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<sst xmlns="http://schemas.openxmlformats.org/spreadsheetml/2006/main" count="28" uniqueCount="27">
  <si>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Załącznik nr 13  do Uchwały</t>
  </si>
  <si>
    <t xml:space="preserve">Nr        /       / </t>
  </si>
  <si>
    <t>Rady Miejskiej w Koszalinie</t>
  </si>
  <si>
    <t xml:space="preserve">z dnia              </t>
  </si>
  <si>
    <t xml:space="preserve">PLAN WYDATKÓW BUDŻETOWYCH </t>
  </si>
  <si>
    <t>JEDNOSTEK POMOCNICZYCH  - RAD OSIEDLI                                                                                     NA 2008 ROK</t>
  </si>
  <si>
    <t>w złotych</t>
  </si>
  <si>
    <t>L.p.</t>
  </si>
  <si>
    <t>WYSZCZEGÓLNIENIE</t>
  </si>
  <si>
    <t>DZIAŁY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</si>
  <si>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</si>
  <si>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</si>
  <si>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</si>
  <si>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</si>
  <si>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</si>
  <si>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</si>
  <si>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</si>
  <si>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</si>
  <si>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</si>
  <si>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</si>
  <si>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</si>
  <si>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</si>
  <si>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</si>
  <si>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</si>
  <si>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</si>
  <si>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Wprowadził do BIP: Agnieszka Mioduszewska</t>
  </si>
  <si>
    <t>Autor dokumentu: Małgorzata Liwak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</si>
</sst>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0"/>
    </font>
    <font>
      <sz val="13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2"/>
      <name val="Arial CE"/>
      <family val="0"/>
    </font>
    <font>
      <b/>
      <sz val="11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3" fontId="11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3" fontId="11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3" fontId="13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22">
      <selection activeCell="A30" sqref="A30"/>
    </sheetView>
  </sheetViews>
  <sheetFormatPr defaultColWidth="9.00390625" defaultRowHeight="12.75"/>
  <cols>
    <col min="1" max="1" width="5.125" style="0" customWidth="1"/>
    <col min="2" max="2" width="27.75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1" t="s">
        <v>0</v>
      </c>
      <c r="K1" s="1"/>
    </row>
    <row r="2" spans="10:11" ht="12.75">
      <c r="J2" s="2" t="s">
        <v>1</v>
      </c>
      <c r="K2" s="2"/>
    </row>
    <row r="3" spans="10:11" ht="12.75">
      <c r="J3" s="2" t="s">
        <v>2</v>
      </c>
      <c r="K3" s="2"/>
    </row>
    <row r="4" spans="10:11" ht="12.75">
      <c r="J4" s="2" t="s">
        <v>3</v>
      </c>
      <c r="K4" s="2"/>
    </row>
    <row r="5" ht="24.75" customHeight="1"/>
    <row r="6" spans="1:12" ht="21.7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4"/>
      <c r="K6" s="5"/>
      <c r="L6" s="5"/>
    </row>
    <row r="7" spans="1:12" ht="39.75" customHeight="1">
      <c r="A7" s="6" t="s">
        <v>5</v>
      </c>
      <c r="B7" s="3"/>
      <c r="C7" s="3"/>
      <c r="D7" s="3"/>
      <c r="E7" s="3"/>
      <c r="F7" s="3"/>
      <c r="G7" s="3"/>
      <c r="H7" s="3"/>
      <c r="I7" s="3"/>
      <c r="J7" s="4"/>
      <c r="K7" s="5"/>
      <c r="L7" s="5"/>
    </row>
    <row r="8" ht="14.25" customHeight="1" thickBot="1">
      <c r="L8" s="7" t="s">
        <v>6</v>
      </c>
    </row>
    <row r="9" spans="1:12" ht="30" customHeight="1" thickTop="1">
      <c r="A9" s="8" t="s">
        <v>7</v>
      </c>
      <c r="B9" s="9" t="s">
        <v>8</v>
      </c>
      <c r="C9" s="10" t="s">
        <v>9</v>
      </c>
      <c r="D9" s="11"/>
      <c r="E9" s="11"/>
      <c r="F9" s="11"/>
      <c r="G9" s="11"/>
      <c r="H9" s="11"/>
      <c r="I9" s="11"/>
      <c r="J9" s="11"/>
      <c r="K9" s="12"/>
      <c r="L9" s="13" t="s">
        <v>10</v>
      </c>
    </row>
    <row r="10" spans="1:12" ht="19.5" customHeight="1" thickBot="1">
      <c r="A10" s="14"/>
      <c r="B10" s="15"/>
      <c r="C10" s="16">
        <v>600</v>
      </c>
      <c r="D10" s="17">
        <v>700</v>
      </c>
      <c r="E10" s="18">
        <v>750</v>
      </c>
      <c r="F10" s="19">
        <v>801</v>
      </c>
      <c r="G10" s="19">
        <v>852</v>
      </c>
      <c r="H10" s="18">
        <v>854</v>
      </c>
      <c r="I10" s="19">
        <v>900</v>
      </c>
      <c r="J10" s="19">
        <v>921</v>
      </c>
      <c r="K10" s="19">
        <v>926</v>
      </c>
      <c r="L10" s="20"/>
    </row>
    <row r="11" spans="1:12" s="25" customFormat="1" ht="11.25" customHeight="1" thickBot="1" thickTop="1">
      <c r="A11" s="21">
        <v>1</v>
      </c>
      <c r="B11" s="22">
        <v>2</v>
      </c>
      <c r="C11" s="22">
        <v>3</v>
      </c>
      <c r="D11" s="23">
        <v>4</v>
      </c>
      <c r="E11" s="23">
        <v>5</v>
      </c>
      <c r="F11" s="23">
        <v>6</v>
      </c>
      <c r="G11" s="23">
        <v>7</v>
      </c>
      <c r="H11" s="23">
        <v>7</v>
      </c>
      <c r="I11" s="23">
        <v>8</v>
      </c>
      <c r="J11" s="23">
        <v>9</v>
      </c>
      <c r="K11" s="23">
        <v>10</v>
      </c>
      <c r="L11" s="24">
        <v>11</v>
      </c>
    </row>
    <row r="12" spans="1:12" s="30" customFormat="1" ht="30" customHeight="1" thickTop="1">
      <c r="A12" s="26">
        <v>1</v>
      </c>
      <c r="B12" s="27" t="s">
        <v>11</v>
      </c>
      <c r="C12" s="28"/>
      <c r="D12" s="28"/>
      <c r="E12" s="28">
        <f>2040+700+580+150+2930</f>
        <v>6400</v>
      </c>
      <c r="F12" s="28"/>
      <c r="G12" s="28"/>
      <c r="H12" s="28">
        <v>300</v>
      </c>
      <c r="I12" s="28">
        <v>36000</v>
      </c>
      <c r="J12" s="28">
        <v>800</v>
      </c>
      <c r="K12" s="28">
        <v>1200</v>
      </c>
      <c r="L12" s="29">
        <f>SUM(C12:K12)</f>
        <v>44700</v>
      </c>
    </row>
    <row r="13" spans="1:12" s="30" customFormat="1" ht="30" customHeight="1">
      <c r="A13" s="31">
        <v>2</v>
      </c>
      <c r="B13" s="32" t="s">
        <v>12</v>
      </c>
      <c r="C13" s="28"/>
      <c r="D13" s="33">
        <v>700</v>
      </c>
      <c r="E13" s="33">
        <f>450+2700+775+150+600+400+2925</f>
        <v>8000</v>
      </c>
      <c r="F13" s="33"/>
      <c r="G13" s="33"/>
      <c r="H13" s="33"/>
      <c r="I13" s="33">
        <v>24800</v>
      </c>
      <c r="J13" s="33"/>
      <c r="K13" s="33">
        <f>700+600</f>
        <v>1300</v>
      </c>
      <c r="L13" s="29">
        <f aca="true" t="shared" si="0" ref="L13:L26">SUM(C13:K13)</f>
        <v>34800</v>
      </c>
    </row>
    <row r="14" spans="1:12" s="30" customFormat="1" ht="30" customHeight="1" hidden="1">
      <c r="A14" s="31"/>
      <c r="B14" s="32"/>
      <c r="C14" s="28"/>
      <c r="D14" s="33"/>
      <c r="E14" s="33"/>
      <c r="F14" s="33"/>
      <c r="G14" s="33"/>
      <c r="H14" s="33"/>
      <c r="I14" s="33"/>
      <c r="J14" s="33"/>
      <c r="K14" s="33"/>
      <c r="L14" s="29">
        <f t="shared" si="0"/>
        <v>0</v>
      </c>
    </row>
    <row r="15" spans="1:12" s="30" customFormat="1" ht="30" customHeight="1">
      <c r="A15" s="31">
        <v>3</v>
      </c>
      <c r="B15" s="32" t="s">
        <v>13</v>
      </c>
      <c r="C15" s="33">
        <v>47200</v>
      </c>
      <c r="D15" s="33">
        <v>2000</v>
      </c>
      <c r="E15" s="33">
        <f>1900+1350+1900+2000+50</f>
        <v>7200</v>
      </c>
      <c r="F15" s="33"/>
      <c r="G15" s="33"/>
      <c r="H15" s="33">
        <v>1200</v>
      </c>
      <c r="I15" s="33"/>
      <c r="J15" s="33">
        <v>1400</v>
      </c>
      <c r="K15" s="33">
        <v>3400</v>
      </c>
      <c r="L15" s="29">
        <f t="shared" si="0"/>
        <v>62400</v>
      </c>
    </row>
    <row r="16" spans="1:12" s="30" customFormat="1" ht="30" customHeight="1">
      <c r="A16" s="31">
        <v>4</v>
      </c>
      <c r="B16" s="32" t="s">
        <v>14</v>
      </c>
      <c r="C16" s="33">
        <v>50000</v>
      </c>
      <c r="D16" s="33"/>
      <c r="E16" s="33">
        <f>2400+2000+1000+1100+900+3500+100+200</f>
        <v>11200</v>
      </c>
      <c r="F16" s="33"/>
      <c r="G16" s="33"/>
      <c r="H16" s="33">
        <v>500</v>
      </c>
      <c r="I16" s="33">
        <v>40000</v>
      </c>
      <c r="J16" s="33">
        <v>1000</v>
      </c>
      <c r="K16" s="33">
        <f>2800+2800</f>
        <v>5600</v>
      </c>
      <c r="L16" s="29">
        <f t="shared" si="0"/>
        <v>108300</v>
      </c>
    </row>
    <row r="17" spans="1:12" s="30" customFormat="1" ht="30" customHeight="1">
      <c r="A17" s="31">
        <v>5</v>
      </c>
      <c r="B17" s="32" t="s">
        <v>15</v>
      </c>
      <c r="C17" s="33">
        <v>5000</v>
      </c>
      <c r="D17" s="33"/>
      <c r="E17" s="33">
        <f>800+800</f>
        <v>1600</v>
      </c>
      <c r="F17" s="33"/>
      <c r="G17" s="33"/>
      <c r="H17" s="33"/>
      <c r="I17" s="33"/>
      <c r="J17" s="33">
        <v>500</v>
      </c>
      <c r="K17" s="33">
        <v>500</v>
      </c>
      <c r="L17" s="29">
        <f>SUM(C17:K17)</f>
        <v>7600</v>
      </c>
    </row>
    <row r="18" spans="1:12" s="30" customFormat="1" ht="30" customHeight="1">
      <c r="A18" s="31">
        <v>6</v>
      </c>
      <c r="B18" s="32" t="s">
        <v>16</v>
      </c>
      <c r="C18" s="33"/>
      <c r="D18" s="33">
        <v>1000</v>
      </c>
      <c r="E18" s="33">
        <f>3000+300+1600</f>
        <v>4900</v>
      </c>
      <c r="F18" s="33"/>
      <c r="G18" s="33"/>
      <c r="H18" s="33">
        <f>1350+450</f>
        <v>1800</v>
      </c>
      <c r="I18" s="33">
        <v>32600</v>
      </c>
      <c r="J18" s="33">
        <f>1000+900</f>
        <v>1900</v>
      </c>
      <c r="K18" s="33">
        <f>400+300</f>
        <v>700</v>
      </c>
      <c r="L18" s="29">
        <f t="shared" si="0"/>
        <v>42900</v>
      </c>
    </row>
    <row r="19" spans="1:12" s="30" customFormat="1" ht="30" customHeight="1">
      <c r="A19" s="31">
        <v>7</v>
      </c>
      <c r="B19" s="32" t="s">
        <v>17</v>
      </c>
      <c r="C19" s="33"/>
      <c r="D19" s="33">
        <v>840</v>
      </c>
      <c r="E19" s="33">
        <f>2160+1300+1600</f>
        <v>5060</v>
      </c>
      <c r="F19" s="33"/>
      <c r="G19" s="33"/>
      <c r="H19" s="33"/>
      <c r="I19" s="33">
        <v>80000</v>
      </c>
      <c r="J19" s="33">
        <v>2500</v>
      </c>
      <c r="K19" s="33">
        <v>1400</v>
      </c>
      <c r="L19" s="29">
        <f t="shared" si="0"/>
        <v>89800</v>
      </c>
    </row>
    <row r="20" spans="1:12" s="30" customFormat="1" ht="30" customHeight="1">
      <c r="A20" s="31">
        <v>8</v>
      </c>
      <c r="B20" s="32" t="s">
        <v>18</v>
      </c>
      <c r="C20" s="33"/>
      <c r="D20" s="33"/>
      <c r="E20" s="33">
        <f>600+3240+2000+800+1200+1000+6600+160</f>
        <v>15600</v>
      </c>
      <c r="F20" s="33"/>
      <c r="G20" s="33"/>
      <c r="H20" s="33"/>
      <c r="I20" s="33">
        <v>78200</v>
      </c>
      <c r="J20" s="33"/>
      <c r="K20" s="33">
        <f>1000+1000</f>
        <v>2000</v>
      </c>
      <c r="L20" s="29">
        <f t="shared" si="0"/>
        <v>95800</v>
      </c>
    </row>
    <row r="21" spans="1:12" s="30" customFormat="1" ht="30" customHeight="1">
      <c r="A21" s="31">
        <v>9</v>
      </c>
      <c r="B21" s="32" t="s">
        <v>19</v>
      </c>
      <c r="C21" s="33"/>
      <c r="D21" s="33"/>
      <c r="E21" s="33">
        <f>3000+10300+400+3000</f>
        <v>16700</v>
      </c>
      <c r="F21" s="33"/>
      <c r="G21" s="33"/>
      <c r="H21" s="33">
        <v>1000</v>
      </c>
      <c r="I21" s="33"/>
      <c r="J21" s="33">
        <f>2500+500</f>
        <v>3000</v>
      </c>
      <c r="K21" s="33">
        <f>1500+1440+60</f>
        <v>3000</v>
      </c>
      <c r="L21" s="29">
        <f t="shared" si="0"/>
        <v>23700</v>
      </c>
    </row>
    <row r="22" spans="1:12" s="30" customFormat="1" ht="30" customHeight="1">
      <c r="A22" s="31">
        <v>10</v>
      </c>
      <c r="B22" s="32" t="s">
        <v>20</v>
      </c>
      <c r="C22" s="33">
        <v>67000</v>
      </c>
      <c r="D22" s="33">
        <v>2600</v>
      </c>
      <c r="E22" s="33">
        <f>2160+1840+2100</f>
        <v>6100</v>
      </c>
      <c r="F22" s="33"/>
      <c r="G22" s="33"/>
      <c r="H22" s="33"/>
      <c r="I22" s="33"/>
      <c r="J22" s="33">
        <v>4900</v>
      </c>
      <c r="K22" s="33">
        <f>5100+1000</f>
        <v>6100</v>
      </c>
      <c r="L22" s="29">
        <f t="shared" si="0"/>
        <v>86700</v>
      </c>
    </row>
    <row r="23" spans="1:12" s="30" customFormat="1" ht="30" customHeight="1">
      <c r="A23" s="31">
        <v>11</v>
      </c>
      <c r="B23" s="32" t="s">
        <v>21</v>
      </c>
      <c r="C23" s="33"/>
      <c r="D23" s="33">
        <f>4000+500</f>
        <v>4500</v>
      </c>
      <c r="E23" s="33">
        <f>3900+1500+3000+750+800+1000</f>
        <v>10950</v>
      </c>
      <c r="F23" s="33"/>
      <c r="G23" s="33"/>
      <c r="H23" s="33">
        <f>500+2400</f>
        <v>2900</v>
      </c>
      <c r="I23" s="33">
        <v>60000</v>
      </c>
      <c r="J23" s="33">
        <f>1000+2500</f>
        <v>3500</v>
      </c>
      <c r="K23" s="33">
        <f>550+1800</f>
        <v>2350</v>
      </c>
      <c r="L23" s="29">
        <f t="shared" si="0"/>
        <v>84200</v>
      </c>
    </row>
    <row r="24" spans="1:12" s="30" customFormat="1" ht="30" customHeight="1">
      <c r="A24" s="31">
        <v>12</v>
      </c>
      <c r="B24" s="32" t="s">
        <v>22</v>
      </c>
      <c r="C24" s="33">
        <v>36000</v>
      </c>
      <c r="D24" s="33">
        <v>1500</v>
      </c>
      <c r="E24" s="33">
        <f>1450+400+10200+50</f>
        <v>12100</v>
      </c>
      <c r="F24" s="33">
        <v>7000</v>
      </c>
      <c r="G24" s="33"/>
      <c r="H24" s="33"/>
      <c r="I24" s="33"/>
      <c r="J24" s="33">
        <f>3900+200</f>
        <v>4100</v>
      </c>
      <c r="K24" s="33">
        <f>3400+200</f>
        <v>3600</v>
      </c>
      <c r="L24" s="29">
        <f t="shared" si="0"/>
        <v>64300</v>
      </c>
    </row>
    <row r="25" spans="1:12" s="30" customFormat="1" ht="30" customHeight="1">
      <c r="A25" s="34">
        <v>13</v>
      </c>
      <c r="B25" s="32" t="s">
        <v>23</v>
      </c>
      <c r="C25" s="33">
        <v>72000</v>
      </c>
      <c r="D25" s="35">
        <v>1300</v>
      </c>
      <c r="E25" s="35">
        <f>3000+2400+2400</f>
        <v>7800</v>
      </c>
      <c r="F25" s="35"/>
      <c r="G25" s="35"/>
      <c r="H25" s="35">
        <v>4000</v>
      </c>
      <c r="I25" s="35"/>
      <c r="J25" s="35">
        <v>5500</v>
      </c>
      <c r="K25" s="35">
        <v>1900</v>
      </c>
      <c r="L25" s="29">
        <f t="shared" si="0"/>
        <v>92500</v>
      </c>
    </row>
    <row r="26" spans="1:12" s="30" customFormat="1" ht="30" customHeight="1" thickBot="1">
      <c r="A26" s="34">
        <v>14</v>
      </c>
      <c r="B26" s="36" t="s">
        <v>24</v>
      </c>
      <c r="C26" s="33">
        <v>51000</v>
      </c>
      <c r="D26" s="35">
        <v>1000</v>
      </c>
      <c r="E26" s="35">
        <f>1000+6000+1100+600+1200+10600+3500</f>
        <v>24000</v>
      </c>
      <c r="F26" s="35"/>
      <c r="G26" s="35"/>
      <c r="H26" s="35">
        <v>2200</v>
      </c>
      <c r="I26" s="35">
        <v>70300</v>
      </c>
      <c r="J26" s="35">
        <f>2800+1600</f>
        <v>4400</v>
      </c>
      <c r="K26" s="35">
        <v>2000</v>
      </c>
      <c r="L26" s="29">
        <f t="shared" si="0"/>
        <v>154900</v>
      </c>
    </row>
    <row r="27" spans="1:12" s="41" customFormat="1" ht="29.25" customHeight="1" thickBot="1" thickTop="1">
      <c r="A27" s="37"/>
      <c r="B27" s="38" t="s">
        <v>10</v>
      </c>
      <c r="C27" s="39">
        <f>SUM(C12:C26)</f>
        <v>328200</v>
      </c>
      <c r="D27" s="39">
        <f>SUM(D12:D26)</f>
        <v>15440</v>
      </c>
      <c r="E27" s="39">
        <f aca="true" t="shared" si="1" ref="E27:K27">SUM(E12:E26)</f>
        <v>137610</v>
      </c>
      <c r="F27" s="39">
        <f t="shared" si="1"/>
        <v>7000</v>
      </c>
      <c r="G27" s="39">
        <f t="shared" si="1"/>
        <v>0</v>
      </c>
      <c r="H27" s="39">
        <f t="shared" si="1"/>
        <v>13900</v>
      </c>
      <c r="I27" s="39">
        <f t="shared" si="1"/>
        <v>421900</v>
      </c>
      <c r="J27" s="39">
        <f t="shared" si="1"/>
        <v>33500</v>
      </c>
      <c r="K27" s="39">
        <f t="shared" si="1"/>
        <v>35050</v>
      </c>
      <c r="L27" s="40">
        <f>SUM(C27:K27)</f>
        <v>992600</v>
      </c>
    </row>
    <row r="28" spans="1:11" ht="19.5" thickTop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ht="12.75">
      <c r="A29" s="43" t="s">
        <v>26</v>
      </c>
    </row>
    <row r="30" ht="12.75">
      <c r="A30" s="43" t="s">
        <v>25</v>
      </c>
    </row>
  </sheetData>
  <mergeCells count="1">
    <mergeCell ref="C9:K9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2007-11-21T12:38:48Z</cp:lastPrinted>
  <dcterms:created xsi:type="dcterms:W3CDTF">2007-11-21T12:36:01Z</dcterms:created>
  <dcterms:modified xsi:type="dcterms:W3CDTF">2007-11-21T12:57:57Z</dcterms:modified>
  <cp:category/>
  <cp:version/>
  <cp:contentType/>
  <cp:contentStatus/>
</cp:coreProperties>
</file>