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zał. 1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<sst xmlns="http://schemas.openxmlformats.org/spreadsheetml/2006/main" count="73" uniqueCount="67">
  <si>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 xml:space="preserve">DOCHODY   I   WYDATKI   BUDŻETU   MIASTA   KOSZALINA   NA   2008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</si>
  <si>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</si>
  <si>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</si>
  <si>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</si>
  <si>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</si>
  <si>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</si>
  <si>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</si>
  <si>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</si>
  <si>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</si>
  <si>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</si>
  <si>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</si>
  <si>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</si>
  <si>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</si>
  <si>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</si>
  <si>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</si>
  <si>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</si>
  <si>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</si>
  <si>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</si>
  <si>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</si>
  <si>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</si>
  <si>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</si>
  <si>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</si>
  <si>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</si>
  <si>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</si>
  <si>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</si>
  <si>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</si>
  <si>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</si>
  <si>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</si>
  <si>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</si>
  <si>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</si>
  <si>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</si>
  <si>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</si>
  <si>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</si>
  <si>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</si>
  <si>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</si>
  <si>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</si>
  <si>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</si>
  <si>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</si>
  <si>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</si>
  <si>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</si>
  <si>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</si>
  <si>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</si>
  <si>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</si>
  <si>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</si>
  <si>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</si>
  <si>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</si>
  <si>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</si>
  <si>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</si>
  <si>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</si>
  <si>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</si>
  <si>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</si>
  <si>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</si>
  <si>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</si>
  <si>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</si>
  <si>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</si>
  <si>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</si>
  <si>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</si>
  <si>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</si>
  <si>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</si>
  <si>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>OGÓŁEM  WYDATKI</t>
  </si>
  <si>
    <t>Autor dokumentu: Barbara Malinowska</t>
  </si>
  <si>
    <t>Wprowadził do BIP: Agnieszka Mioduszewska</t>
  </si>
  <si>
    <t>Data wprowadzenia do BIP: 24.12.2007 r.</t>
  </si>
  <si>
    <t>Nr XXVIII / 177 / 2007</t>
  </si>
  <si>
    <t>Rady Miejskiej w Koszalinie</t>
  </si>
  <si>
    <t>z dnia 20 grudnia 2007 r.</t>
  </si>
  <si>
    <t>Załącznik nr 1 do Uchwały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</si>
</sst>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24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0"/>
    </font>
    <font>
      <sz val="13"/>
      <name val="Times New Roman CE"/>
      <family val="0"/>
    </font>
    <font>
      <sz val="13"/>
      <name val="Arial CE"/>
      <family val="0"/>
    </font>
    <font>
      <b/>
      <sz val="11"/>
      <name val="Times New Roman CE"/>
      <family val="0"/>
    </font>
    <font>
      <sz val="11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b/>
      <sz val="12"/>
      <name val="Times New Roman CE"/>
      <family val="1"/>
    </font>
    <font>
      <sz val="8"/>
      <name val="Arial CE"/>
      <family val="2"/>
    </font>
    <font>
      <sz val="11"/>
      <color indexed="10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11" fillId="0" borderId="5" xfId="0" applyFont="1" applyBorder="1" applyAlignment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3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2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3" fontId="15" fillId="0" borderId="15" xfId="0" applyNumberFormat="1" applyFont="1" applyFill="1" applyBorder="1" applyAlignment="1" applyProtection="1">
      <alignment horizontal="right" vertical="center"/>
      <protection/>
    </xf>
    <xf numFmtId="3" fontId="16" fillId="0" borderId="16" xfId="0" applyNumberFormat="1" applyFont="1" applyFill="1" applyBorder="1" applyAlignment="1" applyProtection="1">
      <alignment horizontal="right" vertical="center"/>
      <protection/>
    </xf>
    <xf numFmtId="3" fontId="16" fillId="0" borderId="17" xfId="0" applyNumberFormat="1" applyFont="1" applyFill="1" applyBorder="1" applyAlignment="1" applyProtection="1">
      <alignment horizontal="right" vertical="center"/>
      <protection/>
    </xf>
    <xf numFmtId="3" fontId="16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18" xfId="0" applyNumberFormat="1" applyFont="1" applyFill="1" applyBorder="1" applyAlignment="1" applyProtection="1">
      <alignment horizontal="right" vertical="center"/>
      <protection/>
    </xf>
    <xf numFmtId="3" fontId="17" fillId="0" borderId="5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3" fontId="15" fillId="0" borderId="21" xfId="0" applyNumberFormat="1" applyFont="1" applyFill="1" applyBorder="1" applyAlignment="1" applyProtection="1">
      <alignment horizontal="right" vertical="center"/>
      <protection/>
    </xf>
    <xf numFmtId="3" fontId="16" fillId="0" borderId="22" xfId="0" applyNumberFormat="1" applyFont="1" applyFill="1" applyBorder="1" applyAlignment="1" applyProtection="1">
      <alignment horizontal="right" vertical="center"/>
      <protection/>
    </xf>
    <xf numFmtId="3" fontId="16" fillId="0" borderId="23" xfId="0" applyNumberFormat="1" applyFont="1" applyFill="1" applyBorder="1" applyAlignment="1" applyProtection="1">
      <alignment horizontal="right" vertical="center"/>
      <protection/>
    </xf>
    <xf numFmtId="3" fontId="16" fillId="0" borderId="24" xfId="0" applyNumberFormat="1" applyFont="1" applyFill="1" applyBorder="1" applyAlignment="1" applyProtection="1">
      <alignment horizontal="right" vertical="center"/>
      <protection/>
    </xf>
    <xf numFmtId="3" fontId="16" fillId="0" borderId="25" xfId="0" applyNumberFormat="1" applyFont="1" applyFill="1" applyBorder="1" applyAlignment="1" applyProtection="1">
      <alignment horizontal="right" vertical="center"/>
      <protection/>
    </xf>
    <xf numFmtId="3" fontId="17" fillId="0" borderId="24" xfId="0" applyNumberFormat="1" applyFont="1" applyFill="1" applyBorder="1" applyAlignment="1" applyProtection="1">
      <alignment horizontal="right" vertical="center"/>
      <protection/>
    </xf>
    <xf numFmtId="3" fontId="19" fillId="0" borderId="23" xfId="0" applyNumberFormat="1" applyFont="1" applyFill="1" applyBorder="1" applyAlignment="1" applyProtection="1">
      <alignment horizontal="right" vertical="center"/>
      <protection/>
    </xf>
    <xf numFmtId="0" fontId="14" fillId="0" borderId="20" xfId="0" applyNumberFormat="1" applyFont="1" applyFill="1" applyBorder="1" applyAlignment="1" applyProtection="1">
      <alignment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49" fontId="12" fillId="0" borderId="21" xfId="0" applyNumberFormat="1" applyFont="1" applyFill="1" applyBorder="1" applyAlignment="1" applyProtection="1">
      <alignment horizontal="center" vertical="center"/>
      <protection/>
    </xf>
    <xf numFmtId="49" fontId="12" fillId="0" borderId="26" xfId="0" applyNumberFormat="1" applyFont="1" applyFill="1" applyBorder="1" applyAlignment="1" applyProtection="1">
      <alignment horizontal="center" vertical="center"/>
      <protection/>
    </xf>
    <xf numFmtId="0" fontId="14" fillId="0" borderId="27" xfId="0" applyNumberFormat="1" applyFont="1" applyFill="1" applyBorder="1" applyAlignment="1" applyProtection="1">
      <alignment vertical="center" wrapText="1"/>
      <protection/>
    </xf>
    <xf numFmtId="3" fontId="16" fillId="0" borderId="28" xfId="0" applyNumberFormat="1" applyFont="1" applyFill="1" applyBorder="1" applyAlignment="1" applyProtection="1">
      <alignment horizontal="right" vertical="center"/>
      <protection/>
    </xf>
    <xf numFmtId="3" fontId="16" fillId="0" borderId="29" xfId="0" applyNumberFormat="1" applyFont="1" applyFill="1" applyBorder="1" applyAlignment="1" applyProtection="1">
      <alignment horizontal="right" vertical="center"/>
      <protection/>
    </xf>
    <xf numFmtId="3" fontId="16" fillId="0" borderId="30" xfId="0" applyNumberFormat="1" applyFont="1" applyFill="1" applyBorder="1" applyAlignment="1" applyProtection="1">
      <alignment horizontal="right" vertical="center"/>
      <protection/>
    </xf>
    <xf numFmtId="3" fontId="16" fillId="0" borderId="31" xfId="0" applyNumberFormat="1" applyFont="1" applyFill="1" applyBorder="1" applyAlignment="1" applyProtection="1">
      <alignment horizontal="right" vertical="center"/>
      <protection/>
    </xf>
    <xf numFmtId="3" fontId="17" fillId="0" borderId="30" xfId="0" applyNumberFormat="1" applyFont="1" applyFill="1" applyBorder="1" applyAlignment="1" applyProtection="1">
      <alignment horizontal="right" vertical="center"/>
      <protection/>
    </xf>
    <xf numFmtId="0" fontId="12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vertical="center"/>
      <protection/>
    </xf>
    <xf numFmtId="3" fontId="4" fillId="0" borderId="9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17" fillId="0" borderId="11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vertical="center"/>
      <protection/>
    </xf>
    <xf numFmtId="3" fontId="11" fillId="0" borderId="19" xfId="0" applyNumberFormat="1" applyFont="1" applyFill="1" applyBorder="1" applyAlignment="1" applyProtection="1">
      <alignment vertical="center"/>
      <protection/>
    </xf>
    <xf numFmtId="3" fontId="11" fillId="0" borderId="22" xfId="0" applyNumberFormat="1" applyFont="1" applyFill="1" applyBorder="1" applyAlignment="1" applyProtection="1">
      <alignment vertical="center"/>
      <protection/>
    </xf>
    <xf numFmtId="3" fontId="11" fillId="0" borderId="23" xfId="0" applyNumberFormat="1" applyFont="1" applyFill="1" applyBorder="1" applyAlignment="1" applyProtection="1">
      <alignment vertical="center"/>
      <protection/>
    </xf>
    <xf numFmtId="3" fontId="11" fillId="0" borderId="24" xfId="0" applyNumberFormat="1" applyFont="1" applyFill="1" applyBorder="1" applyAlignment="1" applyProtection="1">
      <alignment vertical="center"/>
      <protection/>
    </xf>
    <xf numFmtId="3" fontId="11" fillId="0" borderId="25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23" xfId="0" applyNumberFormat="1" applyFont="1" applyFill="1" applyBorder="1" applyAlignment="1" applyProtection="1">
      <alignment vertical="center"/>
      <protection/>
    </xf>
    <xf numFmtId="3" fontId="2" fillId="0" borderId="24" xfId="0" applyNumberFormat="1" applyFont="1" applyFill="1" applyBorder="1" applyAlignment="1" applyProtection="1">
      <alignment vertical="center"/>
      <protection/>
    </xf>
    <xf numFmtId="3" fontId="2" fillId="0" borderId="25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33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3" fontId="4" fillId="0" borderId="8" xfId="0" applyNumberFormat="1" applyFont="1" applyFill="1" applyBorder="1" applyAlignment="1" applyProtection="1">
      <alignment vertical="center"/>
      <protection/>
    </xf>
    <xf numFmtId="3" fontId="4" fillId="0" borderId="32" xfId="0" applyNumberFormat="1" applyFont="1" applyFill="1" applyBorder="1" applyAlignment="1" applyProtection="1">
      <alignment vertical="center"/>
      <protection/>
    </xf>
    <xf numFmtId="3" fontId="4" fillId="0" borderId="34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Font="1" applyBorder="1" applyAlignment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tabSelected="1" workbookViewId="0" topLeftCell="F1">
      <selection activeCell="L4" sqref="L4"/>
    </sheetView>
  </sheetViews>
  <sheetFormatPr defaultColWidth="9.00390625" defaultRowHeight="12.75"/>
  <cols>
    <col min="1" max="1" width="4.25390625" style="1" customWidth="1"/>
    <col min="2" max="2" width="36.375" style="1" customWidth="1"/>
    <col min="3" max="3" width="11.375" style="1" customWidth="1"/>
    <col min="4" max="4" width="11.125" style="1" customWidth="1"/>
    <col min="5" max="5" width="9.25390625" style="1" customWidth="1"/>
    <col min="6" max="6" width="10.00390625" style="1" customWidth="1"/>
    <col min="7" max="7" width="10.625" style="1" customWidth="1"/>
    <col min="8" max="8" width="12.25390625" style="1" customWidth="1"/>
    <col min="9" max="9" width="11.75390625" style="1" customWidth="1"/>
    <col min="10" max="10" width="8.875" style="1" customWidth="1"/>
    <col min="11" max="11" width="10.00390625" style="1" customWidth="1"/>
    <col min="12" max="12" width="9.75390625" style="1" customWidth="1"/>
    <col min="13" max="16384" width="10.00390625" style="1" customWidth="1"/>
  </cols>
  <sheetData>
    <row r="1" spans="9:12" ht="12" customHeight="1">
      <c r="I1" s="2"/>
      <c r="J1" s="3" t="s">
        <v>66</v>
      </c>
      <c r="K1" s="3"/>
      <c r="L1" s="4"/>
    </row>
    <row r="2" spans="9:12" ht="12" customHeight="1">
      <c r="I2" s="2"/>
      <c r="J2" s="3" t="s">
        <v>63</v>
      </c>
      <c r="K2" s="3"/>
      <c r="L2" s="4"/>
    </row>
    <row r="3" spans="9:12" ht="12" customHeight="1">
      <c r="I3" s="2"/>
      <c r="J3" s="3" t="s">
        <v>64</v>
      </c>
      <c r="K3" s="3"/>
      <c r="L3" s="4"/>
    </row>
    <row r="4" spans="9:225" ht="12" customHeight="1">
      <c r="I4" s="2"/>
      <c r="J4" s="3" t="s">
        <v>65</v>
      </c>
      <c r="K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</row>
    <row r="5" spans="1:225" s="9" customFormat="1" ht="15" customHeight="1">
      <c r="A5" s="5" t="s">
        <v>0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</row>
    <row r="6" spans="1:225" s="16" customFormat="1" ht="14.25" customHeight="1">
      <c r="A6" s="10" t="s">
        <v>1</v>
      </c>
      <c r="B6" s="11"/>
      <c r="C6" s="12"/>
      <c r="D6" s="13"/>
      <c r="E6" s="13"/>
      <c r="F6" s="13"/>
      <c r="G6" s="13"/>
      <c r="H6" s="13"/>
      <c r="I6" s="13"/>
      <c r="J6" s="13"/>
      <c r="K6" s="13"/>
      <c r="L6" s="14" t="s">
        <v>2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</row>
    <row r="7" spans="1:225" s="23" customFormat="1" ht="9" customHeight="1" thickBot="1">
      <c r="A7" s="17"/>
      <c r="B7" s="18"/>
      <c r="C7" s="19"/>
      <c r="D7" s="20"/>
      <c r="E7" s="20"/>
      <c r="F7" s="20"/>
      <c r="G7" s="20"/>
      <c r="H7" s="20"/>
      <c r="I7" s="20"/>
      <c r="J7" s="20"/>
      <c r="K7" s="20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</row>
    <row r="8" spans="1:12" s="23" customFormat="1" ht="15" customHeight="1" thickBot="1" thickTop="1">
      <c r="A8" s="120" t="s">
        <v>3</v>
      </c>
      <c r="B8" s="123" t="s">
        <v>4</v>
      </c>
      <c r="C8" s="24" t="s">
        <v>5</v>
      </c>
      <c r="D8" s="25"/>
      <c r="E8" s="26"/>
      <c r="F8" s="26"/>
      <c r="G8" s="27"/>
      <c r="H8" s="28" t="s">
        <v>6</v>
      </c>
      <c r="I8" s="26"/>
      <c r="J8" s="26"/>
      <c r="K8" s="26"/>
      <c r="L8" s="29"/>
    </row>
    <row r="9" spans="1:12" s="23" customFormat="1" ht="12" customHeight="1" thickTop="1">
      <c r="A9" s="121"/>
      <c r="B9" s="124"/>
      <c r="C9" s="126" t="s">
        <v>7</v>
      </c>
      <c r="D9" s="118" t="s">
        <v>8</v>
      </c>
      <c r="E9" s="30" t="s">
        <v>9</v>
      </c>
      <c r="F9" s="110" t="s">
        <v>10</v>
      </c>
      <c r="G9" s="112" t="s">
        <v>11</v>
      </c>
      <c r="H9" s="116" t="s">
        <v>7</v>
      </c>
      <c r="I9" s="118" t="s">
        <v>8</v>
      </c>
      <c r="J9" s="30" t="s">
        <v>9</v>
      </c>
      <c r="K9" s="110" t="s">
        <v>10</v>
      </c>
      <c r="L9" s="112" t="s">
        <v>11</v>
      </c>
    </row>
    <row r="10" spans="1:12" s="23" customFormat="1" ht="40.5" customHeight="1" thickBot="1">
      <c r="A10" s="122"/>
      <c r="B10" s="125"/>
      <c r="C10" s="127"/>
      <c r="D10" s="119"/>
      <c r="E10" s="31" t="s">
        <v>12</v>
      </c>
      <c r="F10" s="111"/>
      <c r="G10" s="113"/>
      <c r="H10" s="117"/>
      <c r="I10" s="119"/>
      <c r="J10" s="31" t="s">
        <v>12</v>
      </c>
      <c r="K10" s="111"/>
      <c r="L10" s="113"/>
    </row>
    <row r="11" spans="1:12" s="40" customFormat="1" ht="9.75" customHeight="1" thickBot="1" thickTop="1">
      <c r="A11" s="32">
        <v>1</v>
      </c>
      <c r="B11" s="33">
        <v>2</v>
      </c>
      <c r="C11" s="34">
        <v>3</v>
      </c>
      <c r="D11" s="35">
        <v>4</v>
      </c>
      <c r="E11" s="36">
        <v>5</v>
      </c>
      <c r="F11" s="37">
        <v>6</v>
      </c>
      <c r="G11" s="38">
        <v>7</v>
      </c>
      <c r="H11" s="37">
        <v>8</v>
      </c>
      <c r="I11" s="35">
        <v>9</v>
      </c>
      <c r="J11" s="36">
        <v>10</v>
      </c>
      <c r="K11" s="37">
        <v>11</v>
      </c>
      <c r="L11" s="39">
        <v>12</v>
      </c>
    </row>
    <row r="12" spans="1:12" s="49" customFormat="1" ht="13.5" customHeight="1" thickTop="1">
      <c r="A12" s="41" t="s">
        <v>13</v>
      </c>
      <c r="B12" s="42" t="s">
        <v>14</v>
      </c>
      <c r="C12" s="43"/>
      <c r="D12" s="44"/>
      <c r="E12" s="45"/>
      <c r="F12" s="46"/>
      <c r="G12" s="47"/>
      <c r="H12" s="48">
        <f>I12+K12+L12</f>
        <v>2000</v>
      </c>
      <c r="I12" s="44">
        <v>2000</v>
      </c>
      <c r="J12" s="45"/>
      <c r="K12" s="46"/>
      <c r="L12" s="47"/>
    </row>
    <row r="13" spans="1:12" s="49" customFormat="1" ht="11.25" customHeight="1">
      <c r="A13" s="50">
        <v>500</v>
      </c>
      <c r="B13" s="51" t="s">
        <v>15</v>
      </c>
      <c r="C13" s="52"/>
      <c r="D13" s="53"/>
      <c r="E13" s="54"/>
      <c r="F13" s="55"/>
      <c r="G13" s="56"/>
      <c r="H13" s="57">
        <f aca="true" t="shared" si="0" ref="H13:H32">I13+K13+L13</f>
        <v>162000</v>
      </c>
      <c r="I13" s="53">
        <v>162000</v>
      </c>
      <c r="J13" s="54"/>
      <c r="K13" s="55"/>
      <c r="L13" s="56"/>
    </row>
    <row r="14" spans="1:12" s="49" customFormat="1" ht="12.75" customHeight="1">
      <c r="A14" s="50" t="s">
        <v>16</v>
      </c>
      <c r="B14" s="51" t="s">
        <v>17</v>
      </c>
      <c r="C14" s="52">
        <f>D14+F14+G14</f>
        <v>19020</v>
      </c>
      <c r="D14" s="53">
        <v>19020</v>
      </c>
      <c r="E14" s="54"/>
      <c r="F14" s="55"/>
      <c r="G14" s="56"/>
      <c r="H14" s="57">
        <f t="shared" si="0"/>
        <v>41259480</v>
      </c>
      <c r="I14" s="53">
        <f>42259480-1000000</f>
        <v>41259480</v>
      </c>
      <c r="J14" s="54"/>
      <c r="K14" s="55"/>
      <c r="L14" s="56"/>
    </row>
    <row r="15" spans="1:12" s="49" customFormat="1" ht="11.25" customHeight="1">
      <c r="A15" s="50" t="s">
        <v>18</v>
      </c>
      <c r="B15" s="51" t="s">
        <v>19</v>
      </c>
      <c r="C15" s="52"/>
      <c r="D15" s="53"/>
      <c r="E15" s="54"/>
      <c r="F15" s="55"/>
      <c r="G15" s="56"/>
      <c r="H15" s="57">
        <f t="shared" si="0"/>
        <v>163000</v>
      </c>
      <c r="I15" s="53">
        <v>163000</v>
      </c>
      <c r="J15" s="54">
        <v>100000</v>
      </c>
      <c r="K15" s="55"/>
      <c r="L15" s="56"/>
    </row>
    <row r="16" spans="1:12" s="49" customFormat="1" ht="12" customHeight="1">
      <c r="A16" s="50" t="s">
        <v>20</v>
      </c>
      <c r="B16" s="51" t="s">
        <v>21</v>
      </c>
      <c r="C16" s="52">
        <f aca="true" t="shared" si="1" ref="C16:C31">D16+F16+G16</f>
        <v>21834000</v>
      </c>
      <c r="D16" s="53">
        <v>21796000</v>
      </c>
      <c r="E16" s="54"/>
      <c r="F16" s="55">
        <v>38000</v>
      </c>
      <c r="G16" s="56"/>
      <c r="H16" s="57">
        <f t="shared" si="0"/>
        <v>19736040</v>
      </c>
      <c r="I16" s="53">
        <v>19698040</v>
      </c>
      <c r="J16" s="54"/>
      <c r="K16" s="55">
        <v>38000</v>
      </c>
      <c r="L16" s="56"/>
    </row>
    <row r="17" spans="1:12" s="49" customFormat="1" ht="13.5" customHeight="1">
      <c r="A17" s="50" t="s">
        <v>22</v>
      </c>
      <c r="B17" s="51" t="s">
        <v>23</v>
      </c>
      <c r="C17" s="52">
        <f t="shared" si="1"/>
        <v>1684600</v>
      </c>
      <c r="D17" s="53">
        <v>1233000</v>
      </c>
      <c r="E17" s="54"/>
      <c r="F17" s="55">
        <v>435000</v>
      </c>
      <c r="G17" s="56">
        <v>16600</v>
      </c>
      <c r="H17" s="57">
        <f t="shared" si="0"/>
        <v>3339300</v>
      </c>
      <c r="I17" s="53">
        <v>2887700</v>
      </c>
      <c r="J17" s="54"/>
      <c r="K17" s="55">
        <v>435000</v>
      </c>
      <c r="L17" s="56">
        <v>16600</v>
      </c>
    </row>
    <row r="18" spans="1:12" s="49" customFormat="1" ht="12.75" customHeight="1">
      <c r="A18" s="50" t="s">
        <v>24</v>
      </c>
      <c r="B18" s="51" t="s">
        <v>25</v>
      </c>
      <c r="C18" s="52">
        <f t="shared" si="1"/>
        <v>3646400</v>
      </c>
      <c r="D18" s="53">
        <v>2631400</v>
      </c>
      <c r="E18" s="54"/>
      <c r="F18" s="55">
        <v>1007000</v>
      </c>
      <c r="G18" s="56">
        <v>8000</v>
      </c>
      <c r="H18" s="57">
        <f t="shared" si="0"/>
        <v>31967597</v>
      </c>
      <c r="I18" s="53">
        <v>30952597</v>
      </c>
      <c r="J18" s="58">
        <v>1613164</v>
      </c>
      <c r="K18" s="55">
        <v>1007000</v>
      </c>
      <c r="L18" s="56">
        <v>8000</v>
      </c>
    </row>
    <row r="19" spans="1:12" s="49" customFormat="1" ht="27" customHeight="1">
      <c r="A19" s="50" t="s">
        <v>26</v>
      </c>
      <c r="B19" s="59" t="s">
        <v>27</v>
      </c>
      <c r="C19" s="52">
        <f t="shared" si="1"/>
        <v>17910</v>
      </c>
      <c r="D19" s="53"/>
      <c r="E19" s="54"/>
      <c r="F19" s="55">
        <v>17910</v>
      </c>
      <c r="G19" s="56"/>
      <c r="H19" s="57">
        <f t="shared" si="0"/>
        <v>17910</v>
      </c>
      <c r="I19" s="53"/>
      <c r="J19" s="58"/>
      <c r="K19" s="55">
        <v>17910</v>
      </c>
      <c r="L19" s="56"/>
    </row>
    <row r="20" spans="1:12" s="49" customFormat="1" ht="18.75" customHeight="1">
      <c r="A20" s="50" t="s">
        <v>28</v>
      </c>
      <c r="B20" s="60" t="s">
        <v>29</v>
      </c>
      <c r="C20" s="52">
        <f t="shared" si="1"/>
        <v>6917600</v>
      </c>
      <c r="D20" s="53"/>
      <c r="E20" s="54"/>
      <c r="F20" s="55">
        <v>6917600</v>
      </c>
      <c r="G20" s="56"/>
      <c r="H20" s="57">
        <f t="shared" si="0"/>
        <v>8483600</v>
      </c>
      <c r="I20" s="53">
        <f>966000+600000</f>
        <v>1566000</v>
      </c>
      <c r="J20" s="58"/>
      <c r="K20" s="55">
        <v>6917600</v>
      </c>
      <c r="L20" s="56"/>
    </row>
    <row r="21" spans="1:12" s="49" customFormat="1" ht="41.25" customHeight="1">
      <c r="A21" s="50" t="s">
        <v>30</v>
      </c>
      <c r="B21" s="60" t="s">
        <v>31</v>
      </c>
      <c r="C21" s="52">
        <f t="shared" si="1"/>
        <v>141832589</v>
      </c>
      <c r="D21" s="53">
        <v>141832589</v>
      </c>
      <c r="E21" s="54"/>
      <c r="F21" s="55"/>
      <c r="G21" s="56"/>
      <c r="H21" s="57">
        <f t="shared" si="0"/>
        <v>512000</v>
      </c>
      <c r="I21" s="53">
        <v>512000</v>
      </c>
      <c r="J21" s="58"/>
      <c r="K21" s="55"/>
      <c r="L21" s="56"/>
    </row>
    <row r="22" spans="1:12" s="61" customFormat="1" ht="13.5" customHeight="1">
      <c r="A22" s="50" t="s">
        <v>32</v>
      </c>
      <c r="B22" s="51" t="s">
        <v>33</v>
      </c>
      <c r="C22" s="52"/>
      <c r="D22" s="53"/>
      <c r="E22" s="54"/>
      <c r="F22" s="55"/>
      <c r="G22" s="56"/>
      <c r="H22" s="57">
        <f t="shared" si="0"/>
        <v>3103000</v>
      </c>
      <c r="I22" s="53">
        <v>3103000</v>
      </c>
      <c r="J22" s="58"/>
      <c r="K22" s="55"/>
      <c r="L22" s="56"/>
    </row>
    <row r="23" spans="1:12" s="61" customFormat="1" ht="14.25" customHeight="1">
      <c r="A23" s="50" t="s">
        <v>34</v>
      </c>
      <c r="B23" s="51" t="s">
        <v>35</v>
      </c>
      <c r="C23" s="52">
        <f t="shared" si="1"/>
        <v>84602688</v>
      </c>
      <c r="D23" s="53">
        <v>84602688</v>
      </c>
      <c r="E23" s="54"/>
      <c r="F23" s="55"/>
      <c r="G23" s="56"/>
      <c r="H23" s="57">
        <f t="shared" si="0"/>
        <v>5476618</v>
      </c>
      <c r="I23" s="53">
        <v>5476618</v>
      </c>
      <c r="J23" s="58"/>
      <c r="K23" s="55"/>
      <c r="L23" s="56"/>
    </row>
    <row r="24" spans="1:12" s="61" customFormat="1" ht="14.25" customHeight="1">
      <c r="A24" s="50" t="s">
        <v>36</v>
      </c>
      <c r="B24" s="51" t="s">
        <v>37</v>
      </c>
      <c r="C24" s="52">
        <f t="shared" si="1"/>
        <v>1025900</v>
      </c>
      <c r="D24" s="53">
        <v>1025900</v>
      </c>
      <c r="E24" s="54"/>
      <c r="F24" s="55"/>
      <c r="G24" s="56"/>
      <c r="H24" s="57">
        <f t="shared" si="0"/>
        <v>111632500</v>
      </c>
      <c r="I24" s="53">
        <f>110632500+1000000</f>
        <v>111632500</v>
      </c>
      <c r="J24" s="58"/>
      <c r="K24" s="55"/>
      <c r="L24" s="56"/>
    </row>
    <row r="25" spans="1:225" ht="14.25" customHeight="1">
      <c r="A25" s="50" t="s">
        <v>38</v>
      </c>
      <c r="B25" s="51" t="s">
        <v>39</v>
      </c>
      <c r="C25" s="52"/>
      <c r="D25" s="53"/>
      <c r="E25" s="54"/>
      <c r="F25" s="55"/>
      <c r="G25" s="56"/>
      <c r="H25" s="57">
        <f t="shared" si="0"/>
        <v>15000</v>
      </c>
      <c r="I25" s="53">
        <v>15000</v>
      </c>
      <c r="J25" s="58"/>
      <c r="K25" s="55"/>
      <c r="L25" s="56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</row>
    <row r="26" spans="1:12" s="61" customFormat="1" ht="12.75" customHeight="1">
      <c r="A26" s="50" t="s">
        <v>40</v>
      </c>
      <c r="B26" s="51" t="s">
        <v>41</v>
      </c>
      <c r="C26" s="52">
        <f t="shared" si="1"/>
        <v>8000</v>
      </c>
      <c r="D26" s="53"/>
      <c r="E26" s="54"/>
      <c r="F26" s="55">
        <v>8000</v>
      </c>
      <c r="G26" s="56"/>
      <c r="H26" s="57">
        <f t="shared" si="0"/>
        <v>2786300</v>
      </c>
      <c r="I26" s="53">
        <f>2578300+200000</f>
        <v>2778300</v>
      </c>
      <c r="J26" s="58"/>
      <c r="K26" s="55">
        <v>8000</v>
      </c>
      <c r="L26" s="56"/>
    </row>
    <row r="27" spans="1:12" s="61" customFormat="1" ht="13.5" customHeight="1">
      <c r="A27" s="50" t="s">
        <v>42</v>
      </c>
      <c r="B27" s="51" t="s">
        <v>43</v>
      </c>
      <c r="C27" s="52">
        <f t="shared" si="1"/>
        <v>24989200</v>
      </c>
      <c r="D27" s="53">
        <v>4983200</v>
      </c>
      <c r="E27" s="58">
        <v>197000</v>
      </c>
      <c r="F27" s="55">
        <v>20006000</v>
      </c>
      <c r="G27" s="56"/>
      <c r="H27" s="57">
        <f t="shared" si="0"/>
        <v>42994110</v>
      </c>
      <c r="I27" s="53">
        <f>23028110-40000</f>
        <v>22988110</v>
      </c>
      <c r="J27" s="58">
        <v>520000</v>
      </c>
      <c r="K27" s="55">
        <v>20006000</v>
      </c>
      <c r="L27" s="56"/>
    </row>
    <row r="28" spans="1:12" s="61" customFormat="1" ht="15" customHeight="1">
      <c r="A28" s="63" t="s">
        <v>44</v>
      </c>
      <c r="B28" s="59" t="s">
        <v>45</v>
      </c>
      <c r="C28" s="52">
        <f t="shared" si="1"/>
        <v>178000</v>
      </c>
      <c r="D28" s="53">
        <v>70000</v>
      </c>
      <c r="E28" s="54"/>
      <c r="F28" s="55">
        <v>108000</v>
      </c>
      <c r="G28" s="56"/>
      <c r="H28" s="57">
        <f t="shared" si="0"/>
        <v>2737100</v>
      </c>
      <c r="I28" s="53">
        <f>2589100+40000</f>
        <v>2629100</v>
      </c>
      <c r="J28" s="54"/>
      <c r="K28" s="55">
        <v>108000</v>
      </c>
      <c r="L28" s="56"/>
    </row>
    <row r="29" spans="1:12" s="61" customFormat="1" ht="12.75" customHeight="1">
      <c r="A29" s="50" t="s">
        <v>46</v>
      </c>
      <c r="B29" s="59" t="s">
        <v>47</v>
      </c>
      <c r="C29" s="52">
        <f t="shared" si="1"/>
        <v>382300</v>
      </c>
      <c r="D29" s="53">
        <v>382300</v>
      </c>
      <c r="E29" s="54"/>
      <c r="F29" s="55"/>
      <c r="G29" s="56"/>
      <c r="H29" s="57">
        <f t="shared" si="0"/>
        <v>8643400</v>
      </c>
      <c r="I29" s="53">
        <v>8643400</v>
      </c>
      <c r="J29" s="54"/>
      <c r="K29" s="55"/>
      <c r="L29" s="56"/>
    </row>
    <row r="30" spans="1:12" s="61" customFormat="1" ht="13.5" customHeight="1">
      <c r="A30" s="50" t="s">
        <v>48</v>
      </c>
      <c r="B30" s="59" t="s">
        <v>49</v>
      </c>
      <c r="C30" s="52">
        <f t="shared" si="1"/>
        <v>10000</v>
      </c>
      <c r="D30" s="53">
        <v>10000</v>
      </c>
      <c r="E30" s="54"/>
      <c r="F30" s="55"/>
      <c r="G30" s="56"/>
      <c r="H30" s="57">
        <f t="shared" si="0"/>
        <v>19343100</v>
      </c>
      <c r="I30" s="53">
        <v>19343100</v>
      </c>
      <c r="J30" s="54"/>
      <c r="K30" s="55"/>
      <c r="L30" s="56"/>
    </row>
    <row r="31" spans="1:12" s="61" customFormat="1" ht="13.5" customHeight="1">
      <c r="A31" s="50" t="s">
        <v>50</v>
      </c>
      <c r="B31" s="59" t="s">
        <v>51</v>
      </c>
      <c r="C31" s="52">
        <f t="shared" si="1"/>
        <v>4803048</v>
      </c>
      <c r="D31" s="53">
        <v>4803048</v>
      </c>
      <c r="E31" s="54"/>
      <c r="F31" s="55"/>
      <c r="G31" s="56"/>
      <c r="H31" s="57">
        <f t="shared" si="0"/>
        <v>20925900</v>
      </c>
      <c r="I31" s="53">
        <v>20925900</v>
      </c>
      <c r="J31" s="54"/>
      <c r="K31" s="55"/>
      <c r="L31" s="56"/>
    </row>
    <row r="32" spans="1:12" s="61" customFormat="1" ht="15" customHeight="1" thickBot="1">
      <c r="A32" s="64" t="s">
        <v>52</v>
      </c>
      <c r="B32" s="65" t="s">
        <v>53</v>
      </c>
      <c r="C32" s="52"/>
      <c r="D32" s="66"/>
      <c r="E32" s="67"/>
      <c r="F32" s="68"/>
      <c r="G32" s="69"/>
      <c r="H32" s="70">
        <f t="shared" si="0"/>
        <v>6631300</v>
      </c>
      <c r="I32" s="66">
        <v>6631300</v>
      </c>
      <c r="J32" s="67"/>
      <c r="K32" s="68"/>
      <c r="L32" s="69"/>
    </row>
    <row r="33" spans="1:12" s="78" customFormat="1" ht="17.25" thickBot="1" thickTop="1">
      <c r="A33" s="71"/>
      <c r="B33" s="72" t="s">
        <v>54</v>
      </c>
      <c r="C33" s="73">
        <f>SUM(C12:C32)</f>
        <v>291951255</v>
      </c>
      <c r="D33" s="74">
        <f aca="true" t="shared" si="2" ref="D33:L33">SUM(D12:D32)</f>
        <v>263389145</v>
      </c>
      <c r="E33" s="75">
        <f t="shared" si="2"/>
        <v>197000</v>
      </c>
      <c r="F33" s="76">
        <f t="shared" si="2"/>
        <v>28537510</v>
      </c>
      <c r="G33" s="77">
        <f t="shared" si="2"/>
        <v>24600</v>
      </c>
      <c r="H33" s="76">
        <f t="shared" si="2"/>
        <v>329931255</v>
      </c>
      <c r="I33" s="74">
        <f t="shared" si="2"/>
        <v>301369145</v>
      </c>
      <c r="J33" s="75">
        <f t="shared" si="2"/>
        <v>2233164</v>
      </c>
      <c r="K33" s="76">
        <f t="shared" si="2"/>
        <v>28537510</v>
      </c>
      <c r="L33" s="77">
        <f t="shared" si="2"/>
        <v>24600</v>
      </c>
    </row>
    <row r="34" spans="1:12" s="86" customFormat="1" ht="10.5" customHeight="1" thickTop="1">
      <c r="A34" s="79"/>
      <c r="B34" s="80" t="s">
        <v>55</v>
      </c>
      <c r="C34" s="81">
        <v>-10061200</v>
      </c>
      <c r="D34" s="82"/>
      <c r="E34" s="83"/>
      <c r="F34" s="84"/>
      <c r="G34" s="85"/>
      <c r="H34" s="84"/>
      <c r="I34" s="82"/>
      <c r="J34" s="83"/>
      <c r="K34" s="84"/>
      <c r="L34" s="85"/>
    </row>
    <row r="35" spans="1:12" s="86" customFormat="1" ht="10.5" customHeight="1">
      <c r="A35" s="87"/>
      <c r="B35" s="88" t="s">
        <v>56</v>
      </c>
      <c r="C35" s="81">
        <v>22241200</v>
      </c>
      <c r="D35" s="82"/>
      <c r="E35" s="83"/>
      <c r="F35" s="84"/>
      <c r="G35" s="85"/>
      <c r="H35" s="84"/>
      <c r="I35" s="82"/>
      <c r="J35" s="83"/>
      <c r="K35" s="84"/>
      <c r="L35" s="85"/>
    </row>
    <row r="36" spans="1:12" s="86" customFormat="1" ht="11.25" customHeight="1" thickBot="1">
      <c r="A36" s="89"/>
      <c r="B36" s="90" t="s">
        <v>57</v>
      </c>
      <c r="C36" s="81">
        <v>25000000</v>
      </c>
      <c r="D36" s="82"/>
      <c r="E36" s="83"/>
      <c r="F36" s="84"/>
      <c r="G36" s="85"/>
      <c r="H36" s="84"/>
      <c r="I36" s="82"/>
      <c r="J36" s="83"/>
      <c r="K36" s="84"/>
      <c r="L36" s="85"/>
    </row>
    <row r="37" spans="1:12" s="23" customFormat="1" ht="15.75" hidden="1" thickBot="1">
      <c r="A37" s="91"/>
      <c r="B37" s="92" t="s">
        <v>58</v>
      </c>
      <c r="C37" s="93"/>
      <c r="D37" s="94"/>
      <c r="E37" s="95"/>
      <c r="F37" s="96"/>
      <c r="G37" s="97"/>
      <c r="H37" s="98">
        <f>I37+L37</f>
        <v>0</v>
      </c>
      <c r="I37" s="99">
        <v>0</v>
      </c>
      <c r="J37" s="100"/>
      <c r="K37" s="101"/>
      <c r="L37" s="102"/>
    </row>
    <row r="38" spans="1:12" s="78" customFormat="1" ht="15" customHeight="1" thickBot="1" thickTop="1">
      <c r="A38" s="114" t="s">
        <v>59</v>
      </c>
      <c r="B38" s="115"/>
      <c r="C38" s="73">
        <f>SUM(C33:C36)</f>
        <v>329131255</v>
      </c>
      <c r="D38" s="103"/>
      <c r="E38" s="104"/>
      <c r="F38" s="104"/>
      <c r="G38" s="105"/>
      <c r="H38" s="76">
        <f>H33</f>
        <v>329931255</v>
      </c>
      <c r="I38" s="103"/>
      <c r="J38" s="104"/>
      <c r="K38" s="104"/>
      <c r="L38" s="105"/>
    </row>
    <row r="39" spans="1:2" ht="15.75" thickTop="1">
      <c r="A39" s="106"/>
      <c r="B39" s="107"/>
    </row>
    <row r="40" spans="1:2" ht="15">
      <c r="A40" s="109" t="s">
        <v>60</v>
      </c>
      <c r="B40" s="107"/>
    </row>
    <row r="41" ht="15">
      <c r="A41" s="109" t="s">
        <v>61</v>
      </c>
    </row>
    <row r="42" spans="1:2" ht="15">
      <c r="A42" s="109" t="s">
        <v>62</v>
      </c>
      <c r="B42" s="108"/>
    </row>
  </sheetData>
  <mergeCells count="11">
    <mergeCell ref="D9:D10"/>
    <mergeCell ref="K9:K10"/>
    <mergeCell ref="L9:L10"/>
    <mergeCell ref="A38:B38"/>
    <mergeCell ref="F9:F10"/>
    <mergeCell ref="G9:G10"/>
    <mergeCell ref="H9:H10"/>
    <mergeCell ref="I9:I10"/>
    <mergeCell ref="A8:A10"/>
    <mergeCell ref="B8:B10"/>
    <mergeCell ref="C9:C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2007-12-20T13:21:11Z</dcterms:created>
  <dcterms:modified xsi:type="dcterms:W3CDTF">2007-12-21T10:17:08Z</dcterms:modified>
  <cp:category/>
  <cp:version/>
  <cp:contentType/>
  <cp:contentStatus/>
</cp:coreProperties>
</file>