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Tabela IX" sheetId="1" r:id="rId1"/>
  </sheets>
  <definedNames>
    <definedName name="_xlnm.Print_Titles" localSheetId="0">'Tabela IX'!$6:$6</definedName>
  </definedNames>
  <calcPr fullCalcOnLoad="1"/>
</workbook>
</file>

<file path=xl/sharedStrings.xml><?xml version="1.0" encoding="utf-8"?>
<sst xmlns="http://schemas.openxmlformats.org/spreadsheetml/2006/main" count="119" uniqueCount="71">
  <si>
    <t>Lp.</t>
  </si>
  <si>
    <t>Dział Rozdział</t>
  </si>
  <si>
    <t>WYSZCZEGÓLNIENIE</t>
  </si>
  <si>
    <t>OGÓŁEM</t>
  </si>
  <si>
    <t>801, 854</t>
  </si>
  <si>
    <t>I Liceum Ogólnokształcące</t>
  </si>
  <si>
    <t>Liceum Ogólnokształcące</t>
  </si>
  <si>
    <t>Dokształcanie i doskonalenie nauczycieli</t>
  </si>
  <si>
    <t>Pozostała działalność</t>
  </si>
  <si>
    <t>II Liceum Ogólnokształcące</t>
  </si>
  <si>
    <t>Zespół Szkół Nr 2</t>
  </si>
  <si>
    <t>Zespół Szkół Nr 3</t>
  </si>
  <si>
    <t>Zespół Szkół Nr 1</t>
  </si>
  <si>
    <t>Liceum profilowane</t>
  </si>
  <si>
    <t>Szkoła zawodowa</t>
  </si>
  <si>
    <t>Zespół Szkół Nr 8</t>
  </si>
  <si>
    <t>Zespół Szkół Nr 7</t>
  </si>
  <si>
    <t>Gimnazjum specjalne</t>
  </si>
  <si>
    <t>Zespół Szkół Nr 9</t>
  </si>
  <si>
    <t>Zespół Szkół Nr 10</t>
  </si>
  <si>
    <t>Internat</t>
  </si>
  <si>
    <t>Centrum Kształcenia Ustawicznego</t>
  </si>
  <si>
    <t>Zespół   Szkół    Nr 12</t>
  </si>
  <si>
    <t>Szkoła podstawowa specjalna</t>
  </si>
  <si>
    <t>Szkoła zawodowa specjalna</t>
  </si>
  <si>
    <t>Świetlica szkolna</t>
  </si>
  <si>
    <t>Specjalny Ośrodek Szkolno - Wychowawczy</t>
  </si>
  <si>
    <t>Przedszkole specjalne</t>
  </si>
  <si>
    <t>Zespół Burs Międzyszkolnych</t>
  </si>
  <si>
    <t>Bursa</t>
  </si>
  <si>
    <t>Państwowe Ognisko Kultury Plastycznej</t>
  </si>
  <si>
    <t>Miejska Poradnia Psychologiczno - Pedagogiczna</t>
  </si>
  <si>
    <t>Razem rozdział 80102</t>
  </si>
  <si>
    <t>Razem rozdział 80105</t>
  </si>
  <si>
    <t>Razem rozdział 80111</t>
  </si>
  <si>
    <t>Razem rozdział 80120</t>
  </si>
  <si>
    <t>Razem rozdział 80123</t>
  </si>
  <si>
    <t>Razem rozdział 80130</t>
  </si>
  <si>
    <t>Razem rozdział 80132</t>
  </si>
  <si>
    <t>Razem rozdział 80134</t>
  </si>
  <si>
    <t>Razem rozdział 80140</t>
  </si>
  <si>
    <t>Razem rozdział 80146</t>
  </si>
  <si>
    <t>Razem rozdział 80195</t>
  </si>
  <si>
    <t xml:space="preserve">DZIAŁ 801 </t>
  </si>
  <si>
    <t>Razem rozdział 85401</t>
  </si>
  <si>
    <t>Razem rozdział 85403</t>
  </si>
  <si>
    <t>Razem rozdział 85406</t>
  </si>
  <si>
    <t>Razem rozdział 85407</t>
  </si>
  <si>
    <t>Razem rozdział 85410</t>
  </si>
  <si>
    <t xml:space="preserve">DZIAŁ 854 </t>
  </si>
  <si>
    <t>POWIAT OGÓŁEM</t>
  </si>
  <si>
    <t>TABELA  IX</t>
  </si>
  <si>
    <t>w tym: wynagrodzenia                      i pochodne</t>
  </si>
  <si>
    <t>w złotych</t>
  </si>
  <si>
    <t>OŚWIATA I WYCHOWANIE, EDUKACYJNA OPIEKA WYCHOWAWCZA</t>
  </si>
  <si>
    <t>Razem rozdział 85495</t>
  </si>
  <si>
    <t>Szkoły niepubliczne</t>
  </si>
  <si>
    <t>Licea ogólnokształcące</t>
  </si>
  <si>
    <t>Szkoły zawodowe</t>
  </si>
  <si>
    <t>Pomoc materialna dla uczniów</t>
  </si>
  <si>
    <t>Razem rozdział 85446</t>
  </si>
  <si>
    <t>Razem rozdział 85415</t>
  </si>
  <si>
    <t>NA  2008  ROK</t>
  </si>
  <si>
    <t xml:space="preserve">Pałac Młodzieży </t>
  </si>
  <si>
    <t xml:space="preserve">Połac Młodzieży </t>
  </si>
  <si>
    <t>Ośrodek Rewalidacyjno - Wychowawczy</t>
  </si>
  <si>
    <t>Razem rozdział 85419</t>
  </si>
  <si>
    <t>PLAN  WYDATKÓW  POWIATOWYCH  SZKÓŁ  PONADGIMNAZJALNYCH,  PLACÓWEK WYCHOWANIA  POZASZKOLNEGO,                                                                                              SZKÓŁ  I  GIMNAZJÓW  SPECJALNYCH</t>
  </si>
  <si>
    <t>Autor dokumentu: Małgorzata Liwak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</si>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</sst>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Times New Roman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Continuous" vertical="center"/>
    </xf>
    <xf numFmtId="0" fontId="5" fillId="0" borderId="16" xfId="0" applyFont="1" applyBorder="1" applyAlignment="1">
      <alignment horizontal="center" vertical="center" wrapText="1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Continuous" vertical="center" wrapText="1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7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6"/>
  <sheetViews>
    <sheetView tabSelected="1" workbookViewId="0" topLeftCell="A103">
      <selection activeCell="B114" sqref="B114:B116"/>
    </sheetView>
  </sheetViews>
  <sheetFormatPr defaultColWidth="9.33203125" defaultRowHeight="12.75"/>
  <cols>
    <col min="1" max="1" width="2.83203125" style="1" customWidth="1"/>
    <col min="2" max="2" width="8.83203125" style="1" customWidth="1"/>
    <col min="3" max="3" width="12.5" style="1" customWidth="1"/>
    <col min="4" max="4" width="40.5" style="1" customWidth="1"/>
    <col min="5" max="6" width="20.33203125" style="1" customWidth="1"/>
    <col min="7" max="7" width="4.83203125" style="1" customWidth="1"/>
    <col min="8" max="16384" width="9.33203125" style="1" customWidth="1"/>
  </cols>
  <sheetData>
    <row r="1" ht="3.75" customHeight="1"/>
    <row r="2" ht="12.75">
      <c r="F2" s="47" t="s">
        <v>51</v>
      </c>
    </row>
    <row r="3" spans="1:7" s="5" customFormat="1" ht="48" customHeight="1">
      <c r="A3" s="2"/>
      <c r="B3" s="2" t="s">
        <v>67</v>
      </c>
      <c r="C3" s="3"/>
      <c r="D3" s="3"/>
      <c r="E3" s="3"/>
      <c r="F3" s="3"/>
      <c r="G3" s="4"/>
    </row>
    <row r="4" spans="1:7" s="8" customFormat="1" ht="18" customHeight="1">
      <c r="A4" s="7" t="s">
        <v>62</v>
      </c>
      <c r="B4" s="7"/>
      <c r="C4" s="7"/>
      <c r="D4" s="7"/>
      <c r="E4" s="7"/>
      <c r="F4" s="7"/>
      <c r="G4" s="6"/>
    </row>
    <row r="5" spans="2:6" s="9" customFormat="1" ht="15" customHeight="1" thickBot="1">
      <c r="B5" s="10"/>
      <c r="C5" s="10"/>
      <c r="D5" s="10"/>
      <c r="E5" s="10"/>
      <c r="F5" s="78" t="s">
        <v>53</v>
      </c>
    </row>
    <row r="6" spans="2:6" ht="39.75" thickBot="1" thickTop="1">
      <c r="B6" s="37" t="s">
        <v>0</v>
      </c>
      <c r="C6" s="38" t="s">
        <v>1</v>
      </c>
      <c r="D6" s="38" t="s">
        <v>2</v>
      </c>
      <c r="E6" s="38" t="s">
        <v>3</v>
      </c>
      <c r="F6" s="39" t="s">
        <v>52</v>
      </c>
    </row>
    <row r="7" spans="2:6" s="11" customFormat="1" ht="51.75" customHeight="1" thickBot="1" thickTop="1">
      <c r="B7" s="43"/>
      <c r="C7" s="44" t="s">
        <v>4</v>
      </c>
      <c r="D7" s="79" t="s">
        <v>54</v>
      </c>
      <c r="E7" s="45">
        <f>E8+E12+E16+E19+E23+E27+E31+E36+E41+E47+E51+E58+E66+E68+E71+E73+E75+E79+E82+E87</f>
        <v>51340850</v>
      </c>
      <c r="F7" s="46">
        <f>F8+F12+F16+F19+F23+F27+F31+F36+F41+F47+F51+F58+F66+F68+F71+F73+F75+F79+F82+F87</f>
        <v>37914600</v>
      </c>
    </row>
    <row r="8" spans="2:6" s="12" customFormat="1" ht="18" customHeight="1" thickTop="1">
      <c r="B8" s="49">
        <v>1</v>
      </c>
      <c r="C8" s="40"/>
      <c r="D8" s="75" t="s">
        <v>5</v>
      </c>
      <c r="E8" s="41">
        <f>SUM(E9:E11)</f>
        <v>3416750</v>
      </c>
      <c r="F8" s="42">
        <f>SUM(F9:F11)</f>
        <v>2966400</v>
      </c>
    </row>
    <row r="9" spans="2:6" s="15" customFormat="1" ht="12.75">
      <c r="B9" s="16"/>
      <c r="C9" s="48">
        <v>80120</v>
      </c>
      <c r="D9" s="76" t="s">
        <v>6</v>
      </c>
      <c r="E9" s="18">
        <v>3357350</v>
      </c>
      <c r="F9" s="19">
        <v>2912000</v>
      </c>
    </row>
    <row r="10" spans="2:6" s="15" customFormat="1" ht="12.75">
      <c r="B10" s="20"/>
      <c r="C10" s="48">
        <v>80146</v>
      </c>
      <c r="D10" s="76" t="s">
        <v>7</v>
      </c>
      <c r="E10" s="18">
        <v>21700</v>
      </c>
      <c r="F10" s="19">
        <v>20700</v>
      </c>
    </row>
    <row r="11" spans="2:6" s="15" customFormat="1" ht="15" customHeight="1">
      <c r="B11" s="21"/>
      <c r="C11" s="48">
        <v>80195</v>
      </c>
      <c r="D11" s="76" t="s">
        <v>8</v>
      </c>
      <c r="E11" s="18">
        <v>37700</v>
      </c>
      <c r="F11" s="19">
        <v>33700</v>
      </c>
    </row>
    <row r="12" spans="2:6" s="12" customFormat="1" ht="18" customHeight="1">
      <c r="B12" s="50">
        <v>2</v>
      </c>
      <c r="C12" s="22"/>
      <c r="D12" s="77" t="s">
        <v>9</v>
      </c>
      <c r="E12" s="13">
        <f>SUM(E13:E15)</f>
        <v>3219500</v>
      </c>
      <c r="F12" s="14">
        <f>SUM(F13:F15)</f>
        <v>2765600</v>
      </c>
    </row>
    <row r="13" spans="2:6" s="15" customFormat="1" ht="12.75">
      <c r="B13" s="16"/>
      <c r="C13" s="48">
        <v>80120</v>
      </c>
      <c r="D13" s="76" t="s">
        <v>6</v>
      </c>
      <c r="E13" s="18">
        <v>3162900</v>
      </c>
      <c r="F13" s="19">
        <v>2711000</v>
      </c>
    </row>
    <row r="14" spans="2:6" s="15" customFormat="1" ht="12.75">
      <c r="B14" s="20"/>
      <c r="C14" s="48">
        <v>80146</v>
      </c>
      <c r="D14" s="76" t="s">
        <v>7</v>
      </c>
      <c r="E14" s="18">
        <v>23100</v>
      </c>
      <c r="F14" s="19">
        <v>22100</v>
      </c>
    </row>
    <row r="15" spans="2:6" s="15" customFormat="1" ht="12.75">
      <c r="B15" s="21"/>
      <c r="C15" s="48">
        <v>80195</v>
      </c>
      <c r="D15" s="76" t="s">
        <v>8</v>
      </c>
      <c r="E15" s="18">
        <v>33500</v>
      </c>
      <c r="F15" s="19">
        <v>32500</v>
      </c>
    </row>
    <row r="16" spans="2:6" s="12" customFormat="1" ht="18" customHeight="1">
      <c r="B16" s="50">
        <v>3</v>
      </c>
      <c r="C16" s="22"/>
      <c r="D16" s="77" t="s">
        <v>10</v>
      </c>
      <c r="E16" s="13">
        <f>SUM(E17:E18)</f>
        <v>3037700</v>
      </c>
      <c r="F16" s="14">
        <f>SUM(F17:F18)</f>
        <v>2608600</v>
      </c>
    </row>
    <row r="17" spans="2:6" s="15" customFormat="1" ht="12.75">
      <c r="B17" s="16"/>
      <c r="C17" s="17">
        <v>80120</v>
      </c>
      <c r="D17" s="76" t="s">
        <v>6</v>
      </c>
      <c r="E17" s="18">
        <v>2984200</v>
      </c>
      <c r="F17" s="19">
        <v>2579100</v>
      </c>
    </row>
    <row r="18" spans="2:6" s="15" customFormat="1" ht="12.75">
      <c r="B18" s="21"/>
      <c r="C18" s="17">
        <v>80195</v>
      </c>
      <c r="D18" s="76" t="s">
        <v>8</v>
      </c>
      <c r="E18" s="18">
        <v>53500</v>
      </c>
      <c r="F18" s="19">
        <v>29500</v>
      </c>
    </row>
    <row r="19" spans="2:6" s="12" customFormat="1" ht="18" customHeight="1">
      <c r="B19" s="50">
        <v>4</v>
      </c>
      <c r="C19" s="22"/>
      <c r="D19" s="77" t="s">
        <v>11</v>
      </c>
      <c r="E19" s="13">
        <f>SUM(E20:E22)</f>
        <v>2463000</v>
      </c>
      <c r="F19" s="14">
        <f>SUM(F20:F22)</f>
        <v>2184700</v>
      </c>
    </row>
    <row r="20" spans="2:6" s="15" customFormat="1" ht="12.75">
      <c r="B20" s="16"/>
      <c r="C20" s="48">
        <v>80120</v>
      </c>
      <c r="D20" s="76" t="s">
        <v>6</v>
      </c>
      <c r="E20" s="18">
        <v>2407200</v>
      </c>
      <c r="F20" s="19">
        <v>2132000</v>
      </c>
    </row>
    <row r="21" spans="2:6" s="15" customFormat="1" ht="12.75">
      <c r="B21" s="20"/>
      <c r="C21" s="48">
        <v>80146</v>
      </c>
      <c r="D21" s="76" t="s">
        <v>7</v>
      </c>
      <c r="E21" s="18">
        <v>30100</v>
      </c>
      <c r="F21" s="19">
        <v>28500</v>
      </c>
    </row>
    <row r="22" spans="2:6" s="15" customFormat="1" ht="15" customHeight="1">
      <c r="B22" s="21"/>
      <c r="C22" s="48">
        <v>80195</v>
      </c>
      <c r="D22" s="76" t="s">
        <v>8</v>
      </c>
      <c r="E22" s="18">
        <v>25700</v>
      </c>
      <c r="F22" s="19">
        <v>24200</v>
      </c>
    </row>
    <row r="23" spans="2:6" s="12" customFormat="1" ht="18" customHeight="1">
      <c r="B23" s="50">
        <v>5</v>
      </c>
      <c r="C23" s="22"/>
      <c r="D23" s="77" t="s">
        <v>12</v>
      </c>
      <c r="E23" s="13">
        <f>SUM(E24:E26)</f>
        <v>4901100</v>
      </c>
      <c r="F23" s="14">
        <f>SUM(F24:F26)</f>
        <v>4041000</v>
      </c>
    </row>
    <row r="24" spans="2:6" s="15" customFormat="1" ht="12.75">
      <c r="B24" s="16"/>
      <c r="C24" s="48">
        <v>80123</v>
      </c>
      <c r="D24" s="76" t="s">
        <v>13</v>
      </c>
      <c r="E24" s="18">
        <v>148400</v>
      </c>
      <c r="F24" s="19">
        <v>133800</v>
      </c>
    </row>
    <row r="25" spans="2:6" s="15" customFormat="1" ht="12.75">
      <c r="B25" s="20"/>
      <c r="C25" s="48">
        <v>80130</v>
      </c>
      <c r="D25" s="76" t="s">
        <v>14</v>
      </c>
      <c r="E25" s="18">
        <v>4670500</v>
      </c>
      <c r="F25" s="19">
        <v>3876000</v>
      </c>
    </row>
    <row r="26" spans="2:6" s="15" customFormat="1" ht="12.75">
      <c r="B26" s="21"/>
      <c r="C26" s="48">
        <v>80195</v>
      </c>
      <c r="D26" s="76" t="s">
        <v>8</v>
      </c>
      <c r="E26" s="18">
        <f>85200-3000</f>
        <v>82200</v>
      </c>
      <c r="F26" s="19">
        <v>31200</v>
      </c>
    </row>
    <row r="27" spans="2:6" s="12" customFormat="1" ht="18" customHeight="1">
      <c r="B27" s="50">
        <v>6</v>
      </c>
      <c r="C27" s="22"/>
      <c r="D27" s="77" t="s">
        <v>15</v>
      </c>
      <c r="E27" s="13">
        <f>SUM(E28:E30)</f>
        <v>1951000</v>
      </c>
      <c r="F27" s="14">
        <f>SUM(F28:F30)</f>
        <v>1594400</v>
      </c>
    </row>
    <row r="28" spans="2:6" s="15" customFormat="1" ht="12.75">
      <c r="B28" s="16"/>
      <c r="C28" s="48">
        <v>80123</v>
      </c>
      <c r="D28" s="76" t="s">
        <v>13</v>
      </c>
      <c r="E28" s="18">
        <v>685100</v>
      </c>
      <c r="F28" s="19">
        <v>595000</v>
      </c>
    </row>
    <row r="29" spans="2:6" s="15" customFormat="1" ht="12.75">
      <c r="B29" s="20"/>
      <c r="C29" s="48">
        <v>80130</v>
      </c>
      <c r="D29" s="76" t="s">
        <v>14</v>
      </c>
      <c r="E29" s="18">
        <v>1247800</v>
      </c>
      <c r="F29" s="19">
        <v>984700</v>
      </c>
    </row>
    <row r="30" spans="2:6" s="15" customFormat="1" ht="15" customHeight="1">
      <c r="B30" s="21"/>
      <c r="C30" s="48">
        <v>80195</v>
      </c>
      <c r="D30" s="76" t="s">
        <v>8</v>
      </c>
      <c r="E30" s="18">
        <v>18100</v>
      </c>
      <c r="F30" s="19">
        <v>14700</v>
      </c>
    </row>
    <row r="31" spans="2:6" s="12" customFormat="1" ht="18" customHeight="1">
      <c r="B31" s="50">
        <v>7</v>
      </c>
      <c r="C31" s="22"/>
      <c r="D31" s="77" t="s">
        <v>16</v>
      </c>
      <c r="E31" s="13">
        <f>SUM(E32:E35)</f>
        <v>3485200</v>
      </c>
      <c r="F31" s="14">
        <f>SUM(F32:F35)</f>
        <v>2905100</v>
      </c>
    </row>
    <row r="32" spans="2:6" s="15" customFormat="1" ht="12.75">
      <c r="B32" s="16"/>
      <c r="C32" s="17">
        <v>80111</v>
      </c>
      <c r="D32" s="76" t="s">
        <v>17</v>
      </c>
      <c r="E32" s="18">
        <v>317500</v>
      </c>
      <c r="F32" s="19">
        <v>262500</v>
      </c>
    </row>
    <row r="33" spans="2:6" s="15" customFormat="1" ht="12.75">
      <c r="B33" s="20"/>
      <c r="C33" s="17">
        <v>80123</v>
      </c>
      <c r="D33" s="76" t="s">
        <v>13</v>
      </c>
      <c r="E33" s="18">
        <v>531300</v>
      </c>
      <c r="F33" s="19">
        <v>457500</v>
      </c>
    </row>
    <row r="34" spans="2:6" s="15" customFormat="1" ht="12.75">
      <c r="B34" s="20"/>
      <c r="C34" s="17">
        <v>80130</v>
      </c>
      <c r="D34" s="76" t="s">
        <v>14</v>
      </c>
      <c r="E34" s="18">
        <v>2567500</v>
      </c>
      <c r="F34" s="19">
        <v>2162200</v>
      </c>
    </row>
    <row r="35" spans="2:6" s="15" customFormat="1" ht="12.75">
      <c r="B35" s="20"/>
      <c r="C35" s="17">
        <v>80195</v>
      </c>
      <c r="D35" s="76" t="s">
        <v>8</v>
      </c>
      <c r="E35" s="18">
        <v>68900</v>
      </c>
      <c r="F35" s="19">
        <v>22900</v>
      </c>
    </row>
    <row r="36" spans="2:6" s="12" customFormat="1" ht="18" customHeight="1">
      <c r="B36" s="50">
        <v>8</v>
      </c>
      <c r="C36" s="22"/>
      <c r="D36" s="77" t="s">
        <v>18</v>
      </c>
      <c r="E36" s="13">
        <f>SUM(E37:E40)</f>
        <v>3283700</v>
      </c>
      <c r="F36" s="14">
        <f>SUM(F37:F40)</f>
        <v>2895400</v>
      </c>
    </row>
    <row r="37" spans="2:6" s="15" customFormat="1" ht="12.75">
      <c r="B37" s="16"/>
      <c r="C37" s="48">
        <v>80123</v>
      </c>
      <c r="D37" s="76" t="s">
        <v>13</v>
      </c>
      <c r="E37" s="18">
        <v>289100</v>
      </c>
      <c r="F37" s="19">
        <v>259000</v>
      </c>
    </row>
    <row r="38" spans="2:6" s="15" customFormat="1" ht="12.75">
      <c r="B38" s="20"/>
      <c r="C38" s="48">
        <v>80130</v>
      </c>
      <c r="D38" s="76" t="s">
        <v>14</v>
      </c>
      <c r="E38" s="18">
        <v>2885700</v>
      </c>
      <c r="F38" s="19">
        <v>2606000</v>
      </c>
    </row>
    <row r="39" spans="2:6" s="15" customFormat="1" ht="12.75">
      <c r="B39" s="20"/>
      <c r="C39" s="48">
        <v>80146</v>
      </c>
      <c r="D39" s="76" t="s">
        <v>7</v>
      </c>
      <c r="E39" s="18">
        <v>10600</v>
      </c>
      <c r="F39" s="19">
        <v>10100</v>
      </c>
    </row>
    <row r="40" spans="2:6" s="15" customFormat="1" ht="12.75">
      <c r="B40" s="21"/>
      <c r="C40" s="48">
        <v>80195</v>
      </c>
      <c r="D40" s="76" t="s">
        <v>8</v>
      </c>
      <c r="E40" s="18">
        <v>98300</v>
      </c>
      <c r="F40" s="19">
        <v>20300</v>
      </c>
    </row>
    <row r="41" spans="2:6" s="12" customFormat="1" ht="18" customHeight="1">
      <c r="B41" s="50">
        <v>9</v>
      </c>
      <c r="C41" s="22"/>
      <c r="D41" s="77" t="s">
        <v>19</v>
      </c>
      <c r="E41" s="13">
        <f>SUM(E42:E46)</f>
        <v>4688800</v>
      </c>
      <c r="F41" s="14">
        <f>SUM(F42:F46)</f>
        <v>3728800</v>
      </c>
    </row>
    <row r="42" spans="2:6" s="15" customFormat="1" ht="12.75">
      <c r="B42" s="16"/>
      <c r="C42" s="48">
        <v>80123</v>
      </c>
      <c r="D42" s="76" t="s">
        <v>13</v>
      </c>
      <c r="E42" s="18">
        <v>192900</v>
      </c>
      <c r="F42" s="19">
        <v>166100</v>
      </c>
    </row>
    <row r="43" spans="2:6" s="15" customFormat="1" ht="12.75">
      <c r="B43" s="20"/>
      <c r="C43" s="48">
        <v>80130</v>
      </c>
      <c r="D43" s="76" t="s">
        <v>14</v>
      </c>
      <c r="E43" s="18">
        <v>4007900</v>
      </c>
      <c r="F43" s="19">
        <v>3213000</v>
      </c>
    </row>
    <row r="44" spans="2:6" s="15" customFormat="1" ht="12.75">
      <c r="B44" s="21"/>
      <c r="C44" s="48">
        <v>80146</v>
      </c>
      <c r="D44" s="76" t="s">
        <v>7</v>
      </c>
      <c r="E44" s="18">
        <v>19300</v>
      </c>
      <c r="F44" s="19">
        <v>18800</v>
      </c>
    </row>
    <row r="45" spans="2:6" s="15" customFormat="1" ht="12.75">
      <c r="B45" s="16"/>
      <c r="C45" s="48">
        <v>80195</v>
      </c>
      <c r="D45" s="76" t="s">
        <v>8</v>
      </c>
      <c r="E45" s="18">
        <v>22900</v>
      </c>
      <c r="F45" s="19">
        <v>21400</v>
      </c>
    </row>
    <row r="46" spans="2:6" s="15" customFormat="1" ht="12.75">
      <c r="B46" s="21"/>
      <c r="C46" s="48">
        <v>85410</v>
      </c>
      <c r="D46" s="76" t="s">
        <v>20</v>
      </c>
      <c r="E46" s="18">
        <v>445800</v>
      </c>
      <c r="F46" s="19">
        <v>309500</v>
      </c>
    </row>
    <row r="47" spans="2:6" s="12" customFormat="1" ht="18" customHeight="1">
      <c r="B47" s="50">
        <v>10</v>
      </c>
      <c r="C47" s="22"/>
      <c r="D47" s="77" t="s">
        <v>21</v>
      </c>
      <c r="E47" s="13">
        <f>SUM(E48:E50)</f>
        <v>2464400</v>
      </c>
      <c r="F47" s="14">
        <f>SUM(F48:F50)</f>
        <v>2011000</v>
      </c>
    </row>
    <row r="48" spans="2:6" s="15" customFormat="1" ht="12.75">
      <c r="B48" s="16"/>
      <c r="C48" s="48">
        <v>80140</v>
      </c>
      <c r="D48" s="76" t="s">
        <v>21</v>
      </c>
      <c r="E48" s="18">
        <v>2464400</v>
      </c>
      <c r="F48" s="19">
        <v>2011000</v>
      </c>
    </row>
    <row r="49" spans="2:6" s="15" customFormat="1" ht="15" customHeight="1" hidden="1">
      <c r="B49" s="20"/>
      <c r="C49" s="48">
        <v>80146</v>
      </c>
      <c r="D49" s="76" t="s">
        <v>7</v>
      </c>
      <c r="E49" s="18"/>
      <c r="F49" s="19"/>
    </row>
    <row r="50" spans="2:6" s="15" customFormat="1" ht="15" customHeight="1" hidden="1">
      <c r="B50" s="21"/>
      <c r="C50" s="48">
        <v>80195</v>
      </c>
      <c r="D50" s="76" t="s">
        <v>8</v>
      </c>
      <c r="E50" s="18"/>
      <c r="F50" s="19"/>
    </row>
    <row r="51" spans="2:6" s="12" customFormat="1" ht="18" customHeight="1">
      <c r="B51" s="50">
        <v>11</v>
      </c>
      <c r="C51" s="22"/>
      <c r="D51" s="77" t="s">
        <v>22</v>
      </c>
      <c r="E51" s="13">
        <f>SUM(E52:E57)</f>
        <v>2873700</v>
      </c>
      <c r="F51" s="14">
        <f>SUM(F52:F57)</f>
        <v>2335500</v>
      </c>
    </row>
    <row r="52" spans="2:6" s="15" customFormat="1" ht="12.75">
      <c r="B52" s="16"/>
      <c r="C52" s="17">
        <v>80102</v>
      </c>
      <c r="D52" s="76" t="s">
        <v>23</v>
      </c>
      <c r="E52" s="18">
        <v>843700</v>
      </c>
      <c r="F52" s="19">
        <v>712300</v>
      </c>
    </row>
    <row r="53" spans="2:6" s="15" customFormat="1" ht="12.75">
      <c r="B53" s="20"/>
      <c r="C53" s="17">
        <v>80111</v>
      </c>
      <c r="D53" s="76" t="s">
        <v>17</v>
      </c>
      <c r="E53" s="18">
        <v>1132900</v>
      </c>
      <c r="F53" s="19">
        <v>990800</v>
      </c>
    </row>
    <row r="54" spans="2:6" s="15" customFormat="1" ht="12.75">
      <c r="B54" s="20"/>
      <c r="C54" s="17">
        <v>80134</v>
      </c>
      <c r="D54" s="76" t="s">
        <v>24</v>
      </c>
      <c r="E54" s="18">
        <v>628900</v>
      </c>
      <c r="F54" s="19">
        <v>529700</v>
      </c>
    </row>
    <row r="55" spans="2:6" s="15" customFormat="1" ht="15" customHeight="1" hidden="1">
      <c r="B55" s="20"/>
      <c r="C55" s="17">
        <v>80146</v>
      </c>
      <c r="D55" s="76" t="s">
        <v>7</v>
      </c>
      <c r="E55" s="18"/>
      <c r="F55" s="19"/>
    </row>
    <row r="56" spans="2:6" s="15" customFormat="1" ht="12.75">
      <c r="B56" s="20"/>
      <c r="C56" s="17">
        <v>80195</v>
      </c>
      <c r="D56" s="76" t="s">
        <v>8</v>
      </c>
      <c r="E56" s="18">
        <v>171300</v>
      </c>
      <c r="F56" s="19">
        <v>12300</v>
      </c>
    </row>
    <row r="57" spans="2:6" s="15" customFormat="1" ht="12.75">
      <c r="B57" s="21"/>
      <c r="C57" s="17">
        <v>85401</v>
      </c>
      <c r="D57" s="76" t="s">
        <v>25</v>
      </c>
      <c r="E57" s="18">
        <v>96900</v>
      </c>
      <c r="F57" s="19">
        <v>90400</v>
      </c>
    </row>
    <row r="58" spans="2:6" s="12" customFormat="1" ht="33" customHeight="1">
      <c r="B58" s="50">
        <v>12</v>
      </c>
      <c r="C58" s="22"/>
      <c r="D58" s="77" t="s">
        <v>26</v>
      </c>
      <c r="E58" s="13">
        <f>SUM(E59:E65)</f>
        <v>4642700</v>
      </c>
      <c r="F58" s="14">
        <f>SUM(F59:F65)</f>
        <v>4077700</v>
      </c>
    </row>
    <row r="59" spans="2:6" s="15" customFormat="1" ht="12.75">
      <c r="B59" s="16"/>
      <c r="C59" s="48">
        <v>80102</v>
      </c>
      <c r="D59" s="76" t="s">
        <v>23</v>
      </c>
      <c r="E59" s="18">
        <v>1301000</v>
      </c>
      <c r="F59" s="19">
        <v>1171900</v>
      </c>
    </row>
    <row r="60" spans="2:6" s="15" customFormat="1" ht="12.75">
      <c r="B60" s="20"/>
      <c r="C60" s="48">
        <v>80105</v>
      </c>
      <c r="D60" s="76" t="s">
        <v>27</v>
      </c>
      <c r="E60" s="18">
        <v>557100</v>
      </c>
      <c r="F60" s="19">
        <v>505000</v>
      </c>
    </row>
    <row r="61" spans="2:6" s="15" customFormat="1" ht="12.75">
      <c r="B61" s="20"/>
      <c r="C61" s="48">
        <v>80111</v>
      </c>
      <c r="D61" s="76" t="s">
        <v>17</v>
      </c>
      <c r="E61" s="18">
        <v>733500</v>
      </c>
      <c r="F61" s="19">
        <v>662600</v>
      </c>
    </row>
    <row r="62" spans="2:6" s="15" customFormat="1" ht="12.75">
      <c r="B62" s="20"/>
      <c r="C62" s="48">
        <v>80134</v>
      </c>
      <c r="D62" s="76" t="s">
        <v>24</v>
      </c>
      <c r="E62" s="18">
        <v>628800</v>
      </c>
      <c r="F62" s="19">
        <v>588600</v>
      </c>
    </row>
    <row r="63" spans="2:6" s="15" customFormat="1" ht="12.75">
      <c r="B63" s="20"/>
      <c r="C63" s="48">
        <v>80195</v>
      </c>
      <c r="D63" s="76" t="s">
        <v>8</v>
      </c>
      <c r="E63" s="18">
        <v>23500</v>
      </c>
      <c r="F63" s="19">
        <v>12300</v>
      </c>
    </row>
    <row r="64" spans="2:6" s="15" customFormat="1" ht="12.75">
      <c r="B64" s="20"/>
      <c r="C64" s="48">
        <v>85401</v>
      </c>
      <c r="D64" s="76" t="s">
        <v>25</v>
      </c>
      <c r="E64" s="18">
        <v>141000</v>
      </c>
      <c r="F64" s="19">
        <v>124900</v>
      </c>
    </row>
    <row r="65" spans="2:6" s="15" customFormat="1" ht="25.5">
      <c r="B65" s="20"/>
      <c r="C65" s="48">
        <v>85403</v>
      </c>
      <c r="D65" s="76" t="s">
        <v>26</v>
      </c>
      <c r="E65" s="18">
        <v>1257800</v>
      </c>
      <c r="F65" s="19">
        <v>1012400</v>
      </c>
    </row>
    <row r="66" spans="2:6" s="12" customFormat="1" ht="18" customHeight="1">
      <c r="B66" s="50">
        <v>13</v>
      </c>
      <c r="C66" s="22"/>
      <c r="D66" s="77" t="s">
        <v>28</v>
      </c>
      <c r="E66" s="13">
        <f>E67</f>
        <v>2001000</v>
      </c>
      <c r="F66" s="23">
        <f>F67</f>
        <v>1395600</v>
      </c>
    </row>
    <row r="67" spans="2:6" s="15" customFormat="1" ht="12.75">
      <c r="B67" s="16"/>
      <c r="C67" s="48">
        <v>85410</v>
      </c>
      <c r="D67" s="76" t="s">
        <v>29</v>
      </c>
      <c r="E67" s="18">
        <v>2001000</v>
      </c>
      <c r="F67" s="19">
        <v>1395600</v>
      </c>
    </row>
    <row r="68" spans="2:6" s="12" customFormat="1" ht="18" customHeight="1">
      <c r="B68" s="50">
        <v>14</v>
      </c>
      <c r="C68" s="22"/>
      <c r="D68" s="77" t="s">
        <v>63</v>
      </c>
      <c r="E68" s="13">
        <f>E69+E70</f>
        <v>1453800</v>
      </c>
      <c r="F68" s="23">
        <f>F69+F70</f>
        <v>1190200</v>
      </c>
    </row>
    <row r="69" spans="2:6" s="15" customFormat="1" ht="12.75">
      <c r="B69" s="16"/>
      <c r="C69" s="48">
        <v>85407</v>
      </c>
      <c r="D69" s="76" t="s">
        <v>64</v>
      </c>
      <c r="E69" s="18">
        <v>1401400</v>
      </c>
      <c r="F69" s="19">
        <v>1180500</v>
      </c>
    </row>
    <row r="70" spans="2:6" s="15" customFormat="1" ht="12.75">
      <c r="B70" s="16"/>
      <c r="C70" s="48">
        <v>85495</v>
      </c>
      <c r="D70" s="76" t="s">
        <v>8</v>
      </c>
      <c r="E70" s="18">
        <v>52400</v>
      </c>
      <c r="F70" s="19">
        <v>9700</v>
      </c>
    </row>
    <row r="71" spans="2:6" s="24" customFormat="1" ht="33" customHeight="1" hidden="1">
      <c r="B71" s="51">
        <v>15</v>
      </c>
      <c r="C71" s="25"/>
      <c r="D71" s="77" t="s">
        <v>30</v>
      </c>
      <c r="E71" s="26">
        <f>E72</f>
        <v>0</v>
      </c>
      <c r="F71" s="27">
        <f>F72</f>
        <v>0</v>
      </c>
    </row>
    <row r="72" spans="2:6" s="15" customFormat="1" ht="12.75" hidden="1">
      <c r="B72" s="21"/>
      <c r="C72" s="17">
        <v>80132</v>
      </c>
      <c r="D72" s="76" t="s">
        <v>30</v>
      </c>
      <c r="E72" s="18"/>
      <c r="F72" s="19"/>
    </row>
    <row r="73" spans="2:6" s="12" customFormat="1" ht="33" customHeight="1">
      <c r="B73" s="50">
        <v>15</v>
      </c>
      <c r="C73" s="22"/>
      <c r="D73" s="77" t="s">
        <v>31</v>
      </c>
      <c r="E73" s="13">
        <f>E74</f>
        <v>1308000</v>
      </c>
      <c r="F73" s="23">
        <f>F74</f>
        <v>1159500</v>
      </c>
    </row>
    <row r="74" spans="2:6" s="15" customFormat="1" ht="25.5">
      <c r="B74" s="82"/>
      <c r="C74" s="17">
        <v>85406</v>
      </c>
      <c r="D74" s="76" t="s">
        <v>31</v>
      </c>
      <c r="E74" s="18">
        <v>1308000</v>
      </c>
      <c r="F74" s="19">
        <v>1159500</v>
      </c>
    </row>
    <row r="75" spans="2:6" s="83" customFormat="1" ht="15.75">
      <c r="B75" s="84">
        <v>16</v>
      </c>
      <c r="C75" s="85"/>
      <c r="D75" s="106" t="s">
        <v>56</v>
      </c>
      <c r="E75" s="86">
        <f>SUM(E76:E78)</f>
        <v>4030000</v>
      </c>
      <c r="F75" s="87">
        <f>SUM(F76:F78)</f>
        <v>0</v>
      </c>
    </row>
    <row r="76" spans="2:6" s="83" customFormat="1" ht="12.75">
      <c r="B76" s="92"/>
      <c r="C76" s="93">
        <v>80120</v>
      </c>
      <c r="D76" s="108" t="s">
        <v>57</v>
      </c>
      <c r="E76" s="95">
        <v>1700000</v>
      </c>
      <c r="F76" s="96">
        <v>0</v>
      </c>
    </row>
    <row r="77" spans="2:6" s="83" customFormat="1" ht="12.75">
      <c r="B77" s="92"/>
      <c r="C77" s="93">
        <v>80130</v>
      </c>
      <c r="D77" s="108" t="s">
        <v>58</v>
      </c>
      <c r="E77" s="95">
        <v>2000000</v>
      </c>
      <c r="F77" s="96">
        <v>0</v>
      </c>
    </row>
    <row r="78" spans="2:6" s="83" customFormat="1" ht="12.75">
      <c r="B78" s="92"/>
      <c r="C78" s="93">
        <v>80130</v>
      </c>
      <c r="D78" s="108" t="s">
        <v>58</v>
      </c>
      <c r="E78" s="95">
        <v>330000</v>
      </c>
      <c r="F78" s="96">
        <v>0</v>
      </c>
    </row>
    <row r="79" spans="2:6" s="83" customFormat="1" ht="31.5">
      <c r="B79" s="88">
        <v>17</v>
      </c>
      <c r="C79" s="89"/>
      <c r="D79" s="107" t="s">
        <v>7</v>
      </c>
      <c r="E79" s="90">
        <f>SUM(E80:E81)</f>
        <v>188100</v>
      </c>
      <c r="F79" s="91">
        <f>SUM(F80:F81)</f>
        <v>0</v>
      </c>
    </row>
    <row r="80" spans="2:6" s="83" customFormat="1" ht="12.75">
      <c r="B80" s="92"/>
      <c r="C80" s="93">
        <v>80146</v>
      </c>
      <c r="D80" s="108" t="s">
        <v>7</v>
      </c>
      <c r="E80" s="95">
        <v>162500</v>
      </c>
      <c r="F80" s="96">
        <v>0</v>
      </c>
    </row>
    <row r="81" spans="2:6" s="83" customFormat="1" ht="12.75">
      <c r="B81" s="92"/>
      <c r="C81" s="93">
        <v>85446</v>
      </c>
      <c r="D81" s="108" t="s">
        <v>7</v>
      </c>
      <c r="E81" s="95">
        <v>25600</v>
      </c>
      <c r="F81" s="96">
        <v>0</v>
      </c>
    </row>
    <row r="82" spans="2:6" s="83" customFormat="1" ht="15.75">
      <c r="B82" s="88">
        <v>18</v>
      </c>
      <c r="C82" s="89"/>
      <c r="D82" s="107" t="s">
        <v>8</v>
      </c>
      <c r="E82" s="90">
        <f>SUM(E83:E84)</f>
        <v>1908300</v>
      </c>
      <c r="F82" s="91">
        <f>SUM(F83:F84)</f>
        <v>55100</v>
      </c>
    </row>
    <row r="83" spans="2:6" s="83" customFormat="1" ht="12.75">
      <c r="B83" s="92"/>
      <c r="C83" s="93">
        <v>80195</v>
      </c>
      <c r="D83" s="108" t="s">
        <v>8</v>
      </c>
      <c r="E83" s="95">
        <v>1862700</v>
      </c>
      <c r="F83" s="96">
        <v>55100</v>
      </c>
    </row>
    <row r="84" spans="2:6" s="83" customFormat="1" ht="12.75">
      <c r="B84" s="92"/>
      <c r="C84" s="93">
        <v>85495</v>
      </c>
      <c r="D84" s="108" t="s">
        <v>8</v>
      </c>
      <c r="E84" s="95">
        <v>45600</v>
      </c>
      <c r="F84" s="96">
        <v>0</v>
      </c>
    </row>
    <row r="85" spans="2:6" s="104" customFormat="1" ht="31.5">
      <c r="B85" s="105">
        <v>19</v>
      </c>
      <c r="C85" s="89"/>
      <c r="D85" s="107" t="s">
        <v>65</v>
      </c>
      <c r="E85" s="90">
        <f>SUM(E86)</f>
        <v>275000</v>
      </c>
      <c r="F85" s="91">
        <f>SUM(F86)</f>
        <v>0</v>
      </c>
    </row>
    <row r="86" spans="2:6" s="83" customFormat="1" ht="12.75">
      <c r="B86" s="92"/>
      <c r="C86" s="93">
        <v>85419</v>
      </c>
      <c r="D86" s="108" t="s">
        <v>65</v>
      </c>
      <c r="E86" s="95">
        <v>275000</v>
      </c>
      <c r="F86" s="96">
        <v>0</v>
      </c>
    </row>
    <row r="87" spans="2:6" s="83" customFormat="1" ht="15.75">
      <c r="B87" s="88">
        <v>20</v>
      </c>
      <c r="C87" s="89"/>
      <c r="D87" s="107" t="s">
        <v>59</v>
      </c>
      <c r="E87" s="90">
        <f>SUM(E88:E89)</f>
        <v>24100</v>
      </c>
      <c r="F87" s="91">
        <f>SUM(F88:F88)</f>
        <v>0</v>
      </c>
    </row>
    <row r="88" spans="2:6" s="83" customFormat="1" ht="12.75">
      <c r="B88" s="92"/>
      <c r="C88" s="93">
        <v>85415</v>
      </c>
      <c r="D88" s="94" t="s">
        <v>59</v>
      </c>
      <c r="E88" s="95">
        <v>24100</v>
      </c>
      <c r="F88" s="96">
        <v>0</v>
      </c>
    </row>
    <row r="89" spans="2:6" s="83" customFormat="1" ht="13.5" hidden="1" thickBot="1">
      <c r="B89" s="97"/>
      <c r="C89" s="98">
        <v>85415</v>
      </c>
      <c r="D89" s="99" t="s">
        <v>59</v>
      </c>
      <c r="E89" s="100"/>
      <c r="F89" s="101">
        <v>0</v>
      </c>
    </row>
    <row r="90" spans="2:6" s="28" customFormat="1" ht="17.25" customHeight="1">
      <c r="B90" s="32"/>
      <c r="C90" s="33"/>
      <c r="D90" s="52" t="s">
        <v>32</v>
      </c>
      <c r="E90" s="53">
        <f>E59+E52</f>
        <v>2144700</v>
      </c>
      <c r="F90" s="54">
        <f>F59+F52</f>
        <v>1884200</v>
      </c>
    </row>
    <row r="91" spans="2:6" s="28" customFormat="1" ht="15.75">
      <c r="B91" s="102"/>
      <c r="C91" s="103"/>
      <c r="D91" s="29" t="s">
        <v>33</v>
      </c>
      <c r="E91" s="30">
        <f>E60</f>
        <v>557100</v>
      </c>
      <c r="F91" s="31">
        <f>F60</f>
        <v>505000</v>
      </c>
    </row>
    <row r="92" spans="2:6" s="28" customFormat="1" ht="15.75">
      <c r="B92" s="109"/>
      <c r="C92" s="110"/>
      <c r="D92" s="29" t="s">
        <v>34</v>
      </c>
      <c r="E92" s="30">
        <f>E61+E53+E32</f>
        <v>2183900</v>
      </c>
      <c r="F92" s="31">
        <f>F61+F53+F32</f>
        <v>1915900</v>
      </c>
    </row>
    <row r="93" spans="2:6" s="28" customFormat="1" ht="15.75">
      <c r="B93" s="32"/>
      <c r="C93" s="33"/>
      <c r="D93" s="29" t="s">
        <v>35</v>
      </c>
      <c r="E93" s="30">
        <f>E9+E13+E17+E20+E76</f>
        <v>13611650</v>
      </c>
      <c r="F93" s="31">
        <f>F9+F13+F17+F20+F76</f>
        <v>10334100</v>
      </c>
    </row>
    <row r="94" spans="2:6" s="28" customFormat="1" ht="15.75">
      <c r="B94" s="32"/>
      <c r="C94" s="33"/>
      <c r="D94" s="29" t="s">
        <v>36</v>
      </c>
      <c r="E94" s="30">
        <f>E42+E37+E33+E28+E24</f>
        <v>1846800</v>
      </c>
      <c r="F94" s="31">
        <f>F42+F37+F33+F28+F24</f>
        <v>1611400</v>
      </c>
    </row>
    <row r="95" spans="2:6" s="28" customFormat="1" ht="15.75">
      <c r="B95" s="32"/>
      <c r="C95" s="33"/>
      <c r="D95" s="29" t="s">
        <v>37</v>
      </c>
      <c r="E95" s="30">
        <f>E43+E38+E34+E29+E25+E78+E77</f>
        <v>17709400</v>
      </c>
      <c r="F95" s="31">
        <f>F43+F38+F34+F29+F25+F78+F77</f>
        <v>12841900</v>
      </c>
    </row>
    <row r="96" spans="2:6" s="28" customFormat="1" ht="15.75" hidden="1">
      <c r="B96" s="32"/>
      <c r="C96" s="33"/>
      <c r="D96" s="29" t="s">
        <v>38</v>
      </c>
      <c r="E96" s="30">
        <f>E72</f>
        <v>0</v>
      </c>
      <c r="F96" s="31">
        <f>F72</f>
        <v>0</v>
      </c>
    </row>
    <row r="97" spans="2:6" s="28" customFormat="1" ht="15.75">
      <c r="B97" s="32"/>
      <c r="C97" s="33"/>
      <c r="D97" s="29" t="s">
        <v>39</v>
      </c>
      <c r="E97" s="30">
        <f>E62+E54</f>
        <v>1257700</v>
      </c>
      <c r="F97" s="31">
        <f>F62+F54</f>
        <v>1118300</v>
      </c>
    </row>
    <row r="98" spans="2:6" s="28" customFormat="1" ht="15.75">
      <c r="B98" s="32"/>
      <c r="C98" s="33"/>
      <c r="D98" s="29" t="s">
        <v>40</v>
      </c>
      <c r="E98" s="30">
        <f>E48</f>
        <v>2464400</v>
      </c>
      <c r="F98" s="31">
        <f>F48</f>
        <v>2011000</v>
      </c>
    </row>
    <row r="99" spans="2:6" s="28" customFormat="1" ht="15.75">
      <c r="B99" s="32"/>
      <c r="C99" s="33"/>
      <c r="D99" s="29" t="s">
        <v>41</v>
      </c>
      <c r="E99" s="30">
        <f>E55+E49+E39+E21+E14+E10+E44+E80</f>
        <v>267300</v>
      </c>
      <c r="F99" s="31">
        <f>F55+F49+F39+F21+F14+F10+F44+F80</f>
        <v>100200</v>
      </c>
    </row>
    <row r="100" spans="2:6" ht="15.75">
      <c r="B100" s="34"/>
      <c r="C100" s="35"/>
      <c r="D100" s="29" t="s">
        <v>42</v>
      </c>
      <c r="E100" s="30">
        <f>E63+E56+E50+E45+E40+E35+E30+E26+E22+E18+E15+E11+E83</f>
        <v>2498300</v>
      </c>
      <c r="F100" s="31">
        <f>F63+F56+F50+F45+F40+F35+F30+F26+F22+F18+F15+F11+F83</f>
        <v>310100</v>
      </c>
    </row>
    <row r="101" spans="2:6" s="12" customFormat="1" ht="18" customHeight="1">
      <c r="B101" s="55"/>
      <c r="C101" s="56"/>
      <c r="D101" s="57" t="s">
        <v>43</v>
      </c>
      <c r="E101" s="58">
        <f>SUM(E90:E100)</f>
        <v>44541250</v>
      </c>
      <c r="F101" s="59">
        <f>SUM(F90:F100)</f>
        <v>32632100</v>
      </c>
    </row>
    <row r="102" spans="2:6" s="65" customFormat="1" ht="15.75">
      <c r="B102" s="60"/>
      <c r="C102" s="61"/>
      <c r="D102" s="62" t="s">
        <v>44</v>
      </c>
      <c r="E102" s="63">
        <f>E64+E57</f>
        <v>237900</v>
      </c>
      <c r="F102" s="64">
        <f>F64+F57</f>
        <v>215300</v>
      </c>
    </row>
    <row r="103" spans="2:6" s="65" customFormat="1" ht="15.75">
      <c r="B103" s="60"/>
      <c r="C103" s="61"/>
      <c r="D103" s="62" t="s">
        <v>45</v>
      </c>
      <c r="E103" s="63">
        <f>E65</f>
        <v>1257800</v>
      </c>
      <c r="F103" s="64">
        <f>F65</f>
        <v>1012400</v>
      </c>
    </row>
    <row r="104" spans="2:6" s="65" customFormat="1" ht="15.75">
      <c r="B104" s="60"/>
      <c r="C104" s="61"/>
      <c r="D104" s="62" t="s">
        <v>46</v>
      </c>
      <c r="E104" s="63">
        <f>E74</f>
        <v>1308000</v>
      </c>
      <c r="F104" s="64">
        <f>F74</f>
        <v>1159500</v>
      </c>
    </row>
    <row r="105" spans="2:6" s="65" customFormat="1" ht="15.75">
      <c r="B105" s="60"/>
      <c r="C105" s="61"/>
      <c r="D105" s="62" t="s">
        <v>47</v>
      </c>
      <c r="E105" s="63">
        <f>E69</f>
        <v>1401400</v>
      </c>
      <c r="F105" s="64">
        <f>F69</f>
        <v>1180500</v>
      </c>
    </row>
    <row r="106" spans="2:6" s="65" customFormat="1" ht="15.75">
      <c r="B106" s="60"/>
      <c r="C106" s="61"/>
      <c r="D106" s="62" t="s">
        <v>48</v>
      </c>
      <c r="E106" s="63">
        <f>E67+E46</f>
        <v>2446800</v>
      </c>
      <c r="F106" s="64">
        <f>F67+F46</f>
        <v>1705100</v>
      </c>
    </row>
    <row r="107" spans="2:6" s="65" customFormat="1" ht="15.75">
      <c r="B107" s="60"/>
      <c r="C107" s="61"/>
      <c r="D107" s="62" t="s">
        <v>61</v>
      </c>
      <c r="E107" s="80">
        <f>E88+E89</f>
        <v>24100</v>
      </c>
      <c r="F107" s="81">
        <f>F88+++F89</f>
        <v>0</v>
      </c>
    </row>
    <row r="108" spans="2:6" s="65" customFormat="1" ht="15.75">
      <c r="B108" s="60"/>
      <c r="C108" s="61"/>
      <c r="D108" s="62" t="s">
        <v>66</v>
      </c>
      <c r="E108" s="80">
        <f>E86</f>
        <v>275000</v>
      </c>
      <c r="F108" s="81">
        <f>F86</f>
        <v>0</v>
      </c>
    </row>
    <row r="109" spans="2:6" s="65" customFormat="1" ht="15.75">
      <c r="B109" s="60"/>
      <c r="C109" s="61"/>
      <c r="D109" s="62" t="s">
        <v>60</v>
      </c>
      <c r="E109" s="80">
        <f>E81</f>
        <v>25600</v>
      </c>
      <c r="F109" s="81">
        <f>F81</f>
        <v>0</v>
      </c>
    </row>
    <row r="110" spans="2:6" s="65" customFormat="1" ht="15.75">
      <c r="B110" s="60"/>
      <c r="C110" s="61"/>
      <c r="D110" s="62" t="s">
        <v>55</v>
      </c>
      <c r="E110" s="80">
        <f>E70+E84</f>
        <v>98000</v>
      </c>
      <c r="F110" s="81">
        <f>F70+F84</f>
        <v>9700</v>
      </c>
    </row>
    <row r="111" spans="2:6" s="12" customFormat="1" ht="18" customHeight="1" thickBot="1">
      <c r="B111" s="55"/>
      <c r="C111" s="56"/>
      <c r="D111" s="69" t="s">
        <v>49</v>
      </c>
      <c r="E111" s="70">
        <f>SUM(E102:E110)</f>
        <v>7074600</v>
      </c>
      <c r="F111" s="71">
        <f>SUM(F102:F110)</f>
        <v>5282500</v>
      </c>
    </row>
    <row r="112" spans="2:6" s="68" customFormat="1" ht="22.5" customHeight="1" thickBot="1" thickTop="1">
      <c r="B112" s="66"/>
      <c r="C112" s="67"/>
      <c r="D112" s="72" t="s">
        <v>50</v>
      </c>
      <c r="E112" s="73">
        <f>E111+E101</f>
        <v>51615850</v>
      </c>
      <c r="F112" s="74">
        <f>F111+F101</f>
        <v>37914600</v>
      </c>
    </row>
    <row r="113" ht="13.5" thickTop="1"/>
    <row r="114" s="36" customFormat="1" ht="12.75">
      <c r="B114" s="111" t="s">
        <v>68</v>
      </c>
    </row>
    <row r="115" s="36" customFormat="1" ht="12.75">
      <c r="B115" s="111" t="s">
        <v>69</v>
      </c>
    </row>
    <row r="116" s="36" customFormat="1" ht="12.75">
      <c r="B116" s="111" t="s">
        <v>70</v>
      </c>
    </row>
    <row r="117" s="36" customFormat="1" ht="12.75"/>
    <row r="118" s="36" customFormat="1" ht="12.75"/>
    <row r="119" s="36" customFormat="1" ht="12.75"/>
    <row r="120" s="36" customFormat="1" ht="12.75"/>
  </sheetData>
  <printOptions horizontalCentered="1"/>
  <pageMargins left="0" right="0" top="0.7874015748031497" bottom="0.7874015748031497" header="0.31496062992125984" footer="0.5118110236220472"/>
  <pageSetup firstPageNumber="116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Mioduszewska</cp:lastModifiedBy>
  <cp:lastPrinted>2007-11-14T07:54:03Z</cp:lastPrinted>
  <dcterms:created xsi:type="dcterms:W3CDTF">2004-11-09T15:50:03Z</dcterms:created>
  <dcterms:modified xsi:type="dcterms:W3CDTF">2007-12-21T11:24:36Z</dcterms:modified>
  <cp:category/>
  <cp:version/>
  <cp:contentType/>
  <cp:contentStatus/>
</cp:coreProperties>
</file>