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880" windowHeight="6585" tabRatio="601" activeTab="3"/>
  </bookViews>
  <sheets>
    <sheet name="GFGZGiK" sheetId="1" r:id="rId1"/>
    <sheet name="deficyt" sheetId="2" r:id="rId2"/>
    <sheet name="Zal 3" sheetId="3" r:id="rId3"/>
    <sheet name="Zal nr 2" sheetId="4" r:id="rId4"/>
    <sheet name="Zal nr 1" sheetId="5" r:id="rId5"/>
  </sheets>
  <definedNames>
    <definedName name="_xlnm.Print_Titles" localSheetId="2">'Zal 3'!$8:$10</definedName>
    <definedName name="_xlnm.Print_Titles" localSheetId="4">'Zal nr 1'!$7:$9</definedName>
    <definedName name="_xlnm.Print_Titles" localSheetId="3">'Zal nr 2'!$8:$10</definedName>
  </definedNames>
  <calcPr fullCalcOnLoad="1"/>
</workbook>
</file>

<file path=xl/sharedStrings.xml><?xml version="1.0" encoding="utf-8"?>
<sst xmlns="http://schemas.openxmlformats.org/spreadsheetml/2006/main" count="373" uniqueCount="216">
  <si>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</si>
  <si>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</si>
  <si>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</si>
  <si>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</si>
  <si>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</si>
  <si>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</si>
  <si>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</si>
  <si>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Pozostała działalność</t>
  </si>
  <si>
    <t>OGÓŁEM</t>
  </si>
  <si>
    <t>Zmniejszenia</t>
  </si>
  <si>
    <t>w złotych</t>
  </si>
  <si>
    <t>Zakup usług pozostałych</t>
  </si>
  <si>
    <t>4300</t>
  </si>
  <si>
    <t>DOCHODY</t>
  </si>
  <si>
    <t>per saldo</t>
  </si>
  <si>
    <t>KS</t>
  </si>
  <si>
    <t>Składki na ubezpieczenia społeczne</t>
  </si>
  <si>
    <t>Zwiększenie</t>
  </si>
  <si>
    <t>OŚWIATA I WYCHOWANIE</t>
  </si>
  <si>
    <t>Zakup usług remontowych</t>
  </si>
  <si>
    <t>Zakup materiałów i wyposażenia</t>
  </si>
  <si>
    <t>EDUKACYJNA OPIEKA WYCHOWAWCZA</t>
  </si>
  <si>
    <t>FN</t>
  </si>
  <si>
    <t>RÓŻNE ROZLICZENIA</t>
  </si>
  <si>
    <t>Subwencje ogólne z budżetu państwa</t>
  </si>
  <si>
    <t>Część powiatowa subwencji ogólnej dla jednostek samorządu terytorialnego</t>
  </si>
  <si>
    <t>Załącznik nr 1 do Uchwały</t>
  </si>
  <si>
    <t>Rady Miejskiej w Koszalinie</t>
  </si>
  <si>
    <t>Załącznik nr 2 do Uchwały</t>
  </si>
  <si>
    <t>GOSPODARKA KOMUNALNA I OCHRONA ŚRODOWISKA</t>
  </si>
  <si>
    <t>TRANSPORT I ŁĄCZNOŚĆ</t>
  </si>
  <si>
    <t>Drogi publiczne w miastach na prawach powiatu</t>
  </si>
  <si>
    <t>0970</t>
  </si>
  <si>
    <t>Wpływy z różnych opłat</t>
  </si>
  <si>
    <t>4210</t>
  </si>
  <si>
    <t>0580</t>
  </si>
  <si>
    <t>0690</t>
  </si>
  <si>
    <t>4270</t>
  </si>
  <si>
    <t>Różne opłaty i składki</t>
  </si>
  <si>
    <t>Drogi wewnętrzne</t>
  </si>
  <si>
    <t>I</t>
  </si>
  <si>
    <t>II</t>
  </si>
  <si>
    <t>III</t>
  </si>
  <si>
    <t>ZMIANY  PLANU  DOCHODÓW I  WYDATKÓW   NA  ZADANIA  WŁASNE   GMINY                                                     W  2005  ROKU</t>
  </si>
  <si>
    <t>ZMIANY    PLANU DOCHODÓW I  WYDATKÓW   NA  ZADANIA  WŁASNE   POWIATU                                                                                                                                      W  2005  ROKU</t>
  </si>
  <si>
    <t>Załącznik nr 4 do Uchwały</t>
  </si>
  <si>
    <t>z tego:</t>
  </si>
  <si>
    <t>0830</t>
  </si>
  <si>
    <t>Wpływy z usług</t>
  </si>
  <si>
    <t>0920</t>
  </si>
  <si>
    <t>Pozostałe odsetki</t>
  </si>
  <si>
    <t>0960</t>
  </si>
  <si>
    <t>Wpływy z różnych dochodów</t>
  </si>
  <si>
    <t>PRZYCHODY</t>
  </si>
  <si>
    <t>Zakup pomocy naukowych, dydaktycznych i książek</t>
  </si>
  <si>
    <t>Wynagrodzenia bezosobowe</t>
  </si>
  <si>
    <t>BRM</t>
  </si>
  <si>
    <t>GOSPODARKA MIESZKANIOWA</t>
  </si>
  <si>
    <t>IK</t>
  </si>
  <si>
    <t>mieszkania socjalne</t>
  </si>
  <si>
    <t>ul. Śródmiejska</t>
  </si>
  <si>
    <t>E</t>
  </si>
  <si>
    <t>SZKOLNICTWO WYŻSZE</t>
  </si>
  <si>
    <t>Pomoc materialna dla studentów</t>
  </si>
  <si>
    <t>Stypendia i zasiłki dla studentów</t>
  </si>
  <si>
    <t>Szkoły zawodowe</t>
  </si>
  <si>
    <t>Centra kształcenia ustawicznego</t>
  </si>
  <si>
    <t>Pomoc materialna dla uczniów</t>
  </si>
  <si>
    <t>Stypendia dla uczniów</t>
  </si>
  <si>
    <t>Teatry dramatyczne i lakowe</t>
  </si>
  <si>
    <t>Wydatki inwestycyjne jednostek budżetowych</t>
  </si>
  <si>
    <t>Modernizacja budynku Bałtyckiego Teatru Dramatycznego</t>
  </si>
  <si>
    <t>ADMINISTRACJA PUBLICZNA</t>
  </si>
  <si>
    <t>ZK</t>
  </si>
  <si>
    <t>OCHRONA ZDROWIA</t>
  </si>
  <si>
    <t>Przedszkola</t>
  </si>
  <si>
    <t>Specjalne ośrodki szkolno-wychowawcze</t>
  </si>
  <si>
    <t>KULTURA I OCHRONA DZIEDZICTWA NARODOWEGO</t>
  </si>
  <si>
    <t>Biblioteki</t>
  </si>
  <si>
    <t>POMOC SPOŁECZNA</t>
  </si>
  <si>
    <t>Ośrodki adpocyjno-opiekuńcze</t>
  </si>
  <si>
    <r>
      <t xml:space="preserve">Zakup usług pozostałych </t>
    </r>
    <r>
      <rPr>
        <i/>
        <sz val="11"/>
        <rFont val="Arial Narrow"/>
        <family val="2"/>
      </rPr>
      <t>R.O.Śródmieście</t>
    </r>
  </si>
  <si>
    <t>Dotacja celowa z budżetu na finansowanie lub dofinansowanie zadań zleconych do realizacji stowarzyszeniom</t>
  </si>
  <si>
    <t>TURYSTYKA</t>
  </si>
  <si>
    <t>PI</t>
  </si>
  <si>
    <t>Zadania w zakresie upowszechniania turystyki</t>
  </si>
  <si>
    <t>RWZ</t>
  </si>
  <si>
    <t>HANDEL</t>
  </si>
  <si>
    <t>Szkoły podstawowe</t>
  </si>
  <si>
    <t>Dotacja podmiotowa z budżetu dla zakładu budżetowego</t>
  </si>
  <si>
    <t>Wynagrodzenia osobowe pracowników</t>
  </si>
  <si>
    <t>Różne rozliczenia</t>
  </si>
  <si>
    <t>Różne rozliczenia finansowe</t>
  </si>
  <si>
    <t>Gimnazja</t>
  </si>
  <si>
    <t>Dochody z najmu i dzierżawy</t>
  </si>
  <si>
    <t>Wpływy z różnych  dochodów</t>
  </si>
  <si>
    <t>Licea ogólnokształcące</t>
  </si>
  <si>
    <t>Nagrody o charakterze szczególnym, niezaliczone do wynagrodzeń</t>
  </si>
  <si>
    <t>Środki na dofinansowanie własnych inwestycji gmin (związku gmin powiatów (związku powiatów), samorządów województw pozyskane z innych źródeł</t>
  </si>
  <si>
    <t>BEZPIECZEŃSTWO PUBLICZNE I OCHRONA PRZECIWPOŻAROWA</t>
  </si>
  <si>
    <t>Wpływy ze sprzedaży wyrobów</t>
  </si>
  <si>
    <t>Dotacja podmiotowa z budżetu dla niepublicznej jednostki systemu oświaty</t>
  </si>
  <si>
    <t>Dotacja podmiotowa z budżetu dla samorządowej instytucji kultury</t>
  </si>
  <si>
    <t>Wpływy ze sprzedaży składników majątkowych</t>
  </si>
  <si>
    <t>Dotacje celowe otrzymane od samorządu województwa na zadania bieżące realizowane na podstawie porozumień między jednostkami samorządu terytorialnego</t>
  </si>
  <si>
    <t>Dotacje celowe otrzymane z powiatu na zadania bieżące realizowane na podstawie porozumień</t>
  </si>
  <si>
    <t>Załącznik nr 3 do Uchwały</t>
  </si>
  <si>
    <t>Muzea</t>
  </si>
  <si>
    <t>Dotacje celowe otrzymane z budżetu państwa na zadania bieżące realizowane przez powiat na podstawie porozumień</t>
  </si>
  <si>
    <t>900</t>
  </si>
  <si>
    <t>90095</t>
  </si>
  <si>
    <t>R.O. Bukowe</t>
  </si>
  <si>
    <t>R.O. Śródmieście</t>
  </si>
  <si>
    <t>Ośrodki wsparcia</t>
  </si>
  <si>
    <t>Rodziny zastępcze</t>
  </si>
  <si>
    <t>Zasiłki i pomoc w naturze oraz składki na ubezpieczenie społeczne</t>
  </si>
  <si>
    <t>Ośrodki pomocy społecznej</t>
  </si>
  <si>
    <t>Domy i ośrodki kultury, świetlice i kluby</t>
  </si>
  <si>
    <t>Pozostałe zadania w zakresie kultury</t>
  </si>
  <si>
    <t>Zakup  materiałów i wyposażenia</t>
  </si>
  <si>
    <t xml:space="preserve">Zakup usług pozostałych      </t>
  </si>
  <si>
    <t>0750</t>
  </si>
  <si>
    <t>0840</t>
  </si>
  <si>
    <t>Ochotnicze straże pożarne</t>
  </si>
  <si>
    <t>0870</t>
  </si>
  <si>
    <t>R.O. Tysiąclecia</t>
  </si>
  <si>
    <t xml:space="preserve">Otrzymane spadki, zapisy  i darowizny                   </t>
  </si>
  <si>
    <t>KULTURA FIZYCZNA I SPORT</t>
  </si>
  <si>
    <t>Obiekty sportowe</t>
  </si>
  <si>
    <t>R.O.Bukowe</t>
  </si>
  <si>
    <t>R.O. Wspólny Dom</t>
  </si>
  <si>
    <r>
      <t xml:space="preserve">Zakup usług pozostałych </t>
    </r>
    <r>
      <rPr>
        <i/>
        <sz val="11"/>
        <rFont val="Arial Narrow"/>
        <family val="2"/>
      </rPr>
      <t>R.O. Wspólny Dom</t>
    </r>
  </si>
  <si>
    <r>
      <t xml:space="preserve">Zakup materiałów i wyposażenia                                 </t>
    </r>
    <r>
      <rPr>
        <i/>
        <sz val="11"/>
        <rFont val="Arial Narrow"/>
        <family val="2"/>
      </rPr>
      <t xml:space="preserve"> R.O. Wspólny Dom</t>
    </r>
  </si>
  <si>
    <t>R.O.Śródmieście</t>
  </si>
  <si>
    <t>90015</t>
  </si>
  <si>
    <t>R.O Wspólny Dom</t>
  </si>
  <si>
    <t>R.O. Lubiatowo</t>
  </si>
  <si>
    <t>R.O.Lubiatowo</t>
  </si>
  <si>
    <t>remont pawilonu judo</t>
  </si>
  <si>
    <r>
      <t xml:space="preserve">Zakup materiałów i wyposażenia      </t>
    </r>
    <r>
      <rPr>
        <i/>
        <sz val="11"/>
        <rFont val="Arial Narrow"/>
        <family val="2"/>
      </rPr>
      <t xml:space="preserve">                       R.O. Tysiąclecia</t>
    </r>
  </si>
  <si>
    <t>Oświetlenie ulic, placów i dróg</t>
  </si>
  <si>
    <t>KS/ IK</t>
  </si>
  <si>
    <t xml:space="preserve">Dotacje celowe z budżetu na finansowanie lub dofinansowanie kosztów realizacji inwestycji  i zakupów inwestycyjnych  innych jednostek sektora finansów publicznych </t>
  </si>
  <si>
    <t>Teatry dramatyczne i lalkowe</t>
  </si>
  <si>
    <t>6170</t>
  </si>
  <si>
    <t>Wpłaty jednostek na fundusz celowy na finansowanie lub dofinansowanie zadań inwestycyjnych</t>
  </si>
  <si>
    <t>Szkolne Schroniska Młodzieżowe</t>
  </si>
  <si>
    <t>Dotacje celowe otrzymane z gminy na zadania bieżące realizowane na podstawie porozumień miedzy jednostkami samorządu teryrorialnego</t>
  </si>
  <si>
    <t>Dotacje celowe otrzymane z gminy na zadania bieżące realizowane na podstawie porozumień między jednostkami samorządu terytorialnego</t>
  </si>
  <si>
    <t xml:space="preserve">Dotacje celowe otrzymane od samorządu województwa na zadania bieżące realizowane na podstawie porozumień między jednostkami samorządu </t>
  </si>
  <si>
    <t xml:space="preserve">Zakup usług pozostałych </t>
  </si>
  <si>
    <t>ZMIANY    PLANU DOCHODÓW I WYDATKÓW  NA  ZADANIA REALIZOWANE PRZEZ POWIAT NA PODSTAWIE POROZUMIEŃ  Z ORGANAMI ADMINISTRACJI RZĄDOWEJ                                                                         W  2005  ROKU</t>
  </si>
  <si>
    <t>Komendy Powiatowe Policji</t>
  </si>
  <si>
    <t>Komendy Powiatowe Państwowej Straży Pożarnej</t>
  </si>
  <si>
    <t>Zakłady gospodarki mieszkaniowej</t>
  </si>
  <si>
    <t>Dotacje celowe z budżetu na finansowanie lub dofinansowanie kosztów realizacji inwestycji i zakupów inwestycyjnych zakładów budżetowych</t>
  </si>
  <si>
    <t xml:space="preserve">ŹRÓDŁA  POKRYCIA </t>
  </si>
  <si>
    <t>DEFICYTU   BUDŻETOWEGO</t>
  </si>
  <si>
    <t>MIASTA KOSZALINA                                                                                                                       NA 2005 ROK</t>
  </si>
  <si>
    <t>§</t>
  </si>
  <si>
    <t>WYSZCZEGÓLNIENIE</t>
  </si>
  <si>
    <t>ROZCHODY</t>
  </si>
  <si>
    <t>Przychody z zaciągnietych pożyczek i kredytów na rynku krajowym</t>
  </si>
  <si>
    <t xml:space="preserve">Kredyt komercyjny </t>
  </si>
  <si>
    <t>Pożyczka z WFOŚ i GW</t>
  </si>
  <si>
    <t xml:space="preserve"> -kolektor sanitarny A - II etap </t>
  </si>
  <si>
    <t>Pożyczka z WFOŚiGW</t>
  </si>
  <si>
    <t>Przychody z tytułu innych rozliczeń krajowych</t>
  </si>
  <si>
    <t>Spłaty otrzymanych krajowych 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</si>
  <si>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</si>
  <si>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</si>
  <si>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</si>
  <si>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</si>
  <si>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</si>
  <si>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</si>
  <si>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>Załącznik  nr 5 do Uchwały</t>
  </si>
  <si>
    <t>PLAN FINANSOWY</t>
  </si>
  <si>
    <t xml:space="preserve">POWIATOWEGO FUNDUSZU GOSPODARKI </t>
  </si>
  <si>
    <t>ZASOBEM GEODEZYJNYM I KARTOGRAFICZNYM</t>
  </si>
  <si>
    <t>NA 2005 ROK</t>
  </si>
  <si>
    <t>Dział
Rozdział
§</t>
  </si>
  <si>
    <t>TREŚĆ</t>
  </si>
  <si>
    <t>PLAN       2000 r.</t>
  </si>
  <si>
    <t>DZIAŁALNOŚĆ USŁUGOWA</t>
  </si>
  <si>
    <t>Fundusz Gospodarki Zasobem Geodezyjnym i Kartograficznym</t>
  </si>
  <si>
    <t>STAN FUNDUSZU NA POCZĄTEK ROKU</t>
  </si>
  <si>
    <t xml:space="preserve">środki pieniężne </t>
  </si>
  <si>
    <t>należności</t>
  </si>
  <si>
    <t>zobowiązania</t>
  </si>
  <si>
    <t>PRZYCHODY W CIĄGU ROKU</t>
  </si>
  <si>
    <t>PRZYCHODY OGÓŁEM</t>
  </si>
  <si>
    <t>IV</t>
  </si>
  <si>
    <t>WYDATKI  OGÓŁEM</t>
  </si>
  <si>
    <t>Wydatki bieżące ( własne )</t>
  </si>
  <si>
    <t xml:space="preserve"> Przelewy na CFZG i K i WFZG i K</t>
  </si>
  <si>
    <t xml:space="preserve"> Zakup materiałów i wyposażenia</t>
  </si>
  <si>
    <t xml:space="preserve"> Zakup usług pozostałych</t>
  </si>
  <si>
    <t>Wydatki inwestycyjne</t>
  </si>
  <si>
    <t xml:space="preserve"> Wydatki na zakupy inwestycyjne funduszy celowych</t>
  </si>
  <si>
    <t>V</t>
  </si>
  <si>
    <t>STAN ŚRODKÓW OBROTOWYCH  
NA KONIEC ROKU</t>
  </si>
  <si>
    <t>środki pieniężne</t>
  </si>
  <si>
    <t xml:space="preserve">należności </t>
  </si>
  <si>
    <t>Dotacja  podmiotowa z budżetu dla samorządowej instytucji kultury</t>
  </si>
  <si>
    <t>Wykonanie   2004 rok</t>
  </si>
  <si>
    <t>PLAN       2005 rok</t>
  </si>
  <si>
    <t>Grzywny i inne kary pieniężne od osób prawnych i innych jednostek organizacyjnych</t>
  </si>
  <si>
    <t>z dnia 30 czerwca 2005 roku</t>
  </si>
  <si>
    <t xml:space="preserve">Nr  XXVII / 400 / 2005  </t>
  </si>
  <si>
    <t>z dnia  30  czerwca 2005 r.</t>
  </si>
  <si>
    <t>Nr XXVII/ 400 / 2005</t>
  </si>
  <si>
    <t>z dnia 30   czerwca 2005 r.</t>
  </si>
  <si>
    <t>Nr  XXVII / 400 / 2005</t>
  </si>
  <si>
    <t xml:space="preserve">Nr XXVII /400 / 2005  </t>
  </si>
  <si>
    <t>z dnia 30  czerwca 2005 r.</t>
  </si>
  <si>
    <t xml:space="preserve">z dnia 30 czerwca  2005 r.     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</si>
</sst>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0.000"/>
    <numFmt numFmtId="168" formatCode="0.0000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\ _z_ł_-;\-* #,##0.000\ _z_ł_-;_-* &quot;-&quot;??\ _z_ł_-;_-@_-"/>
    <numFmt numFmtId="172" formatCode="_-* #,##0.0000\ _z_ł_-;\-* #,##0.0000\ _z_ł_-;_-* &quot;-&quot;??\ _z_ł_-;_-@_-"/>
    <numFmt numFmtId="173" formatCode="_-* #,##0.00000\ _z_ł_-;\-* #,##0.00000\ _z_ł_-;_-* &quot;-&quot;??\ _z_ł_-;_-@_-"/>
  </numFmts>
  <fonts count="3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b/>
      <sz val="8"/>
      <name val="Arial Narrow"/>
      <family val="2"/>
    </font>
    <font>
      <b/>
      <sz val="13"/>
      <name val="Arial Narrow"/>
      <family val="2"/>
    </font>
    <font>
      <sz val="16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i/>
      <sz val="11"/>
      <name val="Arial Narrow"/>
      <family val="2"/>
    </font>
    <font>
      <b/>
      <i/>
      <sz val="11"/>
      <name val="Arial Narrow"/>
      <family val="2"/>
    </font>
    <font>
      <b/>
      <sz val="13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3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i/>
      <sz val="11"/>
      <name val="Arial CE"/>
      <family val="2"/>
    </font>
  </fonts>
  <fills count="2">
    <fill>
      <patternFill/>
    </fill>
    <fill>
      <patternFill patternType="gray125"/>
    </fill>
  </fills>
  <borders count="97">
    <border>
      <left/>
      <right/>
      <top/>
      <bottom/>
      <diagonal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double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3" fontId="9" fillId="0" borderId="1" xfId="0" applyNumberFormat="1" applyFont="1" applyBorder="1" applyAlignment="1">
      <alignment vertical="center"/>
    </xf>
    <xf numFmtId="0" fontId="10" fillId="0" borderId="2" xfId="0" applyNumberFormat="1" applyFont="1" applyFill="1" applyBorder="1" applyAlignment="1" applyProtection="1">
      <alignment horizontal="left" vertical="center"/>
      <protection locked="0"/>
    </xf>
    <xf numFmtId="0" fontId="11" fillId="0" borderId="3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4" xfId="0" applyNumberFormat="1" applyFont="1" applyFill="1" applyBorder="1" applyAlignment="1" applyProtection="1">
      <alignment horizontal="right" vertical="center"/>
      <protection locked="0"/>
    </xf>
    <xf numFmtId="0" fontId="10" fillId="0" borderId="5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4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164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165" fontId="9" fillId="0" borderId="0" xfId="0" applyNumberFormat="1" applyFont="1" applyFill="1" applyBorder="1" applyAlignment="1" applyProtection="1">
      <alignment horizontal="centerContinuous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9" fillId="0" borderId="0" xfId="0" applyNumberFormat="1" applyFont="1" applyFill="1" applyBorder="1" applyAlignment="1" applyProtection="1">
      <alignment horizontal="centerContinuous" vertical="center"/>
      <protection locked="0"/>
    </xf>
    <xf numFmtId="0" fontId="12" fillId="0" borderId="0" xfId="0" applyNumberFormat="1" applyFont="1" applyFill="1" applyBorder="1" applyAlignment="1" applyProtection="1">
      <alignment horizontal="centerContinuous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1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7" xfId="0" applyNumberFormat="1" applyFont="1" applyFill="1" applyBorder="1" applyAlignment="1" applyProtection="1">
      <alignment horizontal="center" wrapText="1"/>
      <protection locked="0"/>
    </xf>
    <xf numFmtId="0" fontId="9" fillId="0" borderId="8" xfId="0" applyNumberFormat="1" applyFont="1" applyFill="1" applyBorder="1" applyAlignment="1" applyProtection="1">
      <alignment horizontal="centerContinuous" vertical="center" wrapText="1"/>
      <protection locked="0"/>
    </xf>
    <xf numFmtId="0" fontId="14" fillId="0" borderId="9" xfId="0" applyNumberFormat="1" applyFont="1" applyFill="1" applyBorder="1" applyAlignment="1" applyProtection="1">
      <alignment horizontal="centerContinuous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6" fillId="0" borderId="16" xfId="0" applyNumberFormat="1" applyFont="1" applyFill="1" applyBorder="1" applyAlignment="1" applyProtection="1">
      <alignment horizontal="center" vertical="center"/>
      <protection locked="0"/>
    </xf>
    <xf numFmtId="0" fontId="16" fillId="0" borderId="17" xfId="0" applyNumberFormat="1" applyFont="1" applyFill="1" applyBorder="1" applyAlignment="1" applyProtection="1">
      <alignment horizontal="center" vertical="center"/>
      <protection locked="0"/>
    </xf>
    <xf numFmtId="0" fontId="16" fillId="0" borderId="14" xfId="0" applyNumberFormat="1" applyFont="1" applyFill="1" applyBorder="1" applyAlignment="1" applyProtection="1">
      <alignment horizontal="center" vertical="center"/>
      <protection locked="0"/>
    </xf>
    <xf numFmtId="0" fontId="16" fillId="0" borderId="13" xfId="0" applyNumberFormat="1" applyFont="1" applyFill="1" applyBorder="1" applyAlignment="1" applyProtection="1">
      <alignment horizontal="center" vertical="center"/>
      <protection locked="0"/>
    </xf>
    <xf numFmtId="3" fontId="16" fillId="0" borderId="14" xfId="0" applyNumberFormat="1" applyFont="1" applyFill="1" applyBorder="1" applyAlignment="1" applyProtection="1">
      <alignment horizontal="center" vertical="center"/>
      <protection locked="0"/>
    </xf>
    <xf numFmtId="0" fontId="16" fillId="0" borderId="15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0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19" xfId="0" applyNumberFormat="1" applyFont="1" applyFill="1" applyBorder="1" applyAlignment="1" applyProtection="1">
      <alignment horizontal="left" vertical="center"/>
      <protection locked="0"/>
    </xf>
    <xf numFmtId="0" fontId="10" fillId="0" borderId="19" xfId="0" applyNumberFormat="1" applyFont="1" applyFill="1" applyBorder="1" applyAlignment="1" applyProtection="1">
      <alignment horizontal="center" vertical="center"/>
      <protection locked="0"/>
    </xf>
    <xf numFmtId="0" fontId="10" fillId="0" borderId="20" xfId="0" applyNumberFormat="1" applyFont="1" applyFill="1" applyBorder="1" applyAlignment="1" applyProtection="1">
      <alignment horizontal="center" vertical="center"/>
      <protection locked="0"/>
    </xf>
    <xf numFmtId="3" fontId="10" fillId="0" borderId="1" xfId="0" applyNumberFormat="1" applyFont="1" applyFill="1" applyBorder="1" applyAlignment="1" applyProtection="1">
      <alignment horizontal="right" vertical="center"/>
      <protection locked="0"/>
    </xf>
    <xf numFmtId="3" fontId="10" fillId="0" borderId="20" xfId="0" applyNumberFormat="1" applyFont="1" applyFill="1" applyBorder="1" applyAlignment="1" applyProtection="1">
      <alignment horizontal="right" vertical="center"/>
      <protection locked="0"/>
    </xf>
    <xf numFmtId="3" fontId="10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22" xfId="0" applyNumberFormat="1" applyFont="1" applyFill="1" applyBorder="1" applyAlignment="1" applyProtection="1">
      <alignment horizontal="center" vertical="center"/>
      <protection locked="0"/>
    </xf>
    <xf numFmtId="0" fontId="10" fillId="0" borderId="23" xfId="0" applyNumberFormat="1" applyFont="1" applyFill="1" applyBorder="1" applyAlignment="1" applyProtection="1">
      <alignment horizontal="left" vertical="center"/>
      <protection locked="0"/>
    </xf>
    <xf numFmtId="0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24" xfId="0" applyNumberFormat="1" applyFont="1" applyFill="1" applyBorder="1" applyAlignment="1" applyProtection="1">
      <alignment horizontal="center" vertical="center"/>
      <protection locked="0"/>
    </xf>
    <xf numFmtId="3" fontId="10" fillId="0" borderId="25" xfId="0" applyNumberFormat="1" applyFont="1" applyFill="1" applyBorder="1" applyAlignment="1" applyProtection="1">
      <alignment horizontal="right" vertical="center"/>
      <protection locked="0"/>
    </xf>
    <xf numFmtId="3" fontId="10" fillId="0" borderId="24" xfId="0" applyNumberFormat="1" applyFont="1" applyFill="1" applyBorder="1" applyAlignment="1" applyProtection="1">
      <alignment horizontal="right" vertical="center"/>
      <protection locked="0"/>
    </xf>
    <xf numFmtId="3" fontId="10" fillId="0" borderId="26" xfId="0" applyNumberFormat="1" applyFont="1" applyFill="1" applyBorder="1" applyAlignment="1" applyProtection="1">
      <alignment horizontal="right" vertical="center"/>
      <protection locked="0"/>
    </xf>
    <xf numFmtId="0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27" xfId="0" applyNumberFormat="1" applyFont="1" applyFill="1" applyBorder="1" applyAlignment="1" applyProtection="1">
      <alignment horizontal="center" vertical="center"/>
      <protection locked="0"/>
    </xf>
    <xf numFmtId="3" fontId="11" fillId="0" borderId="27" xfId="0" applyNumberFormat="1" applyFont="1" applyFill="1" applyBorder="1" applyAlignment="1" applyProtection="1">
      <alignment horizontal="right" vertical="center"/>
      <protection locked="0"/>
    </xf>
    <xf numFmtId="3" fontId="11" fillId="0" borderId="28" xfId="0" applyNumberFormat="1" applyFont="1" applyFill="1" applyBorder="1" applyAlignment="1" applyProtection="1">
      <alignment horizontal="right" vertical="center"/>
      <protection locked="0"/>
    </xf>
    <xf numFmtId="3" fontId="17" fillId="0" borderId="28" xfId="0" applyNumberFormat="1" applyFont="1" applyFill="1" applyBorder="1" applyAlignment="1" applyProtection="1">
      <alignment horizontal="right" vertical="center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0" fontId="10" fillId="0" borderId="30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3" fontId="10" fillId="0" borderId="31" xfId="0" applyNumberFormat="1" applyFont="1" applyFill="1" applyBorder="1" applyAlignment="1" applyProtection="1">
      <alignment horizontal="right" vertical="center"/>
      <protection locked="0"/>
    </xf>
    <xf numFmtId="3" fontId="10" fillId="0" borderId="12" xfId="0" applyNumberFormat="1" applyFont="1" applyFill="1" applyBorder="1" applyAlignment="1" applyProtection="1">
      <alignment horizontal="right" vertical="center"/>
      <protection locked="0"/>
    </xf>
    <xf numFmtId="3" fontId="10" fillId="0" borderId="32" xfId="0" applyNumberFormat="1" applyFont="1" applyFill="1" applyBorder="1" applyAlignment="1" applyProtection="1">
      <alignment horizontal="right" vertical="center"/>
      <protection locked="0"/>
    </xf>
    <xf numFmtId="3" fontId="17" fillId="0" borderId="27" xfId="0" applyNumberFormat="1" applyFont="1" applyFill="1" applyBorder="1" applyAlignment="1" applyProtection="1">
      <alignment horizontal="right" vertical="center"/>
      <protection locked="0"/>
    </xf>
    <xf numFmtId="0" fontId="10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25" xfId="0" applyNumberFormat="1" applyFont="1" applyFill="1" applyBorder="1" applyAlignment="1" applyProtection="1">
      <alignment horizontal="center" vertical="center"/>
      <protection locked="0"/>
    </xf>
    <xf numFmtId="49" fontId="11" fillId="0" borderId="10" xfId="0" applyNumberFormat="1" applyFont="1" applyFill="1" applyBorder="1" applyAlignment="1" applyProtection="1">
      <alignment horizontal="centerContinuous" vertical="center"/>
      <protection locked="0"/>
    </xf>
    <xf numFmtId="0" fontId="11" fillId="0" borderId="11" xfId="0" applyNumberFormat="1" applyFont="1" applyFill="1" applyBorder="1" applyAlignment="1" applyProtection="1">
      <alignment vertical="center" wrapText="1"/>
      <protection locked="0"/>
    </xf>
    <xf numFmtId="49" fontId="10" fillId="0" borderId="34" xfId="0" applyNumberFormat="1" applyFont="1" applyFill="1" applyBorder="1" applyAlignment="1" applyProtection="1">
      <alignment horizontal="centerContinuous" vertical="center"/>
      <protection locked="0"/>
    </xf>
    <xf numFmtId="0" fontId="18" fillId="0" borderId="35" xfId="0" applyNumberFormat="1" applyFont="1" applyFill="1" applyBorder="1" applyAlignment="1" applyProtection="1">
      <alignment vertical="center" wrapText="1"/>
      <protection locked="0"/>
    </xf>
    <xf numFmtId="164" fontId="10" fillId="0" borderId="35" xfId="0" applyNumberFormat="1" applyFont="1" applyFill="1" applyBorder="1" applyAlignment="1" applyProtection="1">
      <alignment horizontal="center" vertical="center"/>
      <protection locked="0"/>
    </xf>
    <xf numFmtId="3" fontId="10" fillId="0" borderId="36" xfId="0" applyNumberFormat="1" applyFont="1" applyFill="1" applyBorder="1" applyAlignment="1" applyProtection="1">
      <alignment horizontal="right" vertical="center"/>
      <protection locked="0"/>
    </xf>
    <xf numFmtId="3" fontId="10" fillId="0" borderId="37" xfId="0" applyNumberFormat="1" applyFont="1" applyFill="1" applyBorder="1" applyAlignment="1" applyProtection="1">
      <alignment horizontal="right" vertical="center"/>
      <protection locked="0"/>
    </xf>
    <xf numFmtId="3" fontId="18" fillId="0" borderId="36" xfId="0" applyNumberFormat="1" applyFont="1" applyFill="1" applyBorder="1" applyAlignment="1" applyProtection="1">
      <alignment horizontal="right" vertical="center"/>
      <protection locked="0"/>
    </xf>
    <xf numFmtId="3" fontId="10" fillId="0" borderId="38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49" fontId="10" fillId="0" borderId="22" xfId="0" applyNumberFormat="1" applyFont="1" applyFill="1" applyBorder="1" applyAlignment="1" applyProtection="1">
      <alignment horizontal="centerContinuous" vertical="center"/>
      <protection locked="0"/>
    </xf>
    <xf numFmtId="0" fontId="10" fillId="0" borderId="23" xfId="0" applyNumberFormat="1" applyFont="1" applyFill="1" applyBorder="1" applyAlignment="1" applyProtection="1">
      <alignment vertical="center" wrapText="1"/>
      <protection locked="0"/>
    </xf>
    <xf numFmtId="164" fontId="10" fillId="0" borderId="23" xfId="0" applyNumberFormat="1" applyFont="1" applyFill="1" applyBorder="1" applyAlignment="1" applyProtection="1">
      <alignment horizontal="center" vertical="center"/>
      <protection locked="0"/>
    </xf>
    <xf numFmtId="164" fontId="11" fillId="0" borderId="17" xfId="0" applyNumberFormat="1" applyFont="1" applyFill="1" applyBorder="1" applyAlignment="1" applyProtection="1">
      <alignment horizontal="center" vertical="center"/>
      <protection locked="0"/>
    </xf>
    <xf numFmtId="3" fontId="10" fillId="0" borderId="20" xfId="0" applyNumberFormat="1" applyFont="1" applyFill="1" applyBorder="1" applyAlignment="1" applyProtection="1">
      <alignment vertical="center"/>
      <protection locked="0"/>
    </xf>
    <xf numFmtId="3" fontId="10" fillId="0" borderId="1" xfId="0" applyNumberFormat="1" applyFont="1" applyFill="1" applyBorder="1" applyAlignment="1" applyProtection="1">
      <alignment vertical="center"/>
      <protection locked="0"/>
    </xf>
    <xf numFmtId="3" fontId="10" fillId="0" borderId="39" xfId="0" applyNumberFormat="1" applyFont="1" applyFill="1" applyBorder="1" applyAlignment="1" applyProtection="1">
      <alignment vertical="center"/>
      <protection locked="0"/>
    </xf>
    <xf numFmtId="0" fontId="10" fillId="0" borderId="30" xfId="0" applyNumberFormat="1" applyFont="1" applyFill="1" applyBorder="1" applyAlignment="1" applyProtection="1">
      <alignment vertical="center" wrapText="1"/>
      <protection locked="0"/>
    </xf>
    <xf numFmtId="3" fontId="10" fillId="0" borderId="12" xfId="0" applyNumberFormat="1" applyFont="1" applyFill="1" applyBorder="1" applyAlignment="1" applyProtection="1">
      <alignment vertical="center"/>
      <protection locked="0"/>
    </xf>
    <xf numFmtId="3" fontId="10" fillId="0" borderId="31" xfId="0" applyNumberFormat="1" applyFont="1" applyFill="1" applyBorder="1" applyAlignment="1" applyProtection="1">
      <alignment vertical="center"/>
      <protection locked="0"/>
    </xf>
    <xf numFmtId="3" fontId="10" fillId="0" borderId="40" xfId="0" applyNumberFormat="1" applyFont="1" applyFill="1" applyBorder="1" applyAlignment="1" applyProtection="1">
      <alignment horizontal="right" vertical="center"/>
      <protection locked="0"/>
    </xf>
    <xf numFmtId="0" fontId="11" fillId="0" borderId="11" xfId="0" applyNumberFormat="1" applyFont="1" applyFill="1" applyBorder="1" applyAlignment="1" applyProtection="1">
      <alignment vertical="center"/>
      <protection locked="0"/>
    </xf>
    <xf numFmtId="3" fontId="11" fillId="0" borderId="28" xfId="0" applyNumberFormat="1" applyFont="1" applyFill="1" applyBorder="1" applyAlignment="1" applyProtection="1">
      <alignment vertical="center"/>
      <protection locked="0"/>
    </xf>
    <xf numFmtId="0" fontId="11" fillId="0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19" xfId="0" applyNumberFormat="1" applyFont="1" applyFill="1" applyBorder="1" applyAlignment="1" applyProtection="1">
      <alignment vertical="center" wrapText="1"/>
      <protection locked="0"/>
    </xf>
    <xf numFmtId="3" fontId="10" fillId="0" borderId="41" xfId="0" applyNumberFormat="1" applyFont="1" applyFill="1" applyBorder="1" applyAlignment="1" applyProtection="1">
      <alignment horizontal="right" vertical="center"/>
      <protection locked="0"/>
    </xf>
    <xf numFmtId="0" fontId="9" fillId="0" borderId="42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3" fontId="9" fillId="0" borderId="19" xfId="0" applyNumberFormat="1" applyFont="1" applyBorder="1" applyAlignment="1">
      <alignment vertical="center"/>
    </xf>
    <xf numFmtId="3" fontId="9" fillId="0" borderId="21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9" fillId="0" borderId="42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0" xfId="0" applyFont="1" applyAlignment="1">
      <alignment vertical="center"/>
    </xf>
    <xf numFmtId="3" fontId="11" fillId="0" borderId="12" xfId="0" applyNumberFormat="1" applyFont="1" applyFill="1" applyBorder="1" applyAlignment="1" applyProtection="1">
      <alignment horizontal="right" vertical="center"/>
      <protection locked="0"/>
    </xf>
    <xf numFmtId="3" fontId="11" fillId="0" borderId="31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165" fontId="6" fillId="0" borderId="0" xfId="0" applyNumberFormat="1" applyFont="1" applyFill="1" applyBorder="1" applyAlignment="1" applyProtection="1">
      <alignment horizontal="centerContinuous"/>
      <protection locked="0"/>
    </xf>
    <xf numFmtId="0" fontId="1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NumberFormat="1" applyFont="1" applyFill="1" applyBorder="1" applyAlignment="1" applyProtection="1">
      <alignment horizontal="center" vertical="top" wrapText="1"/>
      <protection locked="0"/>
    </xf>
    <xf numFmtId="0" fontId="13" fillId="0" borderId="44" xfId="0" applyFont="1" applyBorder="1" applyAlignment="1">
      <alignment horizontal="center" vertical="center"/>
    </xf>
    <xf numFmtId="0" fontId="16" fillId="0" borderId="45" xfId="0" applyNumberFormat="1" applyFont="1" applyFill="1" applyBorder="1" applyAlignment="1" applyProtection="1">
      <alignment horizontal="center" vertical="center"/>
      <protection locked="0"/>
    </xf>
    <xf numFmtId="3" fontId="10" fillId="0" borderId="39" xfId="0" applyNumberFormat="1" applyFont="1" applyFill="1" applyBorder="1" applyAlignment="1" applyProtection="1">
      <alignment horizontal="right" vertical="center"/>
      <protection locked="0"/>
    </xf>
    <xf numFmtId="3" fontId="10" fillId="0" borderId="46" xfId="0" applyNumberFormat="1" applyFont="1" applyFill="1" applyBorder="1" applyAlignment="1" applyProtection="1">
      <alignment horizontal="right" vertical="center"/>
      <protection locked="0"/>
    </xf>
    <xf numFmtId="0" fontId="11" fillId="0" borderId="4" xfId="0" applyNumberFormat="1" applyFont="1" applyFill="1" applyBorder="1" applyAlignment="1" applyProtection="1">
      <alignment horizontal="center" vertical="center"/>
      <protection locked="0"/>
    </xf>
    <xf numFmtId="3" fontId="11" fillId="0" borderId="47" xfId="0" applyNumberFormat="1" applyFont="1" applyFill="1" applyBorder="1" applyAlignment="1" applyProtection="1">
      <alignment horizontal="right" vertical="center"/>
      <protection locked="0"/>
    </xf>
    <xf numFmtId="0" fontId="17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48" xfId="0" applyNumberFormat="1" applyFont="1" applyFill="1" applyBorder="1" applyAlignment="1" applyProtection="1">
      <alignment horizontal="center" vertical="center"/>
      <protection locked="0"/>
    </xf>
    <xf numFmtId="3" fontId="10" fillId="0" borderId="49" xfId="0" applyNumberFormat="1" applyFont="1" applyFill="1" applyBorder="1" applyAlignment="1" applyProtection="1">
      <alignment horizontal="right" vertical="center"/>
      <protection locked="0"/>
    </xf>
    <xf numFmtId="3" fontId="10" fillId="0" borderId="50" xfId="0" applyNumberFormat="1" applyFont="1" applyFill="1" applyBorder="1" applyAlignment="1" applyProtection="1">
      <alignment horizontal="right" vertical="center"/>
      <protection locked="0"/>
    </xf>
    <xf numFmtId="3" fontId="11" fillId="0" borderId="44" xfId="0" applyNumberFormat="1" applyFont="1" applyFill="1" applyBorder="1" applyAlignment="1" applyProtection="1">
      <alignment horizontal="right" vertical="center"/>
      <protection locked="0"/>
    </xf>
    <xf numFmtId="0" fontId="11" fillId="0" borderId="48" xfId="0" applyNumberFormat="1" applyFont="1" applyFill="1" applyBorder="1" applyAlignment="1" applyProtection="1">
      <alignment horizontal="center" vertical="center"/>
      <protection locked="0"/>
    </xf>
    <xf numFmtId="3" fontId="11" fillId="0" borderId="14" xfId="0" applyNumberFormat="1" applyFont="1" applyFill="1" applyBorder="1" applyAlignment="1" applyProtection="1">
      <alignment horizontal="right" vertical="center"/>
      <protection locked="0"/>
    </xf>
    <xf numFmtId="0" fontId="11" fillId="0" borderId="51" xfId="0" applyNumberFormat="1" applyFont="1" applyFill="1" applyBorder="1" applyAlignment="1" applyProtection="1">
      <alignment horizontal="center" vertical="center"/>
      <protection locked="0"/>
    </xf>
    <xf numFmtId="3" fontId="11" fillId="0" borderId="40" xfId="0" applyNumberFormat="1" applyFont="1" applyFill="1" applyBorder="1" applyAlignment="1" applyProtection="1">
      <alignment horizontal="right" vertical="center"/>
      <protection locked="0"/>
    </xf>
    <xf numFmtId="3" fontId="11" fillId="0" borderId="52" xfId="0" applyNumberFormat="1" applyFont="1" applyFill="1" applyBorder="1" applyAlignment="1" applyProtection="1">
      <alignment horizontal="right" vertical="center"/>
      <protection locked="0"/>
    </xf>
    <xf numFmtId="0" fontId="11" fillId="0" borderId="45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53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10" fillId="0" borderId="43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/>
    </xf>
    <xf numFmtId="0" fontId="20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9" xfId="0" applyFont="1" applyBorder="1" applyAlignment="1">
      <alignment horizontal="center" vertical="center"/>
    </xf>
    <xf numFmtId="3" fontId="20" fillId="0" borderId="11" xfId="0" applyNumberFormat="1" applyFont="1" applyBorder="1" applyAlignment="1">
      <alignment vertical="center"/>
    </xf>
    <xf numFmtId="3" fontId="11" fillId="0" borderId="11" xfId="0" applyNumberFormat="1" applyFont="1" applyFill="1" applyBorder="1" applyAlignment="1" applyProtection="1">
      <alignment vertical="center"/>
      <protection locked="0"/>
    </xf>
    <xf numFmtId="3" fontId="11" fillId="0" borderId="27" xfId="0" applyNumberFormat="1" applyFont="1" applyFill="1" applyBorder="1" applyAlignment="1" applyProtection="1">
      <alignment horizontal="center" vertical="center"/>
      <protection locked="0"/>
    </xf>
    <xf numFmtId="3" fontId="10" fillId="0" borderId="23" xfId="0" applyNumberFormat="1" applyFont="1" applyFill="1" applyBorder="1" applyAlignment="1" applyProtection="1">
      <alignment horizontal="right" vertical="center"/>
      <protection locked="0"/>
    </xf>
    <xf numFmtId="3" fontId="10" fillId="0" borderId="19" xfId="0" applyNumberFormat="1" applyFont="1" applyFill="1" applyBorder="1" applyAlignment="1" applyProtection="1">
      <alignment horizontal="right" vertical="center"/>
      <protection locked="0"/>
    </xf>
    <xf numFmtId="0" fontId="10" fillId="0" borderId="4" xfId="0" applyNumberFormat="1" applyFont="1" applyFill="1" applyBorder="1" applyAlignment="1" applyProtection="1">
      <alignment horizontal="right" vertical="center"/>
      <protection locked="0"/>
    </xf>
    <xf numFmtId="3" fontId="17" fillId="0" borderId="47" xfId="0" applyNumberFormat="1" applyFont="1" applyFill="1" applyBorder="1" applyAlignment="1" applyProtection="1">
      <alignment horizontal="right" vertical="center"/>
      <protection locked="0"/>
    </xf>
    <xf numFmtId="0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33" xfId="0" applyNumberFormat="1" applyFont="1" applyFill="1" applyBorder="1" applyAlignment="1" applyProtection="1">
      <alignment horizontal="center" vertical="center"/>
      <protection locked="0"/>
    </xf>
    <xf numFmtId="0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3" fontId="11" fillId="0" borderId="3" xfId="0" applyNumberFormat="1" applyFont="1" applyFill="1" applyBorder="1" applyAlignment="1" applyProtection="1">
      <alignment horizontal="right" vertical="center"/>
      <protection locked="0"/>
    </xf>
    <xf numFmtId="3" fontId="10" fillId="0" borderId="33" xfId="0" applyNumberFormat="1" applyFont="1" applyFill="1" applyBorder="1" applyAlignment="1" applyProtection="1">
      <alignment horizontal="right" vertical="center"/>
      <protection locked="0"/>
    </xf>
    <xf numFmtId="3" fontId="10" fillId="0" borderId="2" xfId="0" applyNumberFormat="1" applyFont="1" applyFill="1" applyBorder="1" applyAlignment="1" applyProtection="1">
      <alignment horizontal="right" vertical="center"/>
      <protection locked="0"/>
    </xf>
    <xf numFmtId="0" fontId="10" fillId="0" borderId="54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3" fontId="21" fillId="0" borderId="28" xfId="0" applyNumberFormat="1" applyFont="1" applyFill="1" applyBorder="1" applyAlignment="1" applyProtection="1">
      <alignment horizontal="right" vertical="center"/>
      <protection locked="0"/>
    </xf>
    <xf numFmtId="0" fontId="10" fillId="0" borderId="40" xfId="0" applyNumberFormat="1" applyFont="1" applyFill="1" applyBorder="1" applyAlignment="1" applyProtection="1">
      <alignment horizontal="center" vertical="center"/>
      <protection locked="0"/>
    </xf>
    <xf numFmtId="3" fontId="10" fillId="0" borderId="52" xfId="0" applyNumberFormat="1" applyFont="1" applyFill="1" applyBorder="1" applyAlignment="1" applyProtection="1">
      <alignment horizontal="right" vertical="center"/>
      <protection locked="0"/>
    </xf>
    <xf numFmtId="0" fontId="11" fillId="0" borderId="40" xfId="0" applyNumberFormat="1" applyFont="1" applyFill="1" applyBorder="1" applyAlignment="1" applyProtection="1">
      <alignment horizontal="center" vertical="center"/>
      <protection locked="0"/>
    </xf>
    <xf numFmtId="3" fontId="11" fillId="0" borderId="41" xfId="0" applyNumberFormat="1" applyFont="1" applyFill="1" applyBorder="1" applyAlignment="1" applyProtection="1">
      <alignment horizontal="right" vertical="center"/>
      <protection locked="0"/>
    </xf>
    <xf numFmtId="3" fontId="10" fillId="0" borderId="20" xfId="0" applyNumberFormat="1" applyFont="1" applyFill="1" applyBorder="1" applyAlignment="1" applyProtection="1">
      <alignment horizontal="center" vertical="center"/>
      <protection locked="0"/>
    </xf>
    <xf numFmtId="0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10" fillId="0" borderId="1" xfId="0" applyNumberFormat="1" applyFont="1" applyFill="1" applyBorder="1" applyAlignment="1" applyProtection="1">
      <alignment horizontal="right" vertical="center"/>
      <protection locked="0"/>
    </xf>
    <xf numFmtId="0" fontId="10" fillId="0" borderId="20" xfId="0" applyNumberFormat="1" applyFont="1" applyFill="1" applyBorder="1" applyAlignment="1" applyProtection="1">
      <alignment horizontal="right" vertical="center"/>
      <protection locked="0"/>
    </xf>
    <xf numFmtId="0" fontId="10" fillId="0" borderId="25" xfId="0" applyNumberFormat="1" applyFont="1" applyFill="1" applyBorder="1" applyAlignment="1" applyProtection="1">
      <alignment horizontal="right" vertical="center"/>
      <protection locked="0"/>
    </xf>
    <xf numFmtId="0" fontId="10" fillId="0" borderId="24" xfId="0" applyNumberFormat="1" applyFont="1" applyFill="1" applyBorder="1" applyAlignment="1" applyProtection="1">
      <alignment horizontal="right" vertical="center"/>
      <protection locked="0"/>
    </xf>
    <xf numFmtId="0" fontId="10" fillId="0" borderId="31" xfId="0" applyNumberFormat="1" applyFont="1" applyFill="1" applyBorder="1" applyAlignment="1" applyProtection="1">
      <alignment horizontal="right" vertical="center"/>
      <protection locked="0"/>
    </xf>
    <xf numFmtId="0" fontId="10" fillId="0" borderId="12" xfId="0" applyNumberFormat="1" applyFont="1" applyFill="1" applyBorder="1" applyAlignment="1" applyProtection="1">
      <alignment horizontal="right" vertical="center"/>
      <protection locked="0"/>
    </xf>
    <xf numFmtId="3" fontId="10" fillId="0" borderId="55" xfId="0" applyNumberFormat="1" applyFont="1" applyFill="1" applyBorder="1" applyAlignment="1" applyProtection="1">
      <alignment horizontal="right" vertical="center"/>
      <protection locked="0"/>
    </xf>
    <xf numFmtId="3" fontId="10" fillId="0" borderId="24" xfId="0" applyNumberFormat="1" applyFont="1" applyFill="1" applyBorder="1" applyAlignment="1" applyProtection="1">
      <alignment horizontal="center" vertical="center"/>
      <protection locked="0"/>
    </xf>
    <xf numFmtId="0" fontId="16" fillId="0" borderId="56" xfId="0" applyNumberFormat="1" applyFont="1" applyFill="1" applyBorder="1" applyAlignment="1" applyProtection="1">
      <alignment vertical="center"/>
      <protection locked="0"/>
    </xf>
    <xf numFmtId="0" fontId="10" fillId="0" borderId="42" xfId="0" applyNumberFormat="1" applyFont="1" applyFill="1" applyBorder="1" applyAlignment="1" applyProtection="1">
      <alignment horizontal="center" vertical="center"/>
      <protection locked="0"/>
    </xf>
    <xf numFmtId="0" fontId="11" fillId="0" borderId="56" xfId="0" applyNumberFormat="1" applyFont="1" applyFill="1" applyBorder="1" applyAlignment="1" applyProtection="1">
      <alignment horizontal="center" vertical="center"/>
      <protection locked="0"/>
    </xf>
    <xf numFmtId="0" fontId="11" fillId="0" borderId="57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57" xfId="0" applyNumberFormat="1" applyFont="1" applyFill="1" applyBorder="1" applyAlignment="1" applyProtection="1">
      <alignment horizontal="center" vertical="center"/>
      <protection locked="0"/>
    </xf>
    <xf numFmtId="0" fontId="10" fillId="0" borderId="58" xfId="0" applyNumberFormat="1" applyFont="1" applyFill="1" applyBorder="1" applyAlignment="1" applyProtection="1">
      <alignment horizontal="center" vertical="center"/>
      <protection locked="0"/>
    </xf>
    <xf numFmtId="0" fontId="11" fillId="0" borderId="11" xfId="0" applyNumberFormat="1" applyFont="1" applyFill="1" applyBorder="1" applyAlignment="1" applyProtection="1">
      <alignment horizontal="left" vertical="center"/>
      <protection locked="0"/>
    </xf>
    <xf numFmtId="0" fontId="10" fillId="0" borderId="3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30" xfId="0" applyNumberFormat="1" applyFont="1" applyFill="1" applyBorder="1" applyAlignment="1" applyProtection="1">
      <alignment horizontal="center" vertical="center"/>
      <protection locked="0"/>
    </xf>
    <xf numFmtId="3" fontId="11" fillId="0" borderId="32" xfId="0" applyNumberFormat="1" applyFont="1" applyFill="1" applyBorder="1" applyAlignment="1" applyProtection="1">
      <alignment horizontal="right" vertical="center"/>
      <protection locked="0"/>
    </xf>
    <xf numFmtId="3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57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15" xfId="0" applyNumberFormat="1" applyFont="1" applyFill="1" applyBorder="1" applyAlignment="1" applyProtection="1">
      <alignment horizontal="right" vertical="center"/>
      <protection locked="0"/>
    </xf>
    <xf numFmtId="0" fontId="11" fillId="0" borderId="59" xfId="0" applyNumberFormat="1" applyFont="1" applyFill="1" applyBorder="1" applyAlignment="1" applyProtection="1">
      <alignment horizontal="center" vertical="center"/>
      <protection locked="0"/>
    </xf>
    <xf numFmtId="0" fontId="10" fillId="0" borderId="57" xfId="0" applyNumberFormat="1" applyFont="1" applyFill="1" applyBorder="1" applyAlignment="1" applyProtection="1">
      <alignment horizontal="center" vertical="center"/>
      <protection locked="0"/>
    </xf>
    <xf numFmtId="3" fontId="11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6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34" xfId="0" applyNumberFormat="1" applyFont="1" applyFill="1" applyBorder="1" applyAlignment="1" applyProtection="1">
      <alignment horizontal="center" vertical="center"/>
      <protection locked="0"/>
    </xf>
    <xf numFmtId="0" fontId="13" fillId="0" borderId="11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3" fontId="11" fillId="0" borderId="0" xfId="0" applyNumberFormat="1" applyFont="1" applyFill="1" applyBorder="1" applyAlignment="1" applyProtection="1">
      <alignment horizontal="right" vertical="center"/>
      <protection locked="0"/>
    </xf>
    <xf numFmtId="3" fontId="11" fillId="0" borderId="27" xfId="0" applyNumberFormat="1" applyFont="1" applyFill="1" applyBorder="1" applyAlignment="1" applyProtection="1">
      <alignment vertical="center"/>
      <protection locked="0"/>
    </xf>
    <xf numFmtId="3" fontId="11" fillId="0" borderId="47" xfId="0" applyNumberFormat="1" applyFont="1" applyFill="1" applyBorder="1" applyAlignment="1" applyProtection="1">
      <alignment vertical="center"/>
      <protection locked="0"/>
    </xf>
    <xf numFmtId="3" fontId="6" fillId="0" borderId="28" xfId="0" applyNumberFormat="1" applyFont="1" applyFill="1" applyBorder="1" applyAlignment="1" applyProtection="1">
      <alignment horizontal="right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3" fontId="18" fillId="0" borderId="32" xfId="0" applyNumberFormat="1" applyFont="1" applyFill="1" applyBorder="1" applyAlignment="1" applyProtection="1">
      <alignment horizontal="right" vertical="center"/>
      <protection locked="0"/>
    </xf>
    <xf numFmtId="0" fontId="11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11" xfId="0" applyNumberFormat="1" applyFont="1" applyFill="1" applyBorder="1" applyAlignment="1" applyProtection="1">
      <alignment horizontal="center" vertical="center"/>
      <protection locked="0"/>
    </xf>
    <xf numFmtId="49" fontId="10" fillId="0" borderId="18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19" xfId="0" applyNumberFormat="1" applyFont="1" applyFill="1" applyBorder="1" applyAlignment="1" applyProtection="1">
      <alignment horizontal="center" vertical="center"/>
      <protection locked="0"/>
    </xf>
    <xf numFmtId="0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horizontal="center" vertical="center"/>
      <protection locked="0"/>
    </xf>
    <xf numFmtId="3" fontId="17" fillId="0" borderId="4" xfId="0" applyNumberFormat="1" applyFont="1" applyFill="1" applyBorder="1" applyAlignment="1" applyProtection="1">
      <alignment horizontal="right" vertical="center"/>
      <protection locked="0"/>
    </xf>
    <xf numFmtId="0" fontId="11" fillId="0" borderId="17" xfId="0" applyNumberFormat="1" applyFont="1" applyFill="1" applyBorder="1" applyAlignment="1" applyProtection="1">
      <alignment horizontal="center" vertical="center"/>
      <protection locked="0"/>
    </xf>
    <xf numFmtId="3" fontId="11" fillId="0" borderId="14" xfId="0" applyNumberFormat="1" applyFont="1" applyFill="1" applyBorder="1" applyAlignment="1" applyProtection="1">
      <alignment horizontal="center" vertical="center"/>
      <protection locked="0"/>
    </xf>
    <xf numFmtId="3" fontId="11" fillId="0" borderId="13" xfId="0" applyNumberFormat="1" applyFont="1" applyFill="1" applyBorder="1" applyAlignment="1" applyProtection="1">
      <alignment horizontal="right" vertical="center"/>
      <protection locked="0"/>
    </xf>
    <xf numFmtId="3" fontId="11" fillId="0" borderId="11" xfId="0" applyNumberFormat="1" applyFont="1" applyFill="1" applyBorder="1" applyAlignment="1" applyProtection="1">
      <alignment horizontal="right" vertical="center"/>
      <protection locked="0"/>
    </xf>
    <xf numFmtId="3" fontId="17" fillId="0" borderId="11" xfId="0" applyNumberFormat="1" applyFont="1" applyFill="1" applyBorder="1" applyAlignment="1" applyProtection="1">
      <alignment horizontal="right" vertical="center"/>
      <protection locked="0"/>
    </xf>
    <xf numFmtId="3" fontId="10" fillId="0" borderId="19" xfId="0" applyNumberFormat="1" applyFont="1" applyFill="1" applyBorder="1" applyAlignment="1" applyProtection="1">
      <alignment vertical="center"/>
      <protection locked="0"/>
    </xf>
    <xf numFmtId="3" fontId="10" fillId="0" borderId="30" xfId="0" applyNumberFormat="1" applyFont="1" applyFill="1" applyBorder="1" applyAlignment="1" applyProtection="1">
      <alignment vertical="center"/>
      <protection locked="0"/>
    </xf>
    <xf numFmtId="3" fontId="10" fillId="0" borderId="55" xfId="0" applyNumberFormat="1" applyFont="1" applyFill="1" applyBorder="1" applyAlignment="1" applyProtection="1">
      <alignment vertical="center"/>
      <protection locked="0"/>
    </xf>
    <xf numFmtId="3" fontId="10" fillId="0" borderId="48" xfId="0" applyNumberFormat="1" applyFont="1" applyFill="1" applyBorder="1" applyAlignment="1" applyProtection="1">
      <alignment vertical="center"/>
      <protection locked="0"/>
    </xf>
    <xf numFmtId="3" fontId="10" fillId="0" borderId="41" xfId="0" applyNumberFormat="1" applyFont="1" applyFill="1" applyBorder="1" applyAlignment="1" applyProtection="1">
      <alignment vertical="center"/>
      <protection locked="0"/>
    </xf>
    <xf numFmtId="3" fontId="10" fillId="0" borderId="40" xfId="0" applyNumberFormat="1" applyFont="1" applyFill="1" applyBorder="1" applyAlignment="1" applyProtection="1">
      <alignment vertical="center"/>
      <protection locked="0"/>
    </xf>
    <xf numFmtId="3" fontId="11" fillId="0" borderId="53" xfId="0" applyNumberFormat="1" applyFont="1" applyFill="1" applyBorder="1" applyAlignment="1" applyProtection="1">
      <alignment vertical="center"/>
      <protection locked="0"/>
    </xf>
    <xf numFmtId="0" fontId="11" fillId="0" borderId="48" xfId="0" applyNumberFormat="1" applyFont="1" applyFill="1" applyBorder="1" applyAlignment="1" applyProtection="1">
      <alignment vertical="center" wrapText="1"/>
      <protection locked="0"/>
    </xf>
    <xf numFmtId="0" fontId="11" fillId="0" borderId="23" xfId="0" applyNumberFormat="1" applyFont="1" applyFill="1" applyBorder="1" applyAlignment="1" applyProtection="1">
      <alignment horizontal="center" vertical="center"/>
      <protection locked="0"/>
    </xf>
    <xf numFmtId="0" fontId="11" fillId="0" borderId="24" xfId="0" applyNumberFormat="1" applyFont="1" applyFill="1" applyBorder="1" applyAlignment="1" applyProtection="1">
      <alignment horizontal="center" vertical="center"/>
      <protection locked="0"/>
    </xf>
    <xf numFmtId="3" fontId="11" fillId="0" borderId="24" xfId="0" applyNumberFormat="1" applyFont="1" applyFill="1" applyBorder="1" applyAlignment="1" applyProtection="1">
      <alignment horizontal="right" vertical="center"/>
      <protection locked="0"/>
    </xf>
    <xf numFmtId="0" fontId="11" fillId="0" borderId="62" xfId="0" applyNumberFormat="1" applyFont="1" applyFill="1" applyBorder="1" applyAlignment="1" applyProtection="1">
      <alignment horizontal="center" vertical="center"/>
      <protection locked="0"/>
    </xf>
    <xf numFmtId="0" fontId="11" fillId="0" borderId="14" xfId="0" applyNumberFormat="1" applyFont="1" applyFill="1" applyBorder="1" applyAlignment="1" applyProtection="1">
      <alignment horizontal="center" vertical="center"/>
      <protection locked="0"/>
    </xf>
    <xf numFmtId="3" fontId="9" fillId="0" borderId="20" xfId="0" applyNumberFormat="1" applyFont="1" applyBorder="1" applyAlignment="1">
      <alignment vertical="center"/>
    </xf>
    <xf numFmtId="3" fontId="9" fillId="0" borderId="63" xfId="0" applyNumberFormat="1" applyFont="1" applyBorder="1" applyAlignment="1">
      <alignment horizontal="right" vertical="center"/>
    </xf>
    <xf numFmtId="0" fontId="12" fillId="0" borderId="64" xfId="0" applyFont="1" applyBorder="1" applyAlignment="1">
      <alignment/>
    </xf>
    <xf numFmtId="49" fontId="11" fillId="0" borderId="10" xfId="0" applyNumberFormat="1" applyFont="1" applyFill="1" applyBorder="1" applyAlignment="1" applyProtection="1">
      <alignment horizontal="center" vertical="center"/>
      <protection locked="0"/>
    </xf>
    <xf numFmtId="49" fontId="11" fillId="0" borderId="62" xfId="0" applyNumberFormat="1" applyFont="1" applyFill="1" applyBorder="1" applyAlignment="1" applyProtection="1">
      <alignment horizontal="center" vertical="center"/>
      <protection locked="0"/>
    </xf>
    <xf numFmtId="49" fontId="11" fillId="0" borderId="56" xfId="0" applyNumberFormat="1" applyFont="1" applyFill="1" applyBorder="1" applyAlignment="1" applyProtection="1">
      <alignment horizontal="center" vertical="center"/>
      <protection locked="0"/>
    </xf>
    <xf numFmtId="49" fontId="10" fillId="0" borderId="22" xfId="0" applyNumberFormat="1" applyFont="1" applyFill="1" applyBorder="1" applyAlignment="1" applyProtection="1">
      <alignment horizontal="center" vertical="center"/>
      <protection locked="0"/>
    </xf>
    <xf numFmtId="49" fontId="10" fillId="0" borderId="10" xfId="0" applyNumberFormat="1" applyFont="1" applyFill="1" applyBorder="1" applyAlignment="1" applyProtection="1">
      <alignment horizontal="center" vertical="center"/>
      <protection locked="0"/>
    </xf>
    <xf numFmtId="49" fontId="10" fillId="0" borderId="42" xfId="0" applyNumberFormat="1" applyFont="1" applyFill="1" applyBorder="1" applyAlignment="1" applyProtection="1">
      <alignment horizontal="center" vertical="center"/>
      <protection locked="0"/>
    </xf>
    <xf numFmtId="49" fontId="10" fillId="0" borderId="29" xfId="0" applyNumberFormat="1" applyFont="1" applyFill="1" applyBorder="1" applyAlignment="1" applyProtection="1">
      <alignment horizontal="center" vertical="center"/>
      <protection locked="0"/>
    </xf>
    <xf numFmtId="49" fontId="10" fillId="0" borderId="18" xfId="0" applyNumberFormat="1" applyFont="1" applyFill="1" applyBorder="1" applyAlignment="1" applyProtection="1">
      <alignment horizontal="center" vertical="center"/>
      <protection locked="0"/>
    </xf>
    <xf numFmtId="49" fontId="11" fillId="0" borderId="51" xfId="0" applyNumberFormat="1" applyFont="1" applyFill="1" applyBorder="1" applyAlignment="1" applyProtection="1">
      <alignment horizontal="center" vertical="center"/>
      <protection locked="0"/>
    </xf>
    <xf numFmtId="49" fontId="10" fillId="0" borderId="51" xfId="0" applyNumberFormat="1" applyFont="1" applyFill="1" applyBorder="1" applyAlignment="1" applyProtection="1">
      <alignment horizontal="center" vertical="center"/>
      <protection locked="0"/>
    </xf>
    <xf numFmtId="3" fontId="9" fillId="0" borderId="20" xfId="0" applyNumberFormat="1" applyFont="1" applyBorder="1" applyAlignment="1">
      <alignment horizontal="center" vertical="center"/>
    </xf>
    <xf numFmtId="3" fontId="10" fillId="0" borderId="64" xfId="0" applyNumberFormat="1" applyFont="1" applyFill="1" applyBorder="1" applyAlignment="1" applyProtection="1">
      <alignment horizontal="right" vertical="center"/>
      <protection locked="0"/>
    </xf>
    <xf numFmtId="3" fontId="21" fillId="0" borderId="4" xfId="0" applyNumberFormat="1" applyFont="1" applyFill="1" applyBorder="1" applyAlignment="1" applyProtection="1">
      <alignment horizontal="right" vertical="center"/>
      <protection locked="0"/>
    </xf>
    <xf numFmtId="49" fontId="6" fillId="0" borderId="56" xfId="0" applyNumberFormat="1" applyFont="1" applyFill="1" applyBorder="1" applyAlignment="1" applyProtection="1">
      <alignment horizontal="center" vertical="center"/>
      <protection locked="0"/>
    </xf>
    <xf numFmtId="0" fontId="18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center" vertical="center"/>
      <protection locked="0"/>
    </xf>
    <xf numFmtId="0" fontId="11" fillId="0" borderId="27" xfId="0" applyNumberFormat="1" applyFont="1" applyFill="1" applyBorder="1" applyAlignment="1" applyProtection="1">
      <alignment vertical="center"/>
      <protection locked="0"/>
    </xf>
    <xf numFmtId="0" fontId="11" fillId="0" borderId="27" xfId="0" applyNumberFormat="1" applyFont="1" applyFill="1" applyBorder="1" applyAlignment="1" applyProtection="1">
      <alignment vertical="center" wrapText="1"/>
      <protection locked="0"/>
    </xf>
    <xf numFmtId="3" fontId="10" fillId="0" borderId="43" xfId="0" applyNumberFormat="1" applyFont="1" applyFill="1" applyBorder="1" applyAlignment="1" applyProtection="1">
      <alignment horizontal="right" vertical="center"/>
      <protection locked="0"/>
    </xf>
    <xf numFmtId="3" fontId="10" fillId="0" borderId="21" xfId="0" applyNumberFormat="1" applyFont="1" applyFill="1" applyBorder="1" applyAlignment="1" applyProtection="1">
      <alignment vertical="center"/>
      <protection locked="0"/>
    </xf>
    <xf numFmtId="0" fontId="10" fillId="0" borderId="24" xfId="0" applyNumberFormat="1" applyFont="1" applyFill="1" applyBorder="1" applyAlignment="1" applyProtection="1">
      <alignment vertical="center"/>
      <protection locked="0"/>
    </xf>
    <xf numFmtId="3" fontId="10" fillId="0" borderId="54" xfId="0" applyNumberFormat="1" applyFont="1" applyFill="1" applyBorder="1" applyAlignment="1" applyProtection="1">
      <alignment horizontal="right" vertical="center"/>
      <protection locked="0"/>
    </xf>
    <xf numFmtId="3" fontId="10" fillId="0" borderId="26" xfId="0" applyNumberFormat="1" applyFont="1" applyFill="1" applyBorder="1" applyAlignment="1" applyProtection="1">
      <alignment vertical="center"/>
      <protection locked="0"/>
    </xf>
    <xf numFmtId="0" fontId="11" fillId="0" borderId="17" xfId="0" applyNumberFormat="1" applyFont="1" applyFill="1" applyBorder="1" applyAlignment="1" applyProtection="1">
      <alignment vertical="center" wrapText="1"/>
      <protection locked="0"/>
    </xf>
    <xf numFmtId="3" fontId="11" fillId="0" borderId="65" xfId="0" applyNumberFormat="1" applyFont="1" applyFill="1" applyBorder="1" applyAlignment="1" applyProtection="1">
      <alignment horizontal="right" vertical="center"/>
      <protection locked="0"/>
    </xf>
    <xf numFmtId="3" fontId="11" fillId="0" borderId="53" xfId="0" applyNumberFormat="1" applyFont="1" applyFill="1" applyBorder="1" applyAlignment="1" applyProtection="1">
      <alignment horizontal="right" vertical="center"/>
      <protection locked="0"/>
    </xf>
    <xf numFmtId="49" fontId="10" fillId="0" borderId="29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30" xfId="0" applyNumberFormat="1" applyFont="1" applyFill="1" applyBorder="1" applyAlignment="1" applyProtection="1">
      <alignment horizontal="center" vertical="center"/>
      <protection locked="0"/>
    </xf>
    <xf numFmtId="3" fontId="10" fillId="0" borderId="30" xfId="0" applyNumberFormat="1" applyFont="1" applyFill="1" applyBorder="1" applyAlignment="1" applyProtection="1">
      <alignment horizontal="righ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NumberFormat="1" applyFont="1" applyFill="1" applyBorder="1" applyAlignment="1" applyProtection="1">
      <alignment horizontal="center" vertical="center"/>
      <protection locked="0"/>
    </xf>
    <xf numFmtId="3" fontId="6" fillId="0" borderId="4" xfId="0" applyNumberFormat="1" applyFont="1" applyFill="1" applyBorder="1" applyAlignment="1" applyProtection="1">
      <alignment horizontal="right" vertical="center"/>
      <protection locked="0"/>
    </xf>
    <xf numFmtId="49" fontId="17" fillId="0" borderId="10" xfId="0" applyNumberFormat="1" applyFont="1" applyFill="1" applyBorder="1" applyAlignment="1" applyProtection="1">
      <alignment horizontal="centerContinuous" vertical="center"/>
      <protection locked="0"/>
    </xf>
    <xf numFmtId="49" fontId="11" fillId="0" borderId="29" xfId="0" applyNumberFormat="1" applyFont="1" applyFill="1" applyBorder="1" applyAlignment="1" applyProtection="1">
      <alignment horizontal="center" vertical="center"/>
      <protection locked="0"/>
    </xf>
    <xf numFmtId="3" fontId="11" fillId="0" borderId="12" xfId="0" applyNumberFormat="1" applyFont="1" applyFill="1" applyBorder="1" applyAlignment="1" applyProtection="1">
      <alignment horizontal="center" vertical="center"/>
      <protection locked="0"/>
    </xf>
    <xf numFmtId="3" fontId="11" fillId="0" borderId="48" xfId="0" applyNumberFormat="1" applyFont="1" applyFill="1" applyBorder="1" applyAlignment="1" applyProtection="1">
      <alignment vertical="center"/>
      <protection locked="0"/>
    </xf>
    <xf numFmtId="3" fontId="11" fillId="0" borderId="41" xfId="0" applyNumberFormat="1" applyFont="1" applyFill="1" applyBorder="1" applyAlignment="1" applyProtection="1">
      <alignment vertical="center"/>
      <protection locked="0"/>
    </xf>
    <xf numFmtId="3" fontId="11" fillId="0" borderId="40" xfId="0" applyNumberFormat="1" applyFont="1" applyFill="1" applyBorder="1" applyAlignment="1" applyProtection="1">
      <alignment vertical="center"/>
      <protection locked="0"/>
    </xf>
    <xf numFmtId="49" fontId="10" fillId="0" borderId="34" xfId="0" applyNumberFormat="1" applyFont="1" applyFill="1" applyBorder="1" applyAlignment="1" applyProtection="1">
      <alignment horizontal="center" vertical="center"/>
      <protection locked="0"/>
    </xf>
    <xf numFmtId="0" fontId="10" fillId="0" borderId="66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66" xfId="0" applyNumberFormat="1" applyFont="1" applyFill="1" applyBorder="1" applyAlignment="1" applyProtection="1">
      <alignment horizontal="center" vertical="center"/>
      <protection locked="0"/>
    </xf>
    <xf numFmtId="3" fontId="10" fillId="0" borderId="67" xfId="0" applyNumberFormat="1" applyFont="1" applyFill="1" applyBorder="1" applyAlignment="1" applyProtection="1">
      <alignment horizontal="right" vertical="center"/>
      <protection locked="0"/>
    </xf>
    <xf numFmtId="0" fontId="6" fillId="0" borderId="68" xfId="0" applyNumberFormat="1" applyFont="1" applyFill="1" applyBorder="1" applyAlignment="1" applyProtection="1">
      <alignment horizontal="center" vertical="center"/>
      <protection locked="0"/>
    </xf>
    <xf numFmtId="0" fontId="17" fillId="0" borderId="35" xfId="0" applyNumberFormat="1" applyFont="1" applyFill="1" applyBorder="1" applyAlignment="1" applyProtection="1">
      <alignment vertical="center" wrapText="1"/>
      <protection locked="0"/>
    </xf>
    <xf numFmtId="0" fontId="6" fillId="0" borderId="27" xfId="0" applyNumberFormat="1" applyFont="1" applyFill="1" applyBorder="1" applyAlignment="1" applyProtection="1">
      <alignment vertical="center"/>
      <protection locked="0"/>
    </xf>
    <xf numFmtId="3" fontId="6" fillId="0" borderId="3" xfId="0" applyNumberFormat="1" applyFont="1" applyFill="1" applyBorder="1" applyAlignment="1" applyProtection="1">
      <alignment horizontal="right" vertical="center"/>
      <protection locked="0"/>
    </xf>
    <xf numFmtId="3" fontId="6" fillId="0" borderId="0" xfId="0" applyNumberFormat="1" applyFont="1" applyFill="1" applyBorder="1" applyAlignment="1" applyProtection="1">
      <alignment horizontal="right" vertical="center"/>
      <protection locked="0"/>
    </xf>
    <xf numFmtId="3" fontId="17" fillId="0" borderId="28" xfId="0" applyNumberFormat="1" applyFont="1" applyFill="1" applyBorder="1" applyAlignment="1" applyProtection="1">
      <alignment vertical="center"/>
      <protection locked="0"/>
    </xf>
    <xf numFmtId="49" fontId="6" fillId="0" borderId="10" xfId="0" applyNumberFormat="1" applyFont="1" applyFill="1" applyBorder="1" applyAlignment="1" applyProtection="1">
      <alignment horizontal="centerContinuous" vertical="center"/>
      <protection locked="0"/>
    </xf>
    <xf numFmtId="164" fontId="6" fillId="0" borderId="11" xfId="0" applyNumberFormat="1" applyFont="1" applyFill="1" applyBorder="1" applyAlignment="1" applyProtection="1">
      <alignment horizontal="center" vertical="center"/>
      <protection locked="0"/>
    </xf>
    <xf numFmtId="3" fontId="6" fillId="0" borderId="27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3" fontId="10" fillId="0" borderId="11" xfId="0" applyNumberFormat="1" applyFont="1" applyFill="1" applyBorder="1" applyAlignment="1" applyProtection="1">
      <alignment vertical="center"/>
      <protection locked="0"/>
    </xf>
    <xf numFmtId="3" fontId="10" fillId="0" borderId="4" xfId="0" applyNumberFormat="1" applyFont="1" applyFill="1" applyBorder="1" applyAlignment="1" applyProtection="1">
      <alignment vertical="center"/>
      <protection locked="0"/>
    </xf>
    <xf numFmtId="3" fontId="10" fillId="0" borderId="27" xfId="0" applyNumberFormat="1" applyFont="1" applyFill="1" applyBorder="1" applyAlignment="1" applyProtection="1">
      <alignment vertical="center"/>
      <protection locked="0"/>
    </xf>
    <xf numFmtId="3" fontId="10" fillId="0" borderId="23" xfId="0" applyNumberFormat="1" applyFont="1" applyFill="1" applyBorder="1" applyAlignment="1" applyProtection="1">
      <alignment vertical="center"/>
      <protection locked="0"/>
    </xf>
    <xf numFmtId="3" fontId="10" fillId="0" borderId="25" xfId="0" applyNumberFormat="1" applyFont="1" applyFill="1" applyBorder="1" applyAlignment="1" applyProtection="1">
      <alignment vertical="center"/>
      <protection locked="0"/>
    </xf>
    <xf numFmtId="3" fontId="10" fillId="0" borderId="24" xfId="0" applyNumberFormat="1" applyFont="1" applyFill="1" applyBorder="1" applyAlignment="1" applyProtection="1">
      <alignment vertical="center"/>
      <protection locked="0"/>
    </xf>
    <xf numFmtId="3" fontId="10" fillId="0" borderId="46" xfId="0" applyNumberFormat="1" applyFont="1" applyFill="1" applyBorder="1" applyAlignment="1" applyProtection="1">
      <alignment vertical="center"/>
      <protection locked="0"/>
    </xf>
    <xf numFmtId="3" fontId="17" fillId="0" borderId="69" xfId="0" applyNumberFormat="1" applyFont="1" applyFill="1" applyBorder="1" applyAlignment="1" applyProtection="1">
      <alignment horizontal="right" vertical="center"/>
      <protection locked="0"/>
    </xf>
    <xf numFmtId="0" fontId="10" fillId="0" borderId="68" xfId="0" applyNumberFormat="1" applyFont="1" applyFill="1" applyBorder="1" applyAlignment="1" applyProtection="1">
      <alignment horizontal="center" vertical="center"/>
      <protection locked="0"/>
    </xf>
    <xf numFmtId="0" fontId="10" fillId="0" borderId="36" xfId="0" applyNumberFormat="1" applyFont="1" applyFill="1" applyBorder="1" applyAlignment="1" applyProtection="1">
      <alignment horizontal="center" vertical="center"/>
      <protection locked="0"/>
    </xf>
    <xf numFmtId="0" fontId="11" fillId="0" borderId="70" xfId="0" applyNumberFormat="1" applyFont="1" applyFill="1" applyBorder="1" applyAlignment="1" applyProtection="1">
      <alignment horizontal="center" vertical="center"/>
      <protection locked="0"/>
    </xf>
    <xf numFmtId="0" fontId="10" fillId="0" borderId="34" xfId="0" applyNumberFormat="1" applyFont="1" applyFill="1" applyBorder="1" applyAlignment="1" applyProtection="1">
      <alignment horizontal="center" vertical="center"/>
      <protection locked="0"/>
    </xf>
    <xf numFmtId="0" fontId="11" fillId="0" borderId="29" xfId="0" applyNumberFormat="1" applyFont="1" applyFill="1" applyBorder="1" applyAlignment="1" applyProtection="1">
      <alignment horizontal="center" vertical="center"/>
      <protection locked="0"/>
    </xf>
    <xf numFmtId="3" fontId="9" fillId="0" borderId="2" xfId="0" applyNumberFormat="1" applyFont="1" applyBorder="1" applyAlignment="1">
      <alignment vertical="center"/>
    </xf>
    <xf numFmtId="3" fontId="11" fillId="0" borderId="45" xfId="0" applyNumberFormat="1" applyFont="1" applyFill="1" applyBorder="1" applyAlignment="1" applyProtection="1">
      <alignment horizontal="right" vertical="center"/>
      <protection locked="0"/>
    </xf>
    <xf numFmtId="3" fontId="11" fillId="0" borderId="71" xfId="0" applyNumberFormat="1" applyFont="1" applyFill="1" applyBorder="1" applyAlignment="1" applyProtection="1">
      <alignment horizontal="right" vertical="center"/>
      <protection locked="0"/>
    </xf>
    <xf numFmtId="3" fontId="9" fillId="0" borderId="63" xfId="0" applyNumberFormat="1" applyFont="1" applyBorder="1" applyAlignment="1">
      <alignment vertical="center"/>
    </xf>
    <xf numFmtId="3" fontId="6" fillId="0" borderId="72" xfId="0" applyNumberFormat="1" applyFont="1" applyFill="1" applyBorder="1" applyAlignment="1" applyProtection="1">
      <alignment horizontal="right" vertical="center"/>
      <protection locked="0"/>
    </xf>
    <xf numFmtId="165" fontId="12" fillId="0" borderId="0" xfId="0" applyNumberFormat="1" applyFont="1" applyFill="1" applyBorder="1" applyAlignment="1" applyProtection="1">
      <alignment horizontal="centerContinuous" vertical="center"/>
      <protection locked="0"/>
    </xf>
    <xf numFmtId="0" fontId="10" fillId="0" borderId="7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73" xfId="0" applyNumberFormat="1" applyFont="1" applyFill="1" applyBorder="1" applyAlignment="1" applyProtection="1">
      <alignment horizontal="center" vertical="center"/>
      <protection locked="0"/>
    </xf>
    <xf numFmtId="0" fontId="10" fillId="0" borderId="49" xfId="0" applyNumberFormat="1" applyFont="1" applyFill="1" applyBorder="1" applyAlignment="1" applyProtection="1">
      <alignment horizontal="center" vertical="center"/>
      <protection locked="0"/>
    </xf>
    <xf numFmtId="3" fontId="10" fillId="0" borderId="74" xfId="0" applyNumberFormat="1" applyFont="1" applyFill="1" applyBorder="1" applyAlignment="1" applyProtection="1">
      <alignment horizontal="right" vertical="center"/>
      <protection locked="0"/>
    </xf>
    <xf numFmtId="3" fontId="10" fillId="0" borderId="75" xfId="0" applyNumberFormat="1" applyFont="1" applyFill="1" applyBorder="1" applyAlignment="1" applyProtection="1">
      <alignment horizontal="right" vertical="center"/>
      <protection locked="0"/>
    </xf>
    <xf numFmtId="0" fontId="10" fillId="0" borderId="51" xfId="0" applyNumberFormat="1" applyFont="1" applyFill="1" applyBorder="1" applyAlignment="1" applyProtection="1">
      <alignment horizontal="center" vertical="center"/>
      <protection locked="0"/>
    </xf>
    <xf numFmtId="0" fontId="10" fillId="0" borderId="48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32" xfId="0" applyNumberFormat="1" applyFont="1" applyFill="1" applyBorder="1" applyAlignment="1" applyProtection="1">
      <alignment horizontal="right" vertical="center"/>
      <protection locked="0"/>
    </xf>
    <xf numFmtId="3" fontId="11" fillId="0" borderId="40" xfId="0" applyNumberFormat="1" applyFont="1" applyFill="1" applyBorder="1" applyAlignment="1" applyProtection="1">
      <alignment horizontal="center" vertical="center"/>
      <protection locked="0"/>
    </xf>
    <xf numFmtId="0" fontId="16" fillId="0" borderId="76" xfId="0" applyNumberFormat="1" applyFont="1" applyFill="1" applyBorder="1" applyAlignment="1" applyProtection="1">
      <alignment horizontal="center" vertical="center"/>
      <protection locked="0"/>
    </xf>
    <xf numFmtId="0" fontId="16" fillId="0" borderId="77" xfId="0" applyNumberFormat="1" applyFont="1" applyFill="1" applyBorder="1" applyAlignment="1" applyProtection="1">
      <alignment horizontal="center" vertical="center"/>
      <protection locked="0"/>
    </xf>
    <xf numFmtId="0" fontId="16" fillId="0" borderId="78" xfId="0" applyNumberFormat="1" applyFont="1" applyFill="1" applyBorder="1" applyAlignment="1" applyProtection="1">
      <alignment horizontal="center" vertical="center"/>
      <protection locked="0"/>
    </xf>
    <xf numFmtId="0" fontId="16" fillId="0" borderId="71" xfId="0" applyNumberFormat="1" applyFont="1" applyFill="1" applyBorder="1" applyAlignment="1" applyProtection="1">
      <alignment horizontal="center" vertical="center"/>
      <protection locked="0"/>
    </xf>
    <xf numFmtId="0" fontId="16" fillId="0" borderId="79" xfId="0" applyNumberFormat="1" applyFont="1" applyFill="1" applyBorder="1" applyAlignment="1" applyProtection="1">
      <alignment horizontal="center" vertical="center"/>
      <protection locked="0"/>
    </xf>
    <xf numFmtId="0" fontId="16" fillId="0" borderId="72" xfId="0" applyNumberFormat="1" applyFont="1" applyFill="1" applyBorder="1" applyAlignment="1" applyProtection="1">
      <alignment horizontal="center" vertical="center"/>
      <protection locked="0"/>
    </xf>
    <xf numFmtId="0" fontId="16" fillId="0" borderId="80" xfId="0" applyNumberFormat="1" applyFont="1" applyFill="1" applyBorder="1" applyAlignment="1" applyProtection="1">
      <alignment vertical="center"/>
      <protection locked="0"/>
    </xf>
    <xf numFmtId="0" fontId="13" fillId="0" borderId="81" xfId="0" applyFont="1" applyBorder="1" applyAlignment="1">
      <alignment horizontal="center" vertical="center"/>
    </xf>
    <xf numFmtId="0" fontId="13" fillId="0" borderId="28" xfId="0" applyNumberFormat="1" applyFont="1" applyFill="1" applyBorder="1" applyAlignment="1" applyProtection="1">
      <alignment horizontal="center" vertical="top" wrapText="1"/>
      <protection locked="0"/>
    </xf>
    <xf numFmtId="0" fontId="16" fillId="0" borderId="82" xfId="0" applyNumberFormat="1" applyFont="1" applyFill="1" applyBorder="1" applyAlignment="1" applyProtection="1">
      <alignment horizontal="center" vertical="center"/>
      <protection locked="0"/>
    </xf>
    <xf numFmtId="0" fontId="10" fillId="0" borderId="83" xfId="0" applyNumberFormat="1" applyFont="1" applyFill="1" applyBorder="1" applyAlignment="1" applyProtection="1">
      <alignment horizontal="center" vertical="center"/>
      <protection locked="0"/>
    </xf>
    <xf numFmtId="0" fontId="10" fillId="0" borderId="21" xfId="0" applyNumberFormat="1" applyFont="1" applyFill="1" applyBorder="1" applyAlignment="1" applyProtection="1">
      <alignment horizontal="center" vertical="center"/>
      <protection locked="0"/>
    </xf>
    <xf numFmtId="0" fontId="10" fillId="0" borderId="84" xfId="0" applyNumberFormat="1" applyFont="1" applyFill="1" applyBorder="1" applyAlignment="1" applyProtection="1">
      <alignment horizontal="center" vertical="center"/>
      <protection locked="0"/>
    </xf>
    <xf numFmtId="0" fontId="10" fillId="0" borderId="26" xfId="0" applyNumberFormat="1" applyFont="1" applyFill="1" applyBorder="1" applyAlignment="1" applyProtection="1">
      <alignment horizontal="center" vertical="center"/>
      <protection locked="0"/>
    </xf>
    <xf numFmtId="0" fontId="11" fillId="0" borderId="81" xfId="0" applyNumberFormat="1" applyFont="1" applyFill="1" applyBorder="1" applyAlignment="1" applyProtection="1">
      <alignment horizontal="center" vertical="center"/>
      <protection locked="0"/>
    </xf>
    <xf numFmtId="0" fontId="11" fillId="0" borderId="28" xfId="0" applyNumberFormat="1" applyFont="1" applyFill="1" applyBorder="1" applyAlignment="1" applyProtection="1">
      <alignment horizontal="center" vertical="center"/>
      <protection locked="0"/>
    </xf>
    <xf numFmtId="3" fontId="10" fillId="0" borderId="84" xfId="0" applyNumberFormat="1" applyFont="1" applyFill="1" applyBorder="1" applyAlignment="1" applyProtection="1">
      <alignment horizontal="center" vertical="center"/>
      <protection locked="0"/>
    </xf>
    <xf numFmtId="3" fontId="11" fillId="0" borderId="81" xfId="0" applyNumberFormat="1" applyFont="1" applyFill="1" applyBorder="1" applyAlignment="1" applyProtection="1">
      <alignment horizontal="right" vertical="center"/>
      <protection locked="0"/>
    </xf>
    <xf numFmtId="3" fontId="10" fillId="0" borderId="85" xfId="0" applyNumberFormat="1" applyFont="1" applyFill="1" applyBorder="1" applyAlignment="1" applyProtection="1">
      <alignment horizontal="right" vertical="center"/>
      <protection locked="0"/>
    </xf>
    <xf numFmtId="3" fontId="11" fillId="0" borderId="81" xfId="0" applyNumberFormat="1" applyFont="1" applyFill="1" applyBorder="1" applyAlignment="1" applyProtection="1">
      <alignment horizontal="center" vertical="center"/>
      <protection locked="0"/>
    </xf>
    <xf numFmtId="3" fontId="9" fillId="0" borderId="39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14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 wrapText="1"/>
    </xf>
    <xf numFmtId="0" fontId="6" fillId="0" borderId="0" xfId="0" applyFont="1" applyAlignment="1">
      <alignment horizontal="center"/>
    </xf>
    <xf numFmtId="0" fontId="9" fillId="0" borderId="8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3" fontId="9" fillId="0" borderId="11" xfId="0" applyNumberFormat="1" applyFont="1" applyBorder="1" applyAlignment="1">
      <alignment/>
    </xf>
    <xf numFmtId="3" fontId="6" fillId="0" borderId="61" xfId="0" applyNumberFormat="1" applyFont="1" applyBorder="1" applyAlignment="1">
      <alignment/>
    </xf>
    <xf numFmtId="0" fontId="6" fillId="0" borderId="81" xfId="0" applyFont="1" applyBorder="1" applyAlignment="1">
      <alignment/>
    </xf>
    <xf numFmtId="0" fontId="6" fillId="0" borderId="11" xfId="0" applyFont="1" applyBorder="1" applyAlignment="1">
      <alignment/>
    </xf>
    <xf numFmtId="3" fontId="6" fillId="0" borderId="11" xfId="0" applyNumberFormat="1" applyFont="1" applyBorder="1" applyAlignment="1">
      <alignment/>
    </xf>
    <xf numFmtId="0" fontId="19" fillId="0" borderId="11" xfId="0" applyFont="1" applyBorder="1" applyAlignment="1">
      <alignment/>
    </xf>
    <xf numFmtId="3" fontId="19" fillId="0" borderId="11" xfId="0" applyNumberFormat="1" applyFont="1" applyBorder="1" applyAlignment="1">
      <alignment/>
    </xf>
    <xf numFmtId="3" fontId="12" fillId="0" borderId="61" xfId="0" applyNumberFormat="1" applyFont="1" applyBorder="1" applyAlignment="1">
      <alignment/>
    </xf>
    <xf numFmtId="0" fontId="20" fillId="0" borderId="11" xfId="0" applyFont="1" applyBorder="1" applyAlignment="1">
      <alignment/>
    </xf>
    <xf numFmtId="3" fontId="20" fillId="0" borderId="11" xfId="0" applyNumberFormat="1" applyFont="1" applyBorder="1" applyAlignment="1">
      <alignment/>
    </xf>
    <xf numFmtId="0" fontId="17" fillId="0" borderId="11" xfId="0" applyFont="1" applyBorder="1" applyAlignment="1">
      <alignment vertical="center" wrapText="1"/>
    </xf>
    <xf numFmtId="3" fontId="17" fillId="0" borderId="11" xfId="0" applyNumberFormat="1" applyFont="1" applyBorder="1" applyAlignment="1">
      <alignment vertical="center"/>
    </xf>
    <xf numFmtId="0" fontId="22" fillId="0" borderId="11" xfId="0" applyFont="1" applyBorder="1" applyAlignment="1">
      <alignment vertical="center" wrapText="1"/>
    </xf>
    <xf numFmtId="3" fontId="22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3" fontId="9" fillId="0" borderId="11" xfId="0" applyNumberFormat="1" applyFont="1" applyBorder="1" applyAlignment="1">
      <alignment horizontal="right" vertical="center"/>
    </xf>
    <xf numFmtId="3" fontId="9" fillId="0" borderId="61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9" fillId="0" borderId="11" xfId="0" applyFont="1" applyBorder="1" applyAlignment="1">
      <alignment horizontal="left" vertical="center" wrapText="1"/>
    </xf>
    <xf numFmtId="3" fontId="12" fillId="0" borderId="11" xfId="0" applyNumberFormat="1" applyFont="1" applyBorder="1" applyAlignment="1">
      <alignment/>
    </xf>
    <xf numFmtId="3" fontId="9" fillId="0" borderId="61" xfId="0" applyNumberFormat="1" applyFont="1" applyBorder="1" applyAlignment="1">
      <alignment/>
    </xf>
    <xf numFmtId="3" fontId="12" fillId="0" borderId="4" xfId="0" applyNumberFormat="1" applyFont="1" applyBorder="1" applyAlignment="1">
      <alignment/>
    </xf>
    <xf numFmtId="0" fontId="6" fillId="0" borderId="81" xfId="0" applyFont="1" applyBorder="1" applyAlignment="1">
      <alignment vertical="center"/>
    </xf>
    <xf numFmtId="3" fontId="17" fillId="0" borderId="0" xfId="0" applyNumberFormat="1" applyFont="1" applyAlignment="1">
      <alignment vertical="center"/>
    </xf>
    <xf numFmtId="3" fontId="17" fillId="0" borderId="4" xfId="0" applyNumberFormat="1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3" fontId="17" fillId="0" borderId="61" xfId="0" applyNumberFormat="1" applyFont="1" applyBorder="1" applyAlignment="1">
      <alignment vertical="center"/>
    </xf>
    <xf numFmtId="0" fontId="6" fillId="0" borderId="83" xfId="0" applyFont="1" applyBorder="1" applyAlignment="1">
      <alignment/>
    </xf>
    <xf numFmtId="0" fontId="14" fillId="0" borderId="43" xfId="0" applyFont="1" applyBorder="1" applyAlignment="1">
      <alignment vertical="center"/>
    </xf>
    <xf numFmtId="3" fontId="14" fillId="0" borderId="19" xfId="0" applyNumberFormat="1" applyFont="1" applyBorder="1" applyAlignment="1">
      <alignment vertical="center"/>
    </xf>
    <xf numFmtId="3" fontId="14" fillId="0" borderId="1" xfId="0" applyNumberFormat="1" applyFont="1" applyBorder="1" applyAlignment="1">
      <alignment vertical="center"/>
    </xf>
    <xf numFmtId="3" fontId="14" fillId="0" borderId="43" xfId="0" applyNumberFormat="1" applyFont="1" applyBorder="1" applyAlignment="1">
      <alignment horizontal="centerContinuous" vertical="center"/>
    </xf>
    <xf numFmtId="4" fontId="7" fillId="0" borderId="63" xfId="0" applyNumberFormat="1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/>
    </xf>
    <xf numFmtId="4" fontId="12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Fill="1" applyBorder="1" applyAlignment="1" applyProtection="1">
      <alignment horizontal="left"/>
      <protection locked="0"/>
    </xf>
    <xf numFmtId="166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Continuous" vertical="center"/>
    </xf>
    <xf numFmtId="166" fontId="23" fillId="0" borderId="0" xfId="0" applyNumberFormat="1" applyFont="1" applyAlignment="1">
      <alignment horizontal="centerContinuous" vertical="center"/>
    </xf>
    <xf numFmtId="0" fontId="23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6" fontId="0" fillId="0" borderId="0" xfId="0" applyNumberFormat="1" applyFont="1" applyBorder="1" applyAlignment="1">
      <alignment horizontal="right" vertical="center"/>
    </xf>
    <xf numFmtId="166" fontId="0" fillId="0" borderId="0" xfId="0" applyNumberFormat="1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 wrapText="1"/>
    </xf>
    <xf numFmtId="0" fontId="24" fillId="0" borderId="87" xfId="0" applyFont="1" applyBorder="1" applyAlignment="1">
      <alignment horizontal="center" vertical="center" wrapText="1"/>
    </xf>
    <xf numFmtId="166" fontId="1" fillId="0" borderId="87" xfId="0" applyNumberFormat="1" applyFont="1" applyFill="1" applyBorder="1" applyAlignment="1" applyProtection="1">
      <alignment horizontal="center" vertical="center" wrapText="1"/>
      <protection/>
    </xf>
    <xf numFmtId="166" fontId="24" fillId="0" borderId="87" xfId="0" applyNumberFormat="1" applyFont="1" applyFill="1" applyBorder="1" applyAlignment="1" applyProtection="1">
      <alignment horizontal="center" vertical="center" wrapText="1"/>
      <protection/>
    </xf>
    <xf numFmtId="166" fontId="24" fillId="0" borderId="8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1" xfId="0" applyNumberFormat="1" applyFont="1" applyFill="1" applyBorder="1" applyAlignment="1" applyProtection="1">
      <alignment horizontal="center" vertical="center" wrapText="1"/>
      <protection/>
    </xf>
    <xf numFmtId="1" fontId="25" fillId="0" borderId="28" xfId="0" applyNumberFormat="1" applyFont="1" applyFill="1" applyBorder="1" applyAlignment="1" applyProtection="1">
      <alignment horizontal="center" vertical="center" wrapText="1"/>
      <protection/>
    </xf>
    <xf numFmtId="1" fontId="25" fillId="0" borderId="0" xfId="0" applyNumberFormat="1" applyFont="1" applyAlignment="1">
      <alignment horizontal="center" vertical="center" wrapText="1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left" vertical="center"/>
    </xf>
    <xf numFmtId="166" fontId="24" fillId="0" borderId="30" xfId="0" applyNumberFormat="1" applyFont="1" applyBorder="1" applyAlignment="1">
      <alignment horizontal="right" vertical="center"/>
    </xf>
    <xf numFmtId="3" fontId="24" fillId="0" borderId="32" xfId="0" applyNumberFormat="1" applyFont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3" fillId="0" borderId="76" xfId="0" applyFont="1" applyBorder="1" applyAlignment="1">
      <alignment horizontal="center" vertical="center"/>
    </xf>
    <xf numFmtId="0" fontId="1" fillId="0" borderId="78" xfId="0" applyFont="1" applyBorder="1" applyAlignment="1">
      <alignment horizontal="left" vertical="center" wrapText="1"/>
    </xf>
    <xf numFmtId="166" fontId="1" fillId="0" borderId="78" xfId="0" applyNumberFormat="1" applyFont="1" applyBorder="1" applyAlignment="1">
      <alignment horizontal="right" vertical="center"/>
    </xf>
    <xf numFmtId="3" fontId="1" fillId="0" borderId="72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left" vertical="center"/>
    </xf>
    <xf numFmtId="3" fontId="23" fillId="0" borderId="19" xfId="0" applyNumberFormat="1" applyFont="1" applyBorder="1" applyAlignment="1">
      <alignment horizontal="right" vertical="center"/>
    </xf>
    <xf numFmtId="3" fontId="23" fillId="0" borderId="21" xfId="0" applyNumberFormat="1" applyFont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166" fontId="0" fillId="0" borderId="11" xfId="0" applyNumberFormat="1" applyFont="1" applyBorder="1" applyAlignment="1">
      <alignment horizontal="right" vertical="center" wrapText="1"/>
    </xf>
    <xf numFmtId="166" fontId="0" fillId="0" borderId="11" xfId="0" applyNumberFormat="1" applyFont="1" applyBorder="1" applyAlignment="1">
      <alignment horizontal="right" vertical="center"/>
    </xf>
    <xf numFmtId="3" fontId="0" fillId="0" borderId="28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7" xfId="0" applyNumberFormat="1" applyFont="1" applyFill="1" applyBorder="1" applyAlignment="1" applyProtection="1">
      <alignment vertical="center" wrapText="1"/>
      <protection/>
    </xf>
    <xf numFmtId="3" fontId="23" fillId="0" borderId="11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3" fontId="27" fillId="0" borderId="11" xfId="0" applyNumberFormat="1" applyFont="1" applyBorder="1" applyAlignment="1">
      <alignment horizontal="right" vertical="center"/>
    </xf>
    <xf numFmtId="3" fontId="27" fillId="0" borderId="28" xfId="0" applyNumberFormat="1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3" fillId="0" borderId="19" xfId="0" applyFont="1" applyBorder="1" applyAlignment="1">
      <alignment horizontal="center" vertical="center" wrapText="1"/>
    </xf>
    <xf numFmtId="3" fontId="24" fillId="0" borderId="19" xfId="0" applyNumberFormat="1" applyFont="1" applyBorder="1" applyAlignment="1">
      <alignment horizontal="right" vertical="center"/>
    </xf>
    <xf numFmtId="3" fontId="24" fillId="0" borderId="21" xfId="0" applyNumberFormat="1" applyFont="1" applyBorder="1" applyAlignment="1">
      <alignment horizontal="right" vertical="center"/>
    </xf>
    <xf numFmtId="0" fontId="29" fillId="0" borderId="89" xfId="0" applyFont="1" applyBorder="1" applyAlignment="1">
      <alignment horizontal="center" vertical="center"/>
    </xf>
    <xf numFmtId="0" fontId="29" fillId="0" borderId="73" xfId="0" applyFont="1" applyBorder="1" applyAlignment="1">
      <alignment vertical="center"/>
    </xf>
    <xf numFmtId="166" fontId="29" fillId="0" borderId="73" xfId="0" applyNumberFormat="1" applyFont="1" applyBorder="1" applyAlignment="1">
      <alignment horizontal="right" vertical="center"/>
    </xf>
    <xf numFmtId="3" fontId="29" fillId="0" borderId="75" xfId="0" applyNumberFormat="1" applyFont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vertical="center"/>
    </xf>
    <xf numFmtId="3" fontId="30" fillId="0" borderId="11" xfId="0" applyNumberFormat="1" applyFont="1" applyBorder="1" applyAlignment="1">
      <alignment horizontal="right" vertical="center"/>
    </xf>
    <xf numFmtId="166" fontId="30" fillId="0" borderId="11" xfId="0" applyNumberFormat="1" applyFont="1" applyBorder="1" applyAlignment="1">
      <alignment horizontal="right" vertical="center"/>
    </xf>
    <xf numFmtId="3" fontId="30" fillId="0" borderId="28" xfId="0" applyNumberFormat="1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0" fontId="30" fillId="0" borderId="90" xfId="0" applyFont="1" applyBorder="1" applyAlignment="1">
      <alignment horizontal="center" vertical="center"/>
    </xf>
    <xf numFmtId="0" fontId="30" fillId="0" borderId="91" xfId="0" applyFont="1" applyBorder="1" applyAlignment="1">
      <alignment vertical="center"/>
    </xf>
    <xf numFmtId="3" fontId="30" fillId="0" borderId="91" xfId="0" applyNumberFormat="1" applyFont="1" applyBorder="1" applyAlignment="1">
      <alignment horizontal="right" vertical="center"/>
    </xf>
    <xf numFmtId="166" fontId="30" fillId="0" borderId="91" xfId="0" applyNumberFormat="1" applyFont="1" applyBorder="1" applyAlignment="1">
      <alignment horizontal="right" vertical="center"/>
    </xf>
    <xf numFmtId="3" fontId="30" fillId="0" borderId="92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0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4" xfId="0" applyBorder="1" applyAlignment="1">
      <alignment horizontal="center" vertical="center" wrapText="1"/>
    </xf>
    <xf numFmtId="0" fontId="14" fillId="0" borderId="9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6" xfId="0" applyBorder="1" applyAlignment="1">
      <alignment horizontal="center" wrapText="1"/>
    </xf>
    <xf numFmtId="0" fontId="0" fillId="0" borderId="94" xfId="0" applyBorder="1" applyAlignment="1">
      <alignment horizontal="center" wrapText="1"/>
    </xf>
    <xf numFmtId="3" fontId="19" fillId="0" borderId="43" xfId="0" applyNumberFormat="1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3" fontId="19" fillId="0" borderId="2" xfId="0" applyNumberFormat="1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10" fillId="0" borderId="93" xfId="0" applyFont="1" applyBorder="1" applyAlignment="1">
      <alignment horizontal="center" vertical="center" wrapText="1"/>
    </xf>
    <xf numFmtId="0" fontId="6" fillId="0" borderId="9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7"/>
  <sheetViews>
    <sheetView workbookViewId="0" topLeftCell="A1">
      <selection activeCell="E8" sqref="E8"/>
    </sheetView>
  </sheetViews>
  <sheetFormatPr defaultColWidth="9.00390625" defaultRowHeight="12.75"/>
  <cols>
    <col min="1" max="1" width="8.75390625" style="384" customWidth="1"/>
    <col min="2" max="2" width="52.625" style="385" customWidth="1"/>
    <col min="3" max="3" width="14.125" style="387" customWidth="1"/>
    <col min="4" max="4" width="3.25390625" style="387" hidden="1" customWidth="1"/>
    <col min="5" max="5" width="13.75390625" style="387" customWidth="1"/>
    <col min="6" max="16384" width="10.00390625" style="385" customWidth="1"/>
  </cols>
  <sheetData>
    <row r="1" spans="3:5" ht="12.75" customHeight="1">
      <c r="C1" s="386" t="s">
        <v>175</v>
      </c>
      <c r="E1" s="385"/>
    </row>
    <row r="2" spans="3:5" ht="12.75" customHeight="1">
      <c r="C2" s="388" t="s">
        <v>212</v>
      </c>
      <c r="E2" s="385"/>
    </row>
    <row r="3" spans="2:5" ht="12.75" customHeight="1">
      <c r="B3" s="389"/>
      <c r="C3" s="388" t="s">
        <v>27</v>
      </c>
      <c r="E3" s="385"/>
    </row>
    <row r="4" spans="3:5" ht="12.75" customHeight="1">
      <c r="C4" s="388" t="s">
        <v>215</v>
      </c>
      <c r="E4" s="385"/>
    </row>
    <row r="5" ht="12.75" customHeight="1" hidden="1"/>
    <row r="6" ht="47.25" customHeight="1"/>
    <row r="7" spans="1:5" s="392" customFormat="1" ht="17.25" customHeight="1">
      <c r="A7" s="390"/>
      <c r="B7" s="390" t="s">
        <v>176</v>
      </c>
      <c r="C7" s="391"/>
      <c r="D7" s="391"/>
      <c r="E7" s="391"/>
    </row>
    <row r="8" spans="1:5" s="392" customFormat="1" ht="17.25" customHeight="1">
      <c r="A8" s="390"/>
      <c r="B8" s="390" t="s">
        <v>177</v>
      </c>
      <c r="C8" s="391"/>
      <c r="D8" s="391"/>
      <c r="E8" s="391"/>
    </row>
    <row r="9" spans="1:5" s="392" customFormat="1" ht="17.25" customHeight="1">
      <c r="A9" s="390"/>
      <c r="B9" s="390" t="s">
        <v>178</v>
      </c>
      <c r="C9" s="391"/>
      <c r="D9" s="391"/>
      <c r="E9" s="391"/>
    </row>
    <row r="10" spans="1:5" s="392" customFormat="1" ht="17.25" customHeight="1">
      <c r="A10" s="390"/>
      <c r="B10" s="390" t="s">
        <v>179</v>
      </c>
      <c r="C10" s="391"/>
      <c r="D10" s="391"/>
      <c r="E10" s="391"/>
    </row>
    <row r="11" spans="1:5" ht="12" customHeight="1" thickBot="1">
      <c r="A11" s="393"/>
      <c r="B11" s="394"/>
      <c r="C11" s="395"/>
      <c r="E11" s="396" t="s">
        <v>10</v>
      </c>
    </row>
    <row r="12" spans="1:5" s="402" customFormat="1" ht="42.75" customHeight="1">
      <c r="A12" s="397" t="s">
        <v>180</v>
      </c>
      <c r="B12" s="398" t="s">
        <v>181</v>
      </c>
      <c r="C12" s="399" t="s">
        <v>204</v>
      </c>
      <c r="D12" s="400" t="s">
        <v>182</v>
      </c>
      <c r="E12" s="401" t="s">
        <v>205</v>
      </c>
    </row>
    <row r="13" spans="1:5" s="407" customFormat="1" ht="9" customHeight="1">
      <c r="A13" s="403">
        <v>1</v>
      </c>
      <c r="B13" s="404">
        <v>2</v>
      </c>
      <c r="C13" s="405">
        <v>3</v>
      </c>
      <c r="D13" s="405"/>
      <c r="E13" s="406">
        <v>4</v>
      </c>
    </row>
    <row r="14" spans="1:5" s="412" customFormat="1" ht="21" customHeight="1">
      <c r="A14" s="408">
        <v>710</v>
      </c>
      <c r="B14" s="409" t="s">
        <v>183</v>
      </c>
      <c r="C14" s="410"/>
      <c r="D14" s="410"/>
      <c r="E14" s="411"/>
    </row>
    <row r="15" spans="1:5" s="417" customFormat="1" ht="30" customHeight="1" thickBot="1">
      <c r="A15" s="413">
        <v>71030</v>
      </c>
      <c r="B15" s="414" t="s">
        <v>184</v>
      </c>
      <c r="C15" s="415"/>
      <c r="D15" s="415"/>
      <c r="E15" s="416"/>
    </row>
    <row r="16" spans="1:5" s="422" customFormat="1" ht="21.75" customHeight="1" thickBot="1" thickTop="1">
      <c r="A16" s="418" t="s">
        <v>40</v>
      </c>
      <c r="B16" s="419" t="s">
        <v>185</v>
      </c>
      <c r="C16" s="420">
        <f>C18+C19-C20</f>
        <v>633814</v>
      </c>
      <c r="D16" s="420">
        <f>D18+D19-D20</f>
        <v>0</v>
      </c>
      <c r="E16" s="421">
        <f>E18+E19-E20</f>
        <v>864309</v>
      </c>
    </row>
    <row r="17" spans="1:5" ht="16.5" customHeight="1" thickTop="1">
      <c r="A17" s="423"/>
      <c r="B17" s="424" t="s">
        <v>46</v>
      </c>
      <c r="C17" s="425"/>
      <c r="D17" s="426"/>
      <c r="E17" s="427"/>
    </row>
    <row r="18" spans="1:5" ht="15.75" customHeight="1">
      <c r="A18" s="423"/>
      <c r="B18" s="428" t="s">
        <v>186</v>
      </c>
      <c r="C18" s="429">
        <v>571499</v>
      </c>
      <c r="D18" s="426"/>
      <c r="E18" s="427">
        <v>819947</v>
      </c>
    </row>
    <row r="19" spans="1:5" ht="15.75" customHeight="1">
      <c r="A19" s="423"/>
      <c r="B19" s="428" t="s">
        <v>187</v>
      </c>
      <c r="C19" s="429">
        <v>82373</v>
      </c>
      <c r="D19" s="426"/>
      <c r="E19" s="427">
        <v>64903</v>
      </c>
    </row>
    <row r="20" spans="1:5" ht="15.75" customHeight="1" thickBot="1">
      <c r="A20" s="423"/>
      <c r="B20" s="428" t="s">
        <v>188</v>
      </c>
      <c r="C20" s="429">
        <v>20058</v>
      </c>
      <c r="D20" s="426"/>
      <c r="E20" s="427">
        <v>20541</v>
      </c>
    </row>
    <row r="21" spans="1:5" s="422" customFormat="1" ht="21" customHeight="1" thickBot="1" thickTop="1">
      <c r="A21" s="418" t="s">
        <v>41</v>
      </c>
      <c r="B21" s="419" t="s">
        <v>189</v>
      </c>
      <c r="C21" s="420">
        <f>SUM(C22:C24)</f>
        <v>330321</v>
      </c>
      <c r="D21" s="420">
        <f>SUM(D23:D24)</f>
        <v>0</v>
      </c>
      <c r="E21" s="421">
        <f>SUM(E22:E24)</f>
        <v>305000</v>
      </c>
    </row>
    <row r="22" spans="1:5" s="422" customFormat="1" ht="28.5" customHeight="1" thickTop="1">
      <c r="A22" s="430" t="s">
        <v>35</v>
      </c>
      <c r="B22" s="431" t="s">
        <v>206</v>
      </c>
      <c r="C22" s="429">
        <v>15608</v>
      </c>
      <c r="D22" s="432"/>
      <c r="E22" s="427">
        <v>0</v>
      </c>
    </row>
    <row r="23" spans="1:5" ht="15.75" customHeight="1">
      <c r="A23" s="430" t="s">
        <v>47</v>
      </c>
      <c r="B23" s="428" t="s">
        <v>48</v>
      </c>
      <c r="C23" s="429">
        <v>287822</v>
      </c>
      <c r="D23" s="426"/>
      <c r="E23" s="427">
        <v>285000</v>
      </c>
    </row>
    <row r="24" spans="1:5" ht="15.75" customHeight="1" thickBot="1">
      <c r="A24" s="430" t="s">
        <v>49</v>
      </c>
      <c r="B24" s="428" t="s">
        <v>50</v>
      </c>
      <c r="C24" s="429">
        <v>26891</v>
      </c>
      <c r="D24" s="426"/>
      <c r="E24" s="427">
        <v>20000</v>
      </c>
    </row>
    <row r="25" spans="1:5" s="433" customFormat="1" ht="21.75" customHeight="1" thickBot="1" thickTop="1">
      <c r="A25" s="418" t="s">
        <v>42</v>
      </c>
      <c r="B25" s="419" t="s">
        <v>190</v>
      </c>
      <c r="C25" s="420">
        <f>SUM(C21+C16)</f>
        <v>964135</v>
      </c>
      <c r="D25" s="420">
        <f>SUM(D21+D16)</f>
        <v>0</v>
      </c>
      <c r="E25" s="421">
        <f>SUM(E21+E16)</f>
        <v>1169309</v>
      </c>
    </row>
    <row r="26" spans="1:5" s="392" customFormat="1" ht="21.75" customHeight="1" thickBot="1" thickTop="1">
      <c r="A26" s="418" t="s">
        <v>191</v>
      </c>
      <c r="B26" s="419" t="s">
        <v>192</v>
      </c>
      <c r="C26" s="420">
        <f>SUM(C27+C32)</f>
        <v>99826</v>
      </c>
      <c r="D26" s="420">
        <f>SUM(D27+D32)</f>
        <v>0</v>
      </c>
      <c r="E26" s="421">
        <f>SUM(E27+E32)</f>
        <v>573686</v>
      </c>
    </row>
    <row r="27" spans="1:5" s="438" customFormat="1" ht="18" customHeight="1" thickTop="1">
      <c r="A27" s="434"/>
      <c r="B27" s="435" t="s">
        <v>193</v>
      </c>
      <c r="C27" s="436">
        <f>SUM(C28:C30)</f>
        <v>99826</v>
      </c>
      <c r="D27" s="436">
        <f>SUM(D28:D30)</f>
        <v>0</v>
      </c>
      <c r="E27" s="437">
        <f>SUM(E28:E31)</f>
        <v>540000</v>
      </c>
    </row>
    <row r="28" spans="1:5" ht="15.75" customHeight="1">
      <c r="A28" s="423">
        <v>2960</v>
      </c>
      <c r="B28" s="428" t="s">
        <v>194</v>
      </c>
      <c r="C28" s="429">
        <v>67943</v>
      </c>
      <c r="D28" s="426"/>
      <c r="E28" s="427">
        <v>62000</v>
      </c>
    </row>
    <row r="29" spans="1:5" ht="15.75" customHeight="1">
      <c r="A29" s="423">
        <v>4210</v>
      </c>
      <c r="B29" s="428" t="s">
        <v>195</v>
      </c>
      <c r="C29" s="429">
        <v>2945</v>
      </c>
      <c r="D29" s="426"/>
      <c r="E29" s="427">
        <v>3000</v>
      </c>
    </row>
    <row r="30" spans="1:5" ht="15.75" customHeight="1">
      <c r="A30" s="423">
        <v>4300</v>
      </c>
      <c r="B30" s="428" t="s">
        <v>196</v>
      </c>
      <c r="C30" s="429">
        <v>28938</v>
      </c>
      <c r="D30" s="426"/>
      <c r="E30" s="427">
        <v>445000</v>
      </c>
    </row>
    <row r="31" spans="1:5" ht="15.75" customHeight="1">
      <c r="A31" s="423">
        <v>4170</v>
      </c>
      <c r="B31" s="428" t="s">
        <v>55</v>
      </c>
      <c r="C31" s="429">
        <v>0</v>
      </c>
      <c r="D31" s="426"/>
      <c r="E31" s="427">
        <v>30000</v>
      </c>
    </row>
    <row r="32" spans="1:5" s="439" customFormat="1" ht="18" customHeight="1">
      <c r="A32" s="434"/>
      <c r="B32" s="435" t="s">
        <v>197</v>
      </c>
      <c r="C32" s="436">
        <f>SUM(C33:C33)</f>
        <v>0</v>
      </c>
      <c r="D32" s="436">
        <f>SUM(D33:D33)</f>
        <v>0</v>
      </c>
      <c r="E32" s="437">
        <f>SUM(E33:E33)</f>
        <v>33686</v>
      </c>
    </row>
    <row r="33" spans="1:5" ht="15.75" customHeight="1" thickBot="1">
      <c r="A33" s="423">
        <v>6120</v>
      </c>
      <c r="B33" s="428" t="s">
        <v>198</v>
      </c>
      <c r="C33" s="429">
        <v>0</v>
      </c>
      <c r="D33" s="426"/>
      <c r="E33" s="427">
        <v>33686</v>
      </c>
    </row>
    <row r="34" spans="1:5" s="439" customFormat="1" ht="36.75" customHeight="1" thickBot="1" thickTop="1">
      <c r="A34" s="418" t="s">
        <v>199</v>
      </c>
      <c r="B34" s="440" t="s">
        <v>200</v>
      </c>
      <c r="C34" s="441">
        <f>C25-C26</f>
        <v>864309</v>
      </c>
      <c r="D34" s="441">
        <f>D25-D26</f>
        <v>0</v>
      </c>
      <c r="E34" s="442">
        <f>E25-E26</f>
        <v>595623</v>
      </c>
    </row>
    <row r="35" spans="1:5" s="447" customFormat="1" ht="9.75" customHeight="1" hidden="1">
      <c r="A35" s="443"/>
      <c r="B35" s="444" t="s">
        <v>46</v>
      </c>
      <c r="C35" s="445"/>
      <c r="D35" s="445"/>
      <c r="E35" s="446"/>
    </row>
    <row r="36" spans="1:5" s="453" customFormat="1" ht="13.5" customHeight="1" hidden="1">
      <c r="A36" s="448"/>
      <c r="B36" s="449" t="s">
        <v>201</v>
      </c>
      <c r="C36" s="450">
        <v>209000</v>
      </c>
      <c r="D36" s="451"/>
      <c r="E36" s="452">
        <v>34000</v>
      </c>
    </row>
    <row r="37" spans="1:5" s="453" customFormat="1" ht="11.25" customHeight="1" hidden="1">
      <c r="A37" s="448"/>
      <c r="B37" s="449" t="s">
        <v>202</v>
      </c>
      <c r="C37" s="450">
        <v>50000</v>
      </c>
      <c r="D37" s="451"/>
      <c r="E37" s="452">
        <v>25000</v>
      </c>
    </row>
    <row r="38" spans="1:5" s="453" customFormat="1" ht="15.75" customHeight="1" hidden="1">
      <c r="A38" s="454"/>
      <c r="B38" s="455" t="s">
        <v>188</v>
      </c>
      <c r="C38" s="456">
        <v>-15000</v>
      </c>
      <c r="D38" s="457"/>
      <c r="E38" s="458">
        <v>-15000</v>
      </c>
    </row>
    <row r="39" spans="1:5" ht="13.5" thickTop="1">
      <c r="A39" s="393"/>
      <c r="B39" s="394"/>
      <c r="C39" s="395"/>
      <c r="D39" s="395"/>
      <c r="E39" s="459"/>
    </row>
    <row r="40" ht="12.75">
      <c r="E40" s="460"/>
    </row>
    <row r="41" ht="12.75">
      <c r="E41" s="460"/>
    </row>
    <row r="42" ht="12.75">
      <c r="E42" s="460"/>
    </row>
    <row r="43" ht="12.75">
      <c r="E43" s="460"/>
    </row>
    <row r="44" ht="12.75">
      <c r="E44" s="460"/>
    </row>
    <row r="45" ht="12.75">
      <c r="E45" s="460"/>
    </row>
    <row r="46" ht="12.75">
      <c r="E46" s="460"/>
    </row>
    <row r="47" ht="12.75">
      <c r="E47" s="460"/>
    </row>
    <row r="48" ht="12.75">
      <c r="E48" s="460"/>
    </row>
    <row r="49" ht="12.75">
      <c r="E49" s="460"/>
    </row>
    <row r="50" ht="12.75">
      <c r="E50" s="460"/>
    </row>
    <row r="51" ht="12.75">
      <c r="E51" s="460"/>
    </row>
    <row r="52" ht="12.75">
      <c r="E52" s="460"/>
    </row>
    <row r="53" ht="12.75">
      <c r="E53" s="460"/>
    </row>
    <row r="54" ht="12.75">
      <c r="E54" s="460"/>
    </row>
    <row r="55" ht="12.75">
      <c r="E55" s="460"/>
    </row>
    <row r="56" ht="12.75">
      <c r="E56" s="460"/>
    </row>
    <row r="57" ht="12.75">
      <c r="E57" s="460"/>
    </row>
    <row r="58" ht="12.75">
      <c r="E58" s="460"/>
    </row>
    <row r="59" ht="12.75">
      <c r="E59" s="460"/>
    </row>
    <row r="60" ht="12.75">
      <c r="E60" s="460"/>
    </row>
    <row r="61" ht="12.75">
      <c r="E61" s="460"/>
    </row>
    <row r="62" ht="12.75">
      <c r="E62" s="460"/>
    </row>
    <row r="63" ht="12.75">
      <c r="E63" s="460"/>
    </row>
    <row r="64" ht="12.75">
      <c r="E64" s="460"/>
    </row>
    <row r="65" ht="12.75">
      <c r="E65" s="460"/>
    </row>
    <row r="66" ht="12.75">
      <c r="E66" s="460"/>
    </row>
    <row r="67" ht="12.75">
      <c r="E67" s="460"/>
    </row>
    <row r="68" ht="12.75">
      <c r="E68" s="460"/>
    </row>
    <row r="69" ht="12.75">
      <c r="E69" s="460"/>
    </row>
    <row r="70" ht="12.75">
      <c r="E70" s="460"/>
    </row>
    <row r="71" ht="12.75">
      <c r="E71" s="460"/>
    </row>
    <row r="72" ht="12.75">
      <c r="E72" s="460"/>
    </row>
    <row r="73" ht="12.75">
      <c r="E73" s="460"/>
    </row>
    <row r="74" ht="12.75">
      <c r="E74" s="460"/>
    </row>
    <row r="75" ht="12.75">
      <c r="E75" s="460"/>
    </row>
    <row r="76" ht="12.75">
      <c r="E76" s="460"/>
    </row>
    <row r="77" ht="12.75">
      <c r="E77" s="460"/>
    </row>
    <row r="78" ht="12.75">
      <c r="E78" s="460"/>
    </row>
    <row r="79" ht="12.75">
      <c r="E79" s="460"/>
    </row>
    <row r="80" ht="12.75">
      <c r="E80" s="460"/>
    </row>
    <row r="81" ht="12.75">
      <c r="E81" s="460"/>
    </row>
    <row r="82" ht="12.75">
      <c r="E82" s="460"/>
    </row>
    <row r="83" ht="12.75">
      <c r="E83" s="460"/>
    </row>
    <row r="84" ht="12.75">
      <c r="E84" s="460"/>
    </row>
    <row r="85" ht="12.75">
      <c r="E85" s="460"/>
    </row>
    <row r="86" ht="12.75">
      <c r="E86" s="460"/>
    </row>
    <row r="87" ht="12.75">
      <c r="E87" s="460"/>
    </row>
    <row r="88" ht="12.75">
      <c r="E88" s="460"/>
    </row>
    <row r="89" ht="12.75">
      <c r="E89" s="460"/>
    </row>
    <row r="90" ht="12.75">
      <c r="E90" s="460"/>
    </row>
    <row r="91" ht="12.75">
      <c r="E91" s="460"/>
    </row>
    <row r="92" ht="12.75">
      <c r="E92" s="460"/>
    </row>
    <row r="93" ht="12.75">
      <c r="E93" s="460"/>
    </row>
    <row r="94" ht="12.75">
      <c r="E94" s="460"/>
    </row>
    <row r="95" ht="12.75">
      <c r="E95" s="460"/>
    </row>
    <row r="96" ht="12.75">
      <c r="E96" s="460"/>
    </row>
    <row r="97" ht="12.75">
      <c r="E97" s="460"/>
    </row>
    <row r="98" ht="12.75">
      <c r="E98" s="460"/>
    </row>
    <row r="99" ht="12.75">
      <c r="E99" s="460"/>
    </row>
    <row r="100" ht="12.75">
      <c r="E100" s="460"/>
    </row>
    <row r="101" ht="12.75">
      <c r="E101" s="460"/>
    </row>
    <row r="102" ht="12.75">
      <c r="E102" s="460"/>
    </row>
    <row r="103" ht="12.75">
      <c r="E103" s="460"/>
    </row>
    <row r="104" ht="12.75">
      <c r="E104" s="460"/>
    </row>
    <row r="105" ht="12.75">
      <c r="E105" s="460"/>
    </row>
    <row r="106" ht="12.75">
      <c r="E106" s="460"/>
    </row>
    <row r="107" ht="12.75">
      <c r="E107" s="460"/>
    </row>
    <row r="108" ht="12.75">
      <c r="E108" s="460"/>
    </row>
    <row r="109" ht="12.75">
      <c r="E109" s="460"/>
    </row>
    <row r="110" ht="12.75">
      <c r="E110" s="460"/>
    </row>
    <row r="111" ht="12.75">
      <c r="E111" s="460"/>
    </row>
    <row r="112" ht="12.75">
      <c r="E112" s="460"/>
    </row>
    <row r="113" ht="12.75">
      <c r="E113" s="460"/>
    </row>
    <row r="114" ht="12.75">
      <c r="E114" s="460"/>
    </row>
    <row r="115" ht="12.75">
      <c r="E115" s="460"/>
    </row>
    <row r="116" ht="12.75">
      <c r="E116" s="460"/>
    </row>
    <row r="117" ht="12.75">
      <c r="E117" s="460"/>
    </row>
    <row r="118" ht="12.75">
      <c r="E118" s="460"/>
    </row>
    <row r="119" ht="12.75">
      <c r="E119" s="460"/>
    </row>
    <row r="120" ht="12.75">
      <c r="E120" s="460"/>
    </row>
    <row r="121" ht="12.75">
      <c r="E121" s="460"/>
    </row>
    <row r="122" ht="12.75">
      <c r="E122" s="460"/>
    </row>
    <row r="123" ht="12.75">
      <c r="E123" s="460"/>
    </row>
    <row r="124" ht="12.75">
      <c r="E124" s="460"/>
    </row>
    <row r="125" ht="12.75">
      <c r="E125" s="460"/>
    </row>
    <row r="126" ht="12.75">
      <c r="E126" s="460"/>
    </row>
    <row r="127" ht="12.75">
      <c r="E127" s="460"/>
    </row>
    <row r="128" ht="12.75">
      <c r="E128" s="460"/>
    </row>
    <row r="129" ht="12.75">
      <c r="E129" s="460"/>
    </row>
    <row r="130" ht="12.75">
      <c r="E130" s="460"/>
    </row>
    <row r="131" ht="12.75">
      <c r="E131" s="460"/>
    </row>
    <row r="132" ht="12.75">
      <c r="E132" s="460"/>
    </row>
    <row r="133" ht="12.75">
      <c r="E133" s="460"/>
    </row>
    <row r="134" ht="12.75">
      <c r="E134" s="460"/>
    </row>
    <row r="135" ht="12.75">
      <c r="E135" s="460"/>
    </row>
    <row r="136" ht="12.75">
      <c r="E136" s="460"/>
    </row>
    <row r="137" ht="12.75">
      <c r="E137" s="460"/>
    </row>
    <row r="138" ht="12.75">
      <c r="E138" s="460"/>
    </row>
    <row r="139" ht="12.75">
      <c r="E139" s="460"/>
    </row>
    <row r="140" ht="12.75">
      <c r="E140" s="460"/>
    </row>
    <row r="141" ht="12.75">
      <c r="E141" s="460"/>
    </row>
    <row r="142" ht="12.75">
      <c r="E142" s="460"/>
    </row>
    <row r="143" ht="12.75">
      <c r="E143" s="460"/>
    </row>
    <row r="144" ht="12.75">
      <c r="E144" s="460"/>
    </row>
    <row r="145" ht="12.75">
      <c r="E145" s="460"/>
    </row>
    <row r="146" ht="12.75">
      <c r="E146" s="460"/>
    </row>
    <row r="147" ht="12.75">
      <c r="E147" s="460"/>
    </row>
    <row r="148" ht="12.75">
      <c r="E148" s="460"/>
    </row>
    <row r="149" ht="12.75">
      <c r="E149" s="460"/>
    </row>
    <row r="150" ht="12.75">
      <c r="E150" s="460"/>
    </row>
    <row r="151" ht="12.75">
      <c r="E151" s="460"/>
    </row>
    <row r="152" ht="12.75">
      <c r="E152" s="460"/>
    </row>
    <row r="153" ht="12.75">
      <c r="E153" s="460"/>
    </row>
    <row r="154" ht="12.75">
      <c r="E154" s="460"/>
    </row>
    <row r="155" ht="12.75">
      <c r="E155" s="460"/>
    </row>
    <row r="156" ht="12.75">
      <c r="E156" s="460"/>
    </row>
    <row r="157" ht="12.75">
      <c r="E157" s="460"/>
    </row>
    <row r="158" ht="12.75">
      <c r="E158" s="460"/>
    </row>
    <row r="159" ht="12.75">
      <c r="E159" s="460"/>
    </row>
    <row r="160" ht="12.75">
      <c r="E160" s="460"/>
    </row>
    <row r="161" ht="12.75">
      <c r="E161" s="460"/>
    </row>
    <row r="162" ht="12.75">
      <c r="E162" s="460"/>
    </row>
    <row r="163" ht="12.75">
      <c r="E163" s="460"/>
    </row>
    <row r="164" ht="12.75">
      <c r="E164" s="460"/>
    </row>
    <row r="165" ht="12.75">
      <c r="E165" s="460"/>
    </row>
    <row r="166" ht="12.75">
      <c r="E166" s="460"/>
    </row>
    <row r="167" ht="12.75">
      <c r="E167" s="460"/>
    </row>
    <row r="168" ht="12.75">
      <c r="E168" s="460"/>
    </row>
    <row r="169" ht="12.75">
      <c r="E169" s="460"/>
    </row>
    <row r="170" ht="12.75">
      <c r="E170" s="460"/>
    </row>
    <row r="171" ht="12.75">
      <c r="E171" s="460"/>
    </row>
    <row r="172" ht="12.75">
      <c r="E172" s="460"/>
    </row>
    <row r="173" ht="12.75">
      <c r="E173" s="460"/>
    </row>
    <row r="174" ht="12.75">
      <c r="E174" s="460"/>
    </row>
    <row r="175" ht="12.75">
      <c r="E175" s="460"/>
    </row>
    <row r="176" ht="12.75">
      <c r="E176" s="460"/>
    </row>
    <row r="177" ht="12.75">
      <c r="E177" s="460"/>
    </row>
    <row r="178" ht="12.75">
      <c r="E178" s="460"/>
    </row>
    <row r="179" ht="12.75">
      <c r="E179" s="460"/>
    </row>
    <row r="180" ht="12.75">
      <c r="E180" s="460"/>
    </row>
    <row r="181" ht="12.75">
      <c r="E181" s="460"/>
    </row>
    <row r="182" ht="12.75">
      <c r="E182" s="460"/>
    </row>
    <row r="183" ht="12.75">
      <c r="E183" s="460"/>
    </row>
    <row r="184" ht="12.75">
      <c r="E184" s="460"/>
    </row>
    <row r="185" ht="12.75">
      <c r="E185" s="460"/>
    </row>
    <row r="186" ht="12.75">
      <c r="E186" s="460"/>
    </row>
    <row r="187" ht="12.75">
      <c r="E187" s="460"/>
    </row>
    <row r="188" ht="12.75">
      <c r="E188" s="460"/>
    </row>
    <row r="189" ht="12.75">
      <c r="E189" s="460"/>
    </row>
    <row r="190" ht="12.75">
      <c r="E190" s="460"/>
    </row>
    <row r="191" ht="12.75">
      <c r="E191" s="460"/>
    </row>
    <row r="192" ht="12.75">
      <c r="E192" s="460"/>
    </row>
    <row r="193" ht="12.75">
      <c r="E193" s="460"/>
    </row>
    <row r="194" ht="12.75">
      <c r="E194" s="460"/>
    </row>
    <row r="195" ht="12.75">
      <c r="E195" s="460"/>
    </row>
    <row r="196" ht="12.75">
      <c r="E196" s="460"/>
    </row>
    <row r="197" ht="12.75">
      <c r="E197" s="460"/>
    </row>
    <row r="198" ht="12.75">
      <c r="E198" s="460"/>
    </row>
    <row r="199" ht="12.75">
      <c r="E199" s="460"/>
    </row>
    <row r="200" ht="12.75">
      <c r="E200" s="460"/>
    </row>
    <row r="201" ht="12.75">
      <c r="E201" s="460"/>
    </row>
    <row r="202" ht="12.75">
      <c r="E202" s="460"/>
    </row>
    <row r="203" ht="12.75">
      <c r="E203" s="460"/>
    </row>
    <row r="204" ht="12.75">
      <c r="E204" s="460"/>
    </row>
    <row r="205" ht="12.75">
      <c r="E205" s="460"/>
    </row>
    <row r="206" ht="12.75">
      <c r="E206" s="460"/>
    </row>
    <row r="207" ht="12.75">
      <c r="E207" s="460"/>
    </row>
    <row r="208" ht="12.75">
      <c r="E208" s="460"/>
    </row>
    <row r="209" ht="12.75">
      <c r="E209" s="460"/>
    </row>
    <row r="210" ht="12.75">
      <c r="E210" s="460"/>
    </row>
    <row r="211" ht="12.75">
      <c r="E211" s="460"/>
    </row>
    <row r="212" ht="12.75">
      <c r="E212" s="460"/>
    </row>
    <row r="213" ht="12.75">
      <c r="E213" s="460"/>
    </row>
    <row r="214" ht="12.75">
      <c r="E214" s="460"/>
    </row>
    <row r="215" ht="12.75">
      <c r="E215" s="460"/>
    </row>
    <row r="216" ht="12.75">
      <c r="E216" s="460"/>
    </row>
    <row r="217" ht="12.75">
      <c r="E217" s="460"/>
    </row>
    <row r="218" ht="12.75">
      <c r="E218" s="460"/>
    </row>
    <row r="219" ht="12.75">
      <c r="E219" s="460"/>
    </row>
    <row r="220" ht="12.75">
      <c r="E220" s="460"/>
    </row>
    <row r="221" ht="12.75">
      <c r="E221" s="460"/>
    </row>
    <row r="222" ht="12.75">
      <c r="E222" s="460"/>
    </row>
    <row r="223" ht="12.75">
      <c r="E223" s="460"/>
    </row>
    <row r="224" ht="12.75">
      <c r="E224" s="460"/>
    </row>
    <row r="225" ht="12.75">
      <c r="E225" s="460"/>
    </row>
    <row r="226" ht="12.75">
      <c r="E226" s="460"/>
    </row>
    <row r="227" ht="12.75">
      <c r="E227" s="460"/>
    </row>
  </sheetData>
  <printOptions/>
  <pageMargins left="0.5" right="0.26" top="1" bottom="1" header="0.5" footer="0.5"/>
  <pageSetup firstPageNumber="12" useFirstPageNumber="1"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E9" sqref="E9"/>
    </sheetView>
  </sheetViews>
  <sheetFormatPr defaultColWidth="9.00390625" defaultRowHeight="12.75"/>
  <cols>
    <col min="1" max="1" width="7.875" style="1" customWidth="1"/>
    <col min="2" max="2" width="47.875" style="1" customWidth="1"/>
    <col min="3" max="3" width="15.75390625" style="1" customWidth="1"/>
    <col min="4" max="4" width="15.125" style="1" customWidth="1"/>
    <col min="5" max="16384" width="9.125" style="1" customWidth="1"/>
  </cols>
  <sheetData>
    <row r="1" ht="12.75">
      <c r="C1" s="2" t="s">
        <v>45</v>
      </c>
    </row>
    <row r="2" ht="14.25" customHeight="1">
      <c r="C2" s="3" t="s">
        <v>212</v>
      </c>
    </row>
    <row r="3" spans="1:4" ht="15.75" customHeight="1">
      <c r="A3" s="331"/>
      <c r="B3" s="331"/>
      <c r="C3" s="3" t="s">
        <v>27</v>
      </c>
      <c r="D3" s="332"/>
    </row>
    <row r="4" spans="1:4" ht="13.5" customHeight="1">
      <c r="A4" s="331"/>
      <c r="B4" s="331"/>
      <c r="C4" s="3" t="s">
        <v>207</v>
      </c>
      <c r="D4" s="332"/>
    </row>
    <row r="5" spans="1:4" ht="18.75" customHeight="1">
      <c r="A5" s="331"/>
      <c r="B5" s="331"/>
      <c r="C5" s="333"/>
      <c r="D5" s="332"/>
    </row>
    <row r="6" spans="1:4" ht="15.75" customHeight="1">
      <c r="A6" s="334" t="s">
        <v>156</v>
      </c>
      <c r="B6" s="335"/>
      <c r="C6" s="335"/>
      <c r="D6" s="332"/>
    </row>
    <row r="7" spans="1:4" ht="15.75" customHeight="1">
      <c r="A7" s="334" t="s">
        <v>157</v>
      </c>
      <c r="B7" s="335"/>
      <c r="C7" s="331"/>
      <c r="D7" s="332"/>
    </row>
    <row r="8" spans="1:4" ht="15.75" customHeight="1">
      <c r="A8" s="336" t="s">
        <v>158</v>
      </c>
      <c r="B8" s="335"/>
      <c r="C8" s="331"/>
      <c r="D8" s="332"/>
    </row>
    <row r="9" ht="30.75" customHeight="1" thickBot="1">
      <c r="D9" s="337" t="s">
        <v>10</v>
      </c>
    </row>
    <row r="10" spans="1:4" ht="35.25" customHeight="1" thickBot="1" thickTop="1">
      <c r="A10" s="338" t="s">
        <v>159</v>
      </c>
      <c r="B10" s="339" t="s">
        <v>160</v>
      </c>
      <c r="C10" s="340" t="s">
        <v>53</v>
      </c>
      <c r="D10" s="341" t="s">
        <v>161</v>
      </c>
    </row>
    <row r="11" spans="1:4" s="138" customFormat="1" ht="12" customHeight="1" thickBot="1" thickTop="1">
      <c r="A11" s="342">
        <v>1</v>
      </c>
      <c r="B11" s="139">
        <v>2</v>
      </c>
      <c r="C11" s="139">
        <v>3</v>
      </c>
      <c r="D11" s="343">
        <v>4</v>
      </c>
    </row>
    <row r="12" spans="1:4" ht="45" customHeight="1" thickTop="1">
      <c r="A12" s="344">
        <v>952</v>
      </c>
      <c r="B12" s="345" t="s">
        <v>162</v>
      </c>
      <c r="C12" s="346">
        <f>C15+C17</f>
        <v>20000000</v>
      </c>
      <c r="D12" s="347"/>
    </row>
    <row r="13" spans="1:4" ht="9.75" customHeight="1">
      <c r="A13" s="348"/>
      <c r="B13" s="349" t="s">
        <v>46</v>
      </c>
      <c r="C13" s="350"/>
      <c r="D13" s="347"/>
    </row>
    <row r="14" spans="1:4" ht="12" customHeight="1" hidden="1">
      <c r="A14" s="348"/>
      <c r="B14" s="349"/>
      <c r="C14" s="350"/>
      <c r="D14" s="347"/>
    </row>
    <row r="15" spans="1:4" ht="28.5" customHeight="1">
      <c r="A15" s="348"/>
      <c r="B15" s="351" t="s">
        <v>163</v>
      </c>
      <c r="C15" s="352">
        <v>20000000</v>
      </c>
      <c r="D15" s="353"/>
    </row>
    <row r="16" spans="1:4" ht="3.75" customHeight="1" hidden="1">
      <c r="A16" s="348"/>
      <c r="B16" s="354"/>
      <c r="C16" s="355"/>
      <c r="D16" s="353"/>
    </row>
    <row r="17" spans="1:4" ht="25.5" customHeight="1" hidden="1">
      <c r="A17" s="348"/>
      <c r="B17" s="351" t="s">
        <v>164</v>
      </c>
      <c r="C17" s="352"/>
      <c r="D17" s="353"/>
    </row>
    <row r="18" spans="1:4" ht="18" customHeight="1" hidden="1">
      <c r="A18" s="348"/>
      <c r="B18" s="356" t="s">
        <v>165</v>
      </c>
      <c r="C18" s="357"/>
      <c r="D18" s="347"/>
    </row>
    <row r="19" spans="1:4" ht="18" customHeight="1">
      <c r="A19" s="348"/>
      <c r="B19" s="358" t="s">
        <v>166</v>
      </c>
      <c r="C19" s="359">
        <v>2000000</v>
      </c>
      <c r="D19" s="347"/>
    </row>
    <row r="20" spans="1:4" ht="18" customHeight="1">
      <c r="A20" s="348"/>
      <c r="B20" s="358" t="s">
        <v>166</v>
      </c>
      <c r="C20" s="359">
        <v>47500</v>
      </c>
      <c r="D20" s="347"/>
    </row>
    <row r="21" spans="1:4" ht="24.75" customHeight="1">
      <c r="A21" s="344">
        <v>955</v>
      </c>
      <c r="B21" s="360" t="s">
        <v>167</v>
      </c>
      <c r="C21" s="361">
        <v>18384852</v>
      </c>
      <c r="D21" s="362"/>
    </row>
    <row r="22" spans="1:4" ht="16.5" customHeight="1">
      <c r="A22" s="348"/>
      <c r="B22" s="363"/>
      <c r="C22" s="140"/>
      <c r="D22" s="353"/>
    </row>
    <row r="23" spans="1:4" ht="15.75">
      <c r="A23" s="344">
        <v>992</v>
      </c>
      <c r="B23" s="364" t="s">
        <v>168</v>
      </c>
      <c r="C23" s="365"/>
      <c r="D23" s="366">
        <f>SUM(D25:D28)</f>
        <v>11358600</v>
      </c>
    </row>
    <row r="24" spans="1:4" ht="15.75" customHeight="1">
      <c r="A24" s="348"/>
      <c r="B24" s="349" t="s">
        <v>46</v>
      </c>
      <c r="C24" s="365"/>
      <c r="D24" s="367"/>
    </row>
    <row r="25" spans="1:4" s="138" customFormat="1" ht="19.5" customHeight="1">
      <c r="A25" s="368"/>
      <c r="B25" s="356" t="s">
        <v>169</v>
      </c>
      <c r="C25" s="369"/>
      <c r="D25" s="370">
        <v>2666000</v>
      </c>
    </row>
    <row r="26" spans="1:4" s="138" customFormat="1" ht="15.75" customHeight="1">
      <c r="A26" s="368"/>
      <c r="B26" s="356" t="s">
        <v>170</v>
      </c>
      <c r="C26" s="369"/>
      <c r="D26" s="370">
        <v>6500600</v>
      </c>
    </row>
    <row r="27" spans="1:4" s="138" customFormat="1" ht="15" customHeight="1">
      <c r="A27" s="368"/>
      <c r="B27" s="371" t="s">
        <v>171</v>
      </c>
      <c r="C27" s="357"/>
      <c r="D27" s="372">
        <v>900000</v>
      </c>
    </row>
    <row r="28" spans="1:4" s="138" customFormat="1" ht="18.75" customHeight="1" thickBot="1">
      <c r="A28" s="368"/>
      <c r="B28" s="371" t="s">
        <v>172</v>
      </c>
      <c r="C28" s="357"/>
      <c r="D28" s="372">
        <v>1292000</v>
      </c>
    </row>
    <row r="29" spans="1:4" ht="26.25" customHeight="1" thickBot="1" thickTop="1">
      <c r="A29" s="373"/>
      <c r="B29" s="374" t="s">
        <v>173</v>
      </c>
      <c r="C29" s="375">
        <f>C21+C12+C22+C19+C20</f>
        <v>40432352</v>
      </c>
      <c r="D29" s="376">
        <f>D23</f>
        <v>11358600</v>
      </c>
    </row>
    <row r="30" spans="1:4" ht="24.75" customHeight="1" thickBot="1" thickTop="1">
      <c r="A30" s="373"/>
      <c r="B30" s="374" t="s">
        <v>174</v>
      </c>
      <c r="C30" s="377">
        <f>D29-C29</f>
        <v>-29073752</v>
      </c>
      <c r="D30" s="378"/>
    </row>
    <row r="31" spans="1:4" ht="16.5" thickTop="1">
      <c r="A31" s="379"/>
      <c r="B31" s="380"/>
      <c r="C31" s="381"/>
      <c r="D31" s="381"/>
    </row>
    <row r="32" spans="1:4" ht="15.75">
      <c r="A32" s="379"/>
      <c r="B32" s="380"/>
      <c r="C32" s="381"/>
      <c r="D32" s="381"/>
    </row>
    <row r="33" spans="1:4" ht="15.75">
      <c r="A33" s="379"/>
      <c r="B33" s="380"/>
      <c r="C33" s="381"/>
      <c r="D33" s="381"/>
    </row>
    <row r="34" spans="1:4" ht="15.75">
      <c r="A34" s="379"/>
      <c r="B34" s="380"/>
      <c r="C34" s="381"/>
      <c r="D34" s="381"/>
    </row>
    <row r="35" spans="1:4" ht="15.75">
      <c r="A35" s="379"/>
      <c r="B35" s="380"/>
      <c r="C35" s="381"/>
      <c r="D35" s="381"/>
    </row>
    <row r="36" spans="1:4" ht="15.75">
      <c r="A36" s="379"/>
      <c r="B36" s="380"/>
      <c r="C36" s="381"/>
      <c r="D36" s="381"/>
    </row>
    <row r="37" spans="1:4" ht="12.75">
      <c r="A37" s="379"/>
      <c r="B37" s="379"/>
      <c r="C37" s="382"/>
      <c r="D37" s="382"/>
    </row>
    <row r="38" spans="1:4" ht="12.75">
      <c r="A38" s="379"/>
      <c r="B38" s="379"/>
      <c r="C38" s="382"/>
      <c r="D38" s="382"/>
    </row>
    <row r="39" spans="1:4" ht="12.75">
      <c r="A39" s="379"/>
      <c r="B39" s="379"/>
      <c r="C39" s="382"/>
      <c r="D39" s="382"/>
    </row>
    <row r="40" spans="3:4" ht="12.75">
      <c r="C40" s="383"/>
      <c r="D40" s="383"/>
    </row>
    <row r="41" spans="3:4" ht="12.75">
      <c r="C41" s="383"/>
      <c r="D41" s="383"/>
    </row>
    <row r="42" spans="3:4" ht="12.75">
      <c r="C42" s="383"/>
      <c r="D42" s="383"/>
    </row>
    <row r="43" spans="3:4" ht="12.75">
      <c r="C43" s="383"/>
      <c r="D43" s="383"/>
    </row>
    <row r="44" spans="3:4" ht="12.75">
      <c r="C44" s="383"/>
      <c r="D44" s="383"/>
    </row>
  </sheetData>
  <printOptions horizontalCentered="1"/>
  <pageMargins left="0" right="0" top="0.984251968503937" bottom="0.984251968503937" header="0.5118110236220472" footer="0.5118110236220472"/>
  <pageSetup firstPageNumber="11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6"/>
  <dimension ref="A1:G24"/>
  <sheetViews>
    <sheetView workbookViewId="0" topLeftCell="A1">
      <selection activeCell="H8" sqref="H8"/>
    </sheetView>
  </sheetViews>
  <sheetFormatPr defaultColWidth="9.00390625" defaultRowHeight="12.75"/>
  <cols>
    <col min="1" max="1" width="7.25390625" style="10" customWidth="1"/>
    <col min="2" max="2" width="35.875" style="10" customWidth="1"/>
    <col min="3" max="3" width="6.625" style="10" customWidth="1"/>
    <col min="4" max="4" width="10.625" style="10" customWidth="1"/>
    <col min="5" max="5" width="10.375" style="10" customWidth="1"/>
    <col min="6" max="6" width="9.875" style="10" customWidth="1"/>
    <col min="7" max="7" width="10.875" style="10" customWidth="1"/>
    <col min="8" max="16384" width="10.00390625" style="10" customWidth="1"/>
  </cols>
  <sheetData>
    <row r="1" spans="2:7" ht="15.75">
      <c r="B1" s="111"/>
      <c r="C1" s="2"/>
      <c r="F1" s="2" t="s">
        <v>106</v>
      </c>
      <c r="G1" s="2"/>
    </row>
    <row r="2" spans="1:7" ht="14.25" customHeight="1">
      <c r="A2" s="11"/>
      <c r="B2" s="12"/>
      <c r="C2" s="3"/>
      <c r="F2" s="3" t="s">
        <v>208</v>
      </c>
      <c r="G2" s="3"/>
    </row>
    <row r="3" spans="1:7" ht="13.5" customHeight="1">
      <c r="A3" s="11"/>
      <c r="B3" s="12"/>
      <c r="C3" s="3"/>
      <c r="F3" s="3" t="s">
        <v>27</v>
      </c>
      <c r="G3" s="3"/>
    </row>
    <row r="4" spans="1:7" ht="15" customHeight="1">
      <c r="A4" s="11"/>
      <c r="B4" s="12"/>
      <c r="C4" s="3"/>
      <c r="F4" s="3" t="s">
        <v>209</v>
      </c>
      <c r="G4" s="3"/>
    </row>
    <row r="5" spans="1:7" ht="25.5" customHeight="1">
      <c r="A5" s="11"/>
      <c r="B5" s="12"/>
      <c r="C5" s="3"/>
      <c r="F5" s="3"/>
      <c r="G5" s="3"/>
    </row>
    <row r="6" spans="1:7" s="18" customFormat="1" ht="51" customHeight="1">
      <c r="A6" s="14" t="s">
        <v>151</v>
      </c>
      <c r="B6" s="15"/>
      <c r="C6" s="16"/>
      <c r="D6" s="16"/>
      <c r="E6" s="16"/>
      <c r="F6" s="16"/>
      <c r="G6" s="16"/>
    </row>
    <row r="7" spans="1:7" s="18" customFormat="1" ht="22.5" customHeight="1" thickBot="1">
      <c r="A7" s="14"/>
      <c r="B7" s="15"/>
      <c r="C7" s="16"/>
      <c r="D7" s="16"/>
      <c r="E7" s="16"/>
      <c r="F7" s="300" t="s">
        <v>10</v>
      </c>
      <c r="G7" s="16"/>
    </row>
    <row r="8" spans="1:7" s="25" customFormat="1" ht="26.25" customHeight="1">
      <c r="A8" s="20" t="s">
        <v>0</v>
      </c>
      <c r="B8" s="21" t="s">
        <v>1</v>
      </c>
      <c r="C8" s="22" t="s">
        <v>2</v>
      </c>
      <c r="D8" s="461" t="s">
        <v>13</v>
      </c>
      <c r="E8" s="462"/>
      <c r="F8" s="463" t="s">
        <v>3</v>
      </c>
      <c r="G8" s="464"/>
    </row>
    <row r="9" spans="1:7" s="25" customFormat="1" ht="18.75" customHeight="1">
      <c r="A9" s="26" t="s">
        <v>4</v>
      </c>
      <c r="B9" s="113"/>
      <c r="C9" s="28" t="s">
        <v>5</v>
      </c>
      <c r="D9" s="192" t="s">
        <v>9</v>
      </c>
      <c r="E9" s="193" t="s">
        <v>6</v>
      </c>
      <c r="F9" s="317" t="s">
        <v>9</v>
      </c>
      <c r="G9" s="318" t="s">
        <v>6</v>
      </c>
    </row>
    <row r="10" spans="1:7" s="39" customFormat="1" ht="11.25" customHeight="1" thickBot="1">
      <c r="A10" s="33">
        <v>1</v>
      </c>
      <c r="B10" s="116">
        <v>2</v>
      </c>
      <c r="C10" s="34">
        <v>3</v>
      </c>
      <c r="D10" s="116">
        <v>4</v>
      </c>
      <c r="E10" s="36">
        <v>5</v>
      </c>
      <c r="F10" s="319">
        <v>6</v>
      </c>
      <c r="G10" s="38">
        <v>7</v>
      </c>
    </row>
    <row r="11" spans="1:7" s="39" customFormat="1" ht="0.75" customHeight="1" hidden="1" thickBot="1" thickTop="1">
      <c r="A11" s="40">
        <v>758</v>
      </c>
      <c r="B11" s="69" t="s">
        <v>23</v>
      </c>
      <c r="C11" s="42" t="s">
        <v>22</v>
      </c>
      <c r="D11" s="147"/>
      <c r="E11" s="71"/>
      <c r="F11" s="320"/>
      <c r="G11" s="321"/>
    </row>
    <row r="12" spans="1:7" s="39" customFormat="1" ht="50.25" customHeight="1" hidden="1" thickBot="1" thickTop="1">
      <c r="A12" s="47">
        <v>75801</v>
      </c>
      <c r="B12" s="70" t="s">
        <v>25</v>
      </c>
      <c r="C12" s="49"/>
      <c r="D12" s="148"/>
      <c r="E12" s="72"/>
      <c r="F12" s="322"/>
      <c r="G12" s="323"/>
    </row>
    <row r="13" spans="1:7" s="39" customFormat="1" ht="28.5" customHeight="1" hidden="1" thickBot="1">
      <c r="A13" s="54">
        <v>2920</v>
      </c>
      <c r="B13" s="6" t="s">
        <v>24</v>
      </c>
      <c r="C13" s="55"/>
      <c r="D13" s="149"/>
      <c r="E13" s="119"/>
      <c r="F13" s="324"/>
      <c r="G13" s="325"/>
    </row>
    <row r="14" spans="1:7" s="39" customFormat="1" ht="35.25" customHeight="1" thickBot="1" thickTop="1">
      <c r="A14" s="40">
        <v>921</v>
      </c>
      <c r="B14" s="69" t="s">
        <v>77</v>
      </c>
      <c r="C14" s="42" t="s">
        <v>15</v>
      </c>
      <c r="D14" s="147"/>
      <c r="E14" s="44">
        <f>E15+E18+E21</f>
        <v>350000</v>
      </c>
      <c r="F14" s="240"/>
      <c r="G14" s="117">
        <f>G15+G18+G21</f>
        <v>350000</v>
      </c>
    </row>
    <row r="15" spans="1:7" s="39" customFormat="1" ht="18" customHeight="1" thickTop="1">
      <c r="A15" s="47">
        <v>92106</v>
      </c>
      <c r="B15" s="70" t="s">
        <v>143</v>
      </c>
      <c r="C15" s="49"/>
      <c r="D15" s="148"/>
      <c r="E15" s="51">
        <f>E16</f>
        <v>150000</v>
      </c>
      <c r="F15" s="326"/>
      <c r="G15" s="53">
        <f>G17</f>
        <v>150000</v>
      </c>
    </row>
    <row r="16" spans="1:7" s="39" customFormat="1" ht="55.5" customHeight="1">
      <c r="A16" s="54">
        <v>2120</v>
      </c>
      <c r="B16" s="6" t="s">
        <v>108</v>
      </c>
      <c r="C16" s="55"/>
      <c r="D16" s="149"/>
      <c r="E16" s="7">
        <v>150000</v>
      </c>
      <c r="F16" s="324"/>
      <c r="G16" s="58"/>
    </row>
    <row r="17" spans="1:7" s="39" customFormat="1" ht="33.75" customHeight="1">
      <c r="A17" s="54">
        <v>2480</v>
      </c>
      <c r="B17" s="201" t="s">
        <v>203</v>
      </c>
      <c r="C17" s="55"/>
      <c r="D17" s="149"/>
      <c r="E17" s="7"/>
      <c r="F17" s="327"/>
      <c r="G17" s="58">
        <v>150000</v>
      </c>
    </row>
    <row r="18" spans="1:7" s="39" customFormat="1" ht="17.25" customHeight="1">
      <c r="A18" s="60">
        <v>92116</v>
      </c>
      <c r="B18" s="8" t="s">
        <v>78</v>
      </c>
      <c r="C18" s="61"/>
      <c r="D18" s="151"/>
      <c r="E18" s="63">
        <f>E19</f>
        <v>100000</v>
      </c>
      <c r="F18" s="328"/>
      <c r="G18" s="65">
        <f>G20</f>
        <v>100000</v>
      </c>
    </row>
    <row r="19" spans="1:7" s="39" customFormat="1" ht="48.75" customHeight="1">
      <c r="A19" s="54">
        <v>2120</v>
      </c>
      <c r="B19" s="6" t="s">
        <v>108</v>
      </c>
      <c r="C19" s="55"/>
      <c r="D19" s="149"/>
      <c r="E19" s="7">
        <v>100000</v>
      </c>
      <c r="F19" s="329"/>
      <c r="G19" s="58"/>
    </row>
    <row r="20" spans="1:7" s="39" customFormat="1" ht="40.5" customHeight="1">
      <c r="A20" s="54">
        <v>2480</v>
      </c>
      <c r="B20" s="201" t="s">
        <v>203</v>
      </c>
      <c r="C20" s="55"/>
      <c r="D20" s="149"/>
      <c r="E20" s="7"/>
      <c r="F20" s="327"/>
      <c r="G20" s="58">
        <v>100000</v>
      </c>
    </row>
    <row r="21" spans="1:7" s="39" customFormat="1" ht="15.75" customHeight="1">
      <c r="A21" s="60">
        <v>92118</v>
      </c>
      <c r="B21" s="8" t="s">
        <v>107</v>
      </c>
      <c r="C21" s="61"/>
      <c r="D21" s="151"/>
      <c r="E21" s="63">
        <f>E22</f>
        <v>100000</v>
      </c>
      <c r="F21" s="328"/>
      <c r="G21" s="65">
        <f>G23</f>
        <v>100000</v>
      </c>
    </row>
    <row r="22" spans="1:7" s="39" customFormat="1" ht="51.75" customHeight="1">
      <c r="A22" s="54">
        <v>2120</v>
      </c>
      <c r="B22" s="6" t="s">
        <v>108</v>
      </c>
      <c r="C22" s="55"/>
      <c r="D22" s="149"/>
      <c r="E22" s="7">
        <v>100000</v>
      </c>
      <c r="F22" s="329"/>
      <c r="G22" s="58"/>
    </row>
    <row r="23" spans="1:7" s="39" customFormat="1" ht="37.5" customHeight="1" thickBot="1">
      <c r="A23" s="54">
        <v>2480</v>
      </c>
      <c r="B23" s="201" t="s">
        <v>203</v>
      </c>
      <c r="C23" s="55"/>
      <c r="D23" s="149"/>
      <c r="E23" s="7"/>
      <c r="F23" s="327"/>
      <c r="G23" s="58">
        <v>100000</v>
      </c>
    </row>
    <row r="24" spans="1:7" s="136" customFormat="1" ht="24.75" customHeight="1" thickBot="1" thickTop="1">
      <c r="A24" s="99"/>
      <c r="B24" s="100" t="s">
        <v>8</v>
      </c>
      <c r="C24" s="101"/>
      <c r="D24" s="239"/>
      <c r="E24" s="227">
        <f>E14-D14</f>
        <v>350000</v>
      </c>
      <c r="F24" s="228"/>
      <c r="G24" s="330">
        <f>G14-F14</f>
        <v>350000</v>
      </c>
    </row>
    <row r="25" ht="16.5" thickTop="1"/>
  </sheetData>
  <mergeCells count="2">
    <mergeCell ref="D8:E8"/>
    <mergeCell ref="F8:G8"/>
  </mergeCells>
  <printOptions horizontalCentered="1"/>
  <pageMargins left="0.3937007874015748" right="0" top="0.984251968503937" bottom="0.5905511811023623" header="0.5118110236220472" footer="0"/>
  <pageSetup firstPageNumber="10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"/>
  <dimension ref="A1:G68"/>
  <sheetViews>
    <sheetView tabSelected="1" workbookViewId="0" topLeftCell="A58">
      <selection activeCell="H12" sqref="H12"/>
    </sheetView>
  </sheetViews>
  <sheetFormatPr defaultColWidth="9.00390625" defaultRowHeight="12.75"/>
  <cols>
    <col min="1" max="1" width="7.25390625" style="10" customWidth="1"/>
    <col min="2" max="2" width="35.875" style="10" customWidth="1"/>
    <col min="3" max="3" width="7.875" style="10" customWidth="1"/>
    <col min="4" max="4" width="10.75390625" style="10" customWidth="1"/>
    <col min="5" max="5" width="12.00390625" style="10" customWidth="1"/>
    <col min="6" max="6" width="11.875" style="10" customWidth="1"/>
    <col min="7" max="7" width="12.25390625" style="10" customWidth="1"/>
    <col min="8" max="16384" width="10.00390625" style="10" customWidth="1"/>
  </cols>
  <sheetData>
    <row r="1" spans="2:6" ht="15.75">
      <c r="B1" s="111"/>
      <c r="C1" s="2"/>
      <c r="D1" s="2"/>
      <c r="E1" s="2"/>
      <c r="F1" s="2" t="s">
        <v>28</v>
      </c>
    </row>
    <row r="2" spans="1:6" ht="14.25" customHeight="1">
      <c r="A2" s="11"/>
      <c r="B2" s="12"/>
      <c r="C2" s="3"/>
      <c r="D2" s="3"/>
      <c r="E2" s="3"/>
      <c r="F2" s="3" t="s">
        <v>210</v>
      </c>
    </row>
    <row r="3" spans="1:6" ht="13.5" customHeight="1">
      <c r="A3" s="11"/>
      <c r="B3" s="12"/>
      <c r="C3" s="3"/>
      <c r="D3" s="3"/>
      <c r="E3" s="3"/>
      <c r="F3" s="3" t="s">
        <v>27</v>
      </c>
    </row>
    <row r="4" spans="1:6" ht="15" customHeight="1">
      <c r="A4" s="11"/>
      <c r="B4" s="12"/>
      <c r="C4" s="3"/>
      <c r="D4" s="3"/>
      <c r="E4" s="3"/>
      <c r="F4" s="3" t="s">
        <v>211</v>
      </c>
    </row>
    <row r="5" spans="1:6" ht="9" customHeight="1">
      <c r="A5" s="11"/>
      <c r="B5" s="12"/>
      <c r="C5" s="3"/>
      <c r="D5" s="3"/>
      <c r="E5" s="3"/>
      <c r="F5" s="13"/>
    </row>
    <row r="6" spans="1:7" s="18" customFormat="1" ht="46.5" customHeight="1">
      <c r="A6" s="14" t="s">
        <v>44</v>
      </c>
      <c r="B6" s="15"/>
      <c r="C6" s="16"/>
      <c r="D6" s="16"/>
      <c r="E6" s="16"/>
      <c r="F6" s="16"/>
      <c r="G6" s="16"/>
    </row>
    <row r="7" spans="1:7" s="18" customFormat="1" ht="12.75" customHeight="1" thickBot="1">
      <c r="A7" s="14"/>
      <c r="B7" s="15"/>
      <c r="C7" s="16"/>
      <c r="D7" s="16"/>
      <c r="E7" s="16"/>
      <c r="F7" s="16"/>
      <c r="G7" s="112" t="s">
        <v>10</v>
      </c>
    </row>
    <row r="8" spans="1:7" s="25" customFormat="1" ht="21.75" customHeight="1">
      <c r="A8" s="20" t="s">
        <v>0</v>
      </c>
      <c r="B8" s="21" t="s">
        <v>1</v>
      </c>
      <c r="C8" s="22" t="s">
        <v>2</v>
      </c>
      <c r="D8" s="461" t="s">
        <v>13</v>
      </c>
      <c r="E8" s="465"/>
      <c r="F8" s="23" t="s">
        <v>3</v>
      </c>
      <c r="G8" s="24"/>
    </row>
    <row r="9" spans="1:7" s="25" customFormat="1" ht="14.25" customHeight="1">
      <c r="A9" s="26" t="s">
        <v>4</v>
      </c>
      <c r="B9" s="113"/>
      <c r="C9" s="28" t="s">
        <v>5</v>
      </c>
      <c r="D9" s="152" t="s">
        <v>9</v>
      </c>
      <c r="E9" s="114" t="s">
        <v>17</v>
      </c>
      <c r="F9" s="31" t="s">
        <v>9</v>
      </c>
      <c r="G9" s="115" t="s">
        <v>6</v>
      </c>
    </row>
    <row r="10" spans="1:7" s="39" customFormat="1" ht="9.75" customHeight="1" thickBot="1">
      <c r="A10" s="310">
        <v>1</v>
      </c>
      <c r="B10" s="311">
        <v>2</v>
      </c>
      <c r="C10" s="312">
        <v>3</v>
      </c>
      <c r="D10" s="311">
        <v>4</v>
      </c>
      <c r="E10" s="313">
        <v>5</v>
      </c>
      <c r="F10" s="314">
        <v>6</v>
      </c>
      <c r="G10" s="315">
        <v>7</v>
      </c>
    </row>
    <row r="11" spans="1:7" s="39" customFormat="1" ht="16.5" customHeight="1" thickBot="1" thickTop="1">
      <c r="A11" s="40">
        <v>600</v>
      </c>
      <c r="B11" s="5" t="s">
        <v>30</v>
      </c>
      <c r="C11" s="42" t="s">
        <v>58</v>
      </c>
      <c r="D11" s="147"/>
      <c r="E11" s="44"/>
      <c r="F11" s="240">
        <f>F12</f>
        <v>792650</v>
      </c>
      <c r="G11" s="117">
        <f>G12</f>
        <v>2047500</v>
      </c>
    </row>
    <row r="12" spans="1:7" s="39" customFormat="1" ht="32.25" customHeight="1" thickTop="1">
      <c r="A12" s="232">
        <v>60015</v>
      </c>
      <c r="B12" s="70" t="s">
        <v>31</v>
      </c>
      <c r="C12" s="49"/>
      <c r="D12" s="148"/>
      <c r="E12" s="51"/>
      <c r="F12" s="123">
        <f>F13</f>
        <v>792650</v>
      </c>
      <c r="G12" s="124">
        <f>G13</f>
        <v>2047500</v>
      </c>
    </row>
    <row r="13" spans="1:7" s="39" customFormat="1" ht="16.5" customHeight="1">
      <c r="A13" s="229">
        <v>6052</v>
      </c>
      <c r="B13" s="6" t="s">
        <v>70</v>
      </c>
      <c r="C13" s="55"/>
      <c r="D13" s="149"/>
      <c r="E13" s="7"/>
      <c r="F13" s="254">
        <f>SUM(F14)</f>
        <v>792650</v>
      </c>
      <c r="G13" s="125">
        <v>2047500</v>
      </c>
    </row>
    <row r="14" spans="1:7" s="39" customFormat="1" ht="13.5" customHeight="1" thickBot="1">
      <c r="A14" s="233"/>
      <c r="B14" s="121" t="s">
        <v>60</v>
      </c>
      <c r="C14" s="68"/>
      <c r="D14" s="150"/>
      <c r="E14" s="145"/>
      <c r="F14" s="289">
        <v>792650</v>
      </c>
      <c r="G14" s="146">
        <v>2047500</v>
      </c>
    </row>
    <row r="15" spans="1:7" s="39" customFormat="1" ht="32.25" customHeight="1" thickBot="1" thickTop="1">
      <c r="A15" s="234">
        <v>754</v>
      </c>
      <c r="B15" s="69" t="s">
        <v>99</v>
      </c>
      <c r="C15" s="42" t="s">
        <v>73</v>
      </c>
      <c r="D15" s="43"/>
      <c r="E15" s="165"/>
      <c r="F15" s="166"/>
      <c r="G15" s="117">
        <f>G16+G18</f>
        <v>110000</v>
      </c>
    </row>
    <row r="16" spans="1:7" s="39" customFormat="1" ht="15.75" customHeight="1" thickTop="1">
      <c r="A16" s="232">
        <v>75405</v>
      </c>
      <c r="B16" s="70" t="s">
        <v>152</v>
      </c>
      <c r="C16" s="49"/>
      <c r="D16" s="148"/>
      <c r="E16" s="167"/>
      <c r="F16" s="168"/>
      <c r="G16" s="118">
        <f>G17</f>
        <v>80000</v>
      </c>
    </row>
    <row r="17" spans="1:7" s="39" customFormat="1" ht="46.5" customHeight="1">
      <c r="A17" s="229" t="s">
        <v>144</v>
      </c>
      <c r="B17" s="6" t="s">
        <v>145</v>
      </c>
      <c r="C17" s="68"/>
      <c r="D17" s="150"/>
      <c r="E17" s="145"/>
      <c r="F17" s="164"/>
      <c r="G17" s="120">
        <v>80000</v>
      </c>
    </row>
    <row r="18" spans="1:7" s="39" customFormat="1" ht="30.75" customHeight="1">
      <c r="A18" s="235">
        <v>75411</v>
      </c>
      <c r="B18" s="8" t="s">
        <v>153</v>
      </c>
      <c r="C18" s="61"/>
      <c r="D18" s="151"/>
      <c r="E18" s="169"/>
      <c r="F18" s="170"/>
      <c r="G18" s="171">
        <f>G19</f>
        <v>30000</v>
      </c>
    </row>
    <row r="19" spans="1:7" s="39" customFormat="1" ht="15.75" customHeight="1" thickBot="1">
      <c r="A19" s="229" t="s">
        <v>34</v>
      </c>
      <c r="B19" s="6" t="s">
        <v>20</v>
      </c>
      <c r="C19" s="68"/>
      <c r="D19" s="150"/>
      <c r="E19" s="145"/>
      <c r="F19" s="164"/>
      <c r="G19" s="120">
        <v>30000</v>
      </c>
    </row>
    <row r="20" spans="1:7" s="39" customFormat="1" ht="16.5" customHeight="1" thickBot="1" thickTop="1">
      <c r="A20" s="236">
        <v>758</v>
      </c>
      <c r="B20" s="69" t="s">
        <v>23</v>
      </c>
      <c r="C20" s="42" t="s">
        <v>61</v>
      </c>
      <c r="D20" s="147"/>
      <c r="E20" s="44">
        <f>E21</f>
        <v>7400</v>
      </c>
      <c r="F20" s="45"/>
      <c r="G20" s="117"/>
    </row>
    <row r="21" spans="1:7" s="39" customFormat="1" ht="15.75" customHeight="1" thickTop="1">
      <c r="A21" s="232">
        <v>75814</v>
      </c>
      <c r="B21" s="70" t="s">
        <v>92</v>
      </c>
      <c r="C21" s="49"/>
      <c r="D21" s="148"/>
      <c r="E21" s="51">
        <f>E22+E23</f>
        <v>7400</v>
      </c>
      <c r="F21" s="52"/>
      <c r="G21" s="118"/>
    </row>
    <row r="22" spans="1:7" s="39" customFormat="1" ht="15.75" customHeight="1">
      <c r="A22" s="229" t="s">
        <v>49</v>
      </c>
      <c r="B22" s="6" t="s">
        <v>50</v>
      </c>
      <c r="C22" s="55"/>
      <c r="D22" s="149"/>
      <c r="E22" s="7">
        <v>7000</v>
      </c>
      <c r="F22" s="57"/>
      <c r="G22" s="186"/>
    </row>
    <row r="23" spans="1:7" s="39" customFormat="1" ht="15.75" customHeight="1" thickBot="1">
      <c r="A23" s="229" t="s">
        <v>32</v>
      </c>
      <c r="B23" s="6" t="s">
        <v>95</v>
      </c>
      <c r="C23" s="55"/>
      <c r="D23" s="149"/>
      <c r="E23" s="7">
        <v>400</v>
      </c>
      <c r="F23" s="57"/>
      <c r="G23" s="58"/>
    </row>
    <row r="24" spans="1:7" s="39" customFormat="1" ht="16.5" customHeight="1" thickBot="1" thickTop="1">
      <c r="A24" s="236">
        <v>801</v>
      </c>
      <c r="B24" s="69" t="s">
        <v>18</v>
      </c>
      <c r="C24" s="42" t="s">
        <v>61</v>
      </c>
      <c r="D24" s="147"/>
      <c r="E24" s="44">
        <f>E30+E33+E25</f>
        <v>47800</v>
      </c>
      <c r="F24" s="45"/>
      <c r="G24" s="46">
        <f>G30+G33+G25</f>
        <v>41600</v>
      </c>
    </row>
    <row r="25" spans="1:7" s="39" customFormat="1" ht="15.75" customHeight="1" thickTop="1">
      <c r="A25" s="232">
        <v>80120</v>
      </c>
      <c r="B25" s="70" t="s">
        <v>96</v>
      </c>
      <c r="C25" s="49"/>
      <c r="D25" s="148"/>
      <c r="E25" s="51">
        <f>E26+E27</f>
        <v>33000</v>
      </c>
      <c r="F25" s="52"/>
      <c r="G25" s="53">
        <f>G28+G29</f>
        <v>33000</v>
      </c>
    </row>
    <row r="26" spans="1:7" s="39" customFormat="1" ht="14.25" customHeight="1">
      <c r="A26" s="229" t="s">
        <v>121</v>
      </c>
      <c r="B26" s="6" t="s">
        <v>94</v>
      </c>
      <c r="C26" s="55"/>
      <c r="D26" s="149"/>
      <c r="E26" s="7">
        <v>25000</v>
      </c>
      <c r="F26" s="57"/>
      <c r="G26" s="58"/>
    </row>
    <row r="27" spans="1:7" s="39" customFormat="1" ht="15" customHeight="1">
      <c r="A27" s="229" t="s">
        <v>47</v>
      </c>
      <c r="B27" s="6" t="s">
        <v>48</v>
      </c>
      <c r="C27" s="55"/>
      <c r="D27" s="149"/>
      <c r="E27" s="7">
        <v>8000</v>
      </c>
      <c r="F27" s="57"/>
      <c r="G27" s="58"/>
    </row>
    <row r="28" spans="1:7" s="39" customFormat="1" ht="17.25" customHeight="1">
      <c r="A28" s="229">
        <v>4210</v>
      </c>
      <c r="B28" s="6" t="s">
        <v>20</v>
      </c>
      <c r="C28" s="55"/>
      <c r="D28" s="149"/>
      <c r="E28" s="7"/>
      <c r="F28" s="57"/>
      <c r="G28" s="58">
        <v>18000</v>
      </c>
    </row>
    <row r="29" spans="1:7" s="39" customFormat="1" ht="15" customHeight="1">
      <c r="A29" s="237">
        <v>4300</v>
      </c>
      <c r="B29" s="176" t="s">
        <v>11</v>
      </c>
      <c r="C29" s="126"/>
      <c r="D29" s="177"/>
      <c r="E29" s="162"/>
      <c r="F29" s="129"/>
      <c r="G29" s="130">
        <v>15000</v>
      </c>
    </row>
    <row r="30" spans="1:7" s="39" customFormat="1" ht="15.75" customHeight="1">
      <c r="A30" s="238">
        <v>80130</v>
      </c>
      <c r="B30" s="185" t="s">
        <v>65</v>
      </c>
      <c r="C30" s="122"/>
      <c r="D30" s="188"/>
      <c r="E30" s="98">
        <f>E31</f>
        <v>1000</v>
      </c>
      <c r="F30" s="93"/>
      <c r="G30" s="132">
        <f>G32</f>
        <v>1000</v>
      </c>
    </row>
    <row r="31" spans="1:7" s="39" customFormat="1" ht="15" customHeight="1">
      <c r="A31" s="229" t="s">
        <v>47</v>
      </c>
      <c r="B31" s="6" t="s">
        <v>48</v>
      </c>
      <c r="C31" s="55"/>
      <c r="D31" s="149"/>
      <c r="E31" s="7">
        <v>1000</v>
      </c>
      <c r="F31" s="57"/>
      <c r="G31" s="120"/>
    </row>
    <row r="32" spans="1:7" s="39" customFormat="1" ht="30" customHeight="1">
      <c r="A32" s="229">
        <v>4240</v>
      </c>
      <c r="B32" s="6" t="s">
        <v>54</v>
      </c>
      <c r="C32" s="55"/>
      <c r="D32" s="149"/>
      <c r="E32" s="7"/>
      <c r="F32" s="57"/>
      <c r="G32" s="120">
        <v>1000</v>
      </c>
    </row>
    <row r="33" spans="1:7" s="39" customFormat="1" ht="15.75" customHeight="1">
      <c r="A33" s="235">
        <v>80140</v>
      </c>
      <c r="B33" s="8" t="s">
        <v>66</v>
      </c>
      <c r="C33" s="61"/>
      <c r="D33" s="151"/>
      <c r="E33" s="63">
        <f>SUM(E34:E38)</f>
        <v>13800</v>
      </c>
      <c r="F33" s="64"/>
      <c r="G33" s="65">
        <f>SUM(G34:G41)</f>
        <v>7600</v>
      </c>
    </row>
    <row r="34" spans="1:7" s="39" customFormat="1" ht="15" customHeight="1">
      <c r="A34" s="229" t="s">
        <v>36</v>
      </c>
      <c r="B34" s="6" t="s">
        <v>33</v>
      </c>
      <c r="C34" s="55"/>
      <c r="D34" s="149"/>
      <c r="E34" s="7">
        <v>6200</v>
      </c>
      <c r="F34" s="57"/>
      <c r="G34" s="120"/>
    </row>
    <row r="35" spans="1:7" s="39" customFormat="1" ht="15.75" customHeight="1">
      <c r="A35" s="229" t="s">
        <v>47</v>
      </c>
      <c r="B35" s="6" t="s">
        <v>48</v>
      </c>
      <c r="C35" s="55"/>
      <c r="D35" s="149"/>
      <c r="E35" s="7">
        <v>1400</v>
      </c>
      <c r="F35" s="57"/>
      <c r="G35" s="120"/>
    </row>
    <row r="36" spans="1:7" s="39" customFormat="1" ht="15.75" customHeight="1">
      <c r="A36" s="229" t="s">
        <v>124</v>
      </c>
      <c r="B36" s="6" t="s">
        <v>103</v>
      </c>
      <c r="C36" s="55"/>
      <c r="D36" s="149"/>
      <c r="E36" s="7">
        <v>5800</v>
      </c>
      <c r="F36" s="57"/>
      <c r="G36" s="120"/>
    </row>
    <row r="37" spans="1:7" s="39" customFormat="1" ht="14.25" customHeight="1">
      <c r="A37" s="229" t="s">
        <v>49</v>
      </c>
      <c r="B37" s="6" t="s">
        <v>50</v>
      </c>
      <c r="C37" s="55"/>
      <c r="D37" s="149"/>
      <c r="E37" s="7">
        <v>100</v>
      </c>
      <c r="F37" s="57"/>
      <c r="G37" s="120"/>
    </row>
    <row r="38" spans="1:7" s="39" customFormat="1" ht="15.75" customHeight="1">
      <c r="A38" s="229" t="s">
        <v>32</v>
      </c>
      <c r="B38" s="6" t="s">
        <v>52</v>
      </c>
      <c r="C38" s="55"/>
      <c r="D38" s="149"/>
      <c r="E38" s="7">
        <v>300</v>
      </c>
      <c r="F38" s="57"/>
      <c r="G38" s="120"/>
    </row>
    <row r="39" spans="1:7" s="39" customFormat="1" ht="15.75" customHeight="1">
      <c r="A39" s="229">
        <v>4210</v>
      </c>
      <c r="B39" s="6" t="s">
        <v>20</v>
      </c>
      <c r="C39" s="55"/>
      <c r="D39" s="149"/>
      <c r="E39" s="7"/>
      <c r="F39" s="57"/>
      <c r="G39" s="120">
        <v>3600</v>
      </c>
    </row>
    <row r="40" spans="1:7" s="39" customFormat="1" ht="12.75" customHeight="1">
      <c r="A40" s="229">
        <v>4270</v>
      </c>
      <c r="B40" s="6" t="s">
        <v>19</v>
      </c>
      <c r="C40" s="55"/>
      <c r="D40" s="149"/>
      <c r="E40" s="7"/>
      <c r="F40" s="57"/>
      <c r="G40" s="120">
        <v>2000</v>
      </c>
    </row>
    <row r="41" spans="1:7" s="316" customFormat="1" ht="21.75" customHeight="1">
      <c r="A41" s="237">
        <v>4300</v>
      </c>
      <c r="B41" s="176" t="s">
        <v>11</v>
      </c>
      <c r="C41" s="126"/>
      <c r="D41" s="177"/>
      <c r="E41" s="162"/>
      <c r="F41" s="129"/>
      <c r="G41" s="255">
        <v>2000</v>
      </c>
    </row>
    <row r="42" spans="1:7" s="39" customFormat="1" ht="21" customHeight="1" thickBot="1">
      <c r="A42" s="268">
        <v>852</v>
      </c>
      <c r="B42" s="269" t="s">
        <v>79</v>
      </c>
      <c r="C42" s="245" t="s">
        <v>15</v>
      </c>
      <c r="D42" s="270"/>
      <c r="E42" s="79">
        <f>E45+E43</f>
        <v>9080</v>
      </c>
      <c r="F42" s="78"/>
      <c r="G42" s="271">
        <f>G45</f>
        <v>6080</v>
      </c>
    </row>
    <row r="43" spans="1:7" s="39" customFormat="1" ht="15.75" customHeight="1" thickTop="1">
      <c r="A43" s="238">
        <v>85204</v>
      </c>
      <c r="B43" s="185" t="s">
        <v>114</v>
      </c>
      <c r="C43" s="122"/>
      <c r="D43" s="188"/>
      <c r="E43" s="98">
        <f>E44</f>
        <v>3000</v>
      </c>
      <c r="F43" s="93"/>
      <c r="G43" s="132"/>
    </row>
    <row r="44" spans="1:7" s="39" customFormat="1" ht="15.75" customHeight="1">
      <c r="A44" s="229" t="s">
        <v>32</v>
      </c>
      <c r="B44" s="6" t="s">
        <v>52</v>
      </c>
      <c r="C44" s="55"/>
      <c r="D44" s="149"/>
      <c r="E44" s="7">
        <v>3000</v>
      </c>
      <c r="F44" s="57"/>
      <c r="G44" s="120"/>
    </row>
    <row r="45" spans="1:7" s="39" customFormat="1" ht="15.75" customHeight="1">
      <c r="A45" s="235">
        <v>85226</v>
      </c>
      <c r="B45" s="8" t="s">
        <v>80</v>
      </c>
      <c r="C45" s="61"/>
      <c r="D45" s="151"/>
      <c r="E45" s="63">
        <f>E46</f>
        <v>6080</v>
      </c>
      <c r="F45" s="64"/>
      <c r="G45" s="171">
        <f>G48+G47</f>
        <v>6080</v>
      </c>
    </row>
    <row r="46" spans="1:7" s="39" customFormat="1" ht="15.75" customHeight="1">
      <c r="A46" s="229" t="s">
        <v>32</v>
      </c>
      <c r="B46" s="6" t="s">
        <v>52</v>
      </c>
      <c r="C46" s="55"/>
      <c r="D46" s="149"/>
      <c r="E46" s="7">
        <v>6080</v>
      </c>
      <c r="F46" s="57"/>
      <c r="G46" s="120"/>
    </row>
    <row r="47" spans="1:7" s="39" customFormat="1" ht="14.25" customHeight="1">
      <c r="A47" s="229">
        <v>4210</v>
      </c>
      <c r="B47" s="6" t="s">
        <v>20</v>
      </c>
      <c r="C47" s="55"/>
      <c r="D47" s="149"/>
      <c r="E47" s="7"/>
      <c r="F47" s="57"/>
      <c r="G47" s="120">
        <v>4900</v>
      </c>
    </row>
    <row r="48" spans="1:7" s="39" customFormat="1" ht="19.5" customHeight="1" thickBot="1">
      <c r="A48" s="229">
        <v>4300</v>
      </c>
      <c r="B48" s="6" t="s">
        <v>11</v>
      </c>
      <c r="C48" s="55"/>
      <c r="D48" s="149"/>
      <c r="E48" s="7"/>
      <c r="F48" s="57"/>
      <c r="G48" s="120">
        <v>1180</v>
      </c>
    </row>
    <row r="49" spans="1:7" s="133" customFormat="1" ht="20.25" customHeight="1" thickBot="1" thickTop="1">
      <c r="A49" s="236">
        <v>854</v>
      </c>
      <c r="B49" s="134" t="s">
        <v>21</v>
      </c>
      <c r="C49" s="42"/>
      <c r="D49" s="155">
        <f>D52</f>
        <v>888400</v>
      </c>
      <c r="E49" s="44">
        <f>E52</f>
        <v>761485</v>
      </c>
      <c r="F49" s="45">
        <f>F52</f>
        <v>126915</v>
      </c>
      <c r="G49" s="46">
        <f>G50+G52</f>
        <v>33000</v>
      </c>
    </row>
    <row r="50" spans="1:7" s="39" customFormat="1" ht="29.25" customHeight="1" thickTop="1">
      <c r="A50" s="47">
        <v>85403</v>
      </c>
      <c r="B50" s="70" t="s">
        <v>76</v>
      </c>
      <c r="C50" s="49" t="s">
        <v>15</v>
      </c>
      <c r="D50" s="172"/>
      <c r="E50" s="51"/>
      <c r="F50" s="52"/>
      <c r="G50" s="53">
        <f>G51</f>
        <v>33000</v>
      </c>
    </row>
    <row r="51" spans="1:7" s="39" customFormat="1" ht="16.5" customHeight="1">
      <c r="A51" s="54">
        <v>4270</v>
      </c>
      <c r="B51" s="6" t="s">
        <v>19</v>
      </c>
      <c r="C51" s="55"/>
      <c r="D51" s="142"/>
      <c r="E51" s="7"/>
      <c r="F51" s="57"/>
      <c r="G51" s="58">
        <v>33000</v>
      </c>
    </row>
    <row r="52" spans="1:7" s="133" customFormat="1" ht="16.5" customHeight="1">
      <c r="A52" s="235">
        <v>85415</v>
      </c>
      <c r="B52" s="180" t="s">
        <v>67</v>
      </c>
      <c r="C52" s="61" t="s">
        <v>61</v>
      </c>
      <c r="D52" s="198">
        <f>D55</f>
        <v>888400</v>
      </c>
      <c r="E52" s="63">
        <f>E53+E54</f>
        <v>761485</v>
      </c>
      <c r="F52" s="64">
        <f>F56+F57</f>
        <v>126915</v>
      </c>
      <c r="G52" s="65"/>
    </row>
    <row r="53" spans="1:7" s="133" customFormat="1" ht="46.5" customHeight="1">
      <c r="A53" s="229">
        <v>2328</v>
      </c>
      <c r="B53" s="135" t="s">
        <v>105</v>
      </c>
      <c r="C53" s="55"/>
      <c r="D53" s="153"/>
      <c r="E53" s="7">
        <v>571115</v>
      </c>
      <c r="F53" s="57"/>
      <c r="G53" s="58"/>
    </row>
    <row r="54" spans="1:7" s="133" customFormat="1" ht="48" customHeight="1">
      <c r="A54" s="229">
        <v>2329</v>
      </c>
      <c r="B54" s="135" t="s">
        <v>105</v>
      </c>
      <c r="C54" s="55"/>
      <c r="D54" s="153"/>
      <c r="E54" s="7">
        <v>190370</v>
      </c>
      <c r="F54" s="57"/>
      <c r="G54" s="58"/>
    </row>
    <row r="55" spans="1:7" s="133" customFormat="1" ht="79.5" customHeight="1">
      <c r="A55" s="229">
        <v>2338</v>
      </c>
      <c r="B55" s="135" t="s">
        <v>104</v>
      </c>
      <c r="C55" s="55"/>
      <c r="D55" s="153">
        <v>888400</v>
      </c>
      <c r="E55" s="7"/>
      <c r="F55" s="57"/>
      <c r="G55" s="58"/>
    </row>
    <row r="56" spans="1:7" s="133" customFormat="1" ht="15.75" customHeight="1">
      <c r="A56" s="229">
        <v>3248</v>
      </c>
      <c r="B56" s="135" t="s">
        <v>68</v>
      </c>
      <c r="C56" s="55"/>
      <c r="D56" s="153"/>
      <c r="E56" s="7"/>
      <c r="F56" s="57">
        <v>86365</v>
      </c>
      <c r="G56" s="58"/>
    </row>
    <row r="57" spans="1:7" s="133" customFormat="1" ht="16.5" customHeight="1" thickBot="1">
      <c r="A57" s="229">
        <v>3249</v>
      </c>
      <c r="B57" s="135" t="s">
        <v>68</v>
      </c>
      <c r="C57" s="55"/>
      <c r="D57" s="153"/>
      <c r="E57" s="7"/>
      <c r="F57" s="57">
        <v>40550</v>
      </c>
      <c r="G57" s="58"/>
    </row>
    <row r="58" spans="1:7" s="133" customFormat="1" ht="31.5" customHeight="1" thickBot="1" thickTop="1">
      <c r="A58" s="40">
        <v>921</v>
      </c>
      <c r="B58" s="134" t="s">
        <v>77</v>
      </c>
      <c r="C58" s="42" t="s">
        <v>141</v>
      </c>
      <c r="D58" s="155"/>
      <c r="E58" s="44"/>
      <c r="F58" s="45">
        <f>F59+F63+F65</f>
        <v>350000</v>
      </c>
      <c r="G58" s="46">
        <f>G59</f>
        <v>52000</v>
      </c>
    </row>
    <row r="59" spans="1:7" s="133" customFormat="1" ht="17.25" customHeight="1" thickTop="1">
      <c r="A59" s="47">
        <v>92106</v>
      </c>
      <c r="B59" s="156" t="s">
        <v>69</v>
      </c>
      <c r="C59" s="49"/>
      <c r="D59" s="154"/>
      <c r="E59" s="51"/>
      <c r="F59" s="52">
        <f>F60</f>
        <v>150000</v>
      </c>
      <c r="G59" s="53">
        <f>G61</f>
        <v>52000</v>
      </c>
    </row>
    <row r="60" spans="1:7" s="133" customFormat="1" ht="28.5" customHeight="1">
      <c r="A60" s="54">
        <v>2480</v>
      </c>
      <c r="B60" s="135" t="s">
        <v>203</v>
      </c>
      <c r="C60" s="68" t="s">
        <v>15</v>
      </c>
      <c r="D60" s="153"/>
      <c r="E60" s="7"/>
      <c r="F60" s="57">
        <v>150000</v>
      </c>
      <c r="G60" s="58"/>
    </row>
    <row r="61" spans="1:7" s="133" customFormat="1" ht="15" customHeight="1">
      <c r="A61" s="54">
        <v>6050</v>
      </c>
      <c r="B61" s="135" t="s">
        <v>70</v>
      </c>
      <c r="C61" s="68" t="s">
        <v>58</v>
      </c>
      <c r="D61" s="153"/>
      <c r="E61" s="7"/>
      <c r="F61" s="57"/>
      <c r="G61" s="58">
        <v>52000</v>
      </c>
    </row>
    <row r="62" spans="1:7" s="133" customFormat="1" ht="26.25" customHeight="1">
      <c r="A62" s="54"/>
      <c r="B62" s="157" t="s">
        <v>71</v>
      </c>
      <c r="C62" s="55"/>
      <c r="D62" s="153"/>
      <c r="E62" s="7"/>
      <c r="F62" s="57"/>
      <c r="G62" s="59">
        <v>52000</v>
      </c>
    </row>
    <row r="63" spans="1:7" s="133" customFormat="1" ht="16.5" customHeight="1">
      <c r="A63" s="60">
        <v>92116</v>
      </c>
      <c r="B63" s="180" t="s">
        <v>78</v>
      </c>
      <c r="C63" s="62" t="s">
        <v>15</v>
      </c>
      <c r="D63" s="198"/>
      <c r="E63" s="63"/>
      <c r="F63" s="64">
        <f>F64</f>
        <v>100000</v>
      </c>
      <c r="G63" s="199"/>
    </row>
    <row r="64" spans="1:7" s="133" customFormat="1" ht="30.75" customHeight="1">
      <c r="A64" s="54">
        <v>2480</v>
      </c>
      <c r="B64" s="200" t="s">
        <v>203</v>
      </c>
      <c r="C64" s="56"/>
      <c r="D64" s="153"/>
      <c r="E64" s="7"/>
      <c r="F64" s="57">
        <v>100000</v>
      </c>
      <c r="G64" s="197"/>
    </row>
    <row r="65" spans="1:7" s="133" customFormat="1" ht="16.5" customHeight="1">
      <c r="A65" s="60">
        <v>92118</v>
      </c>
      <c r="B65" s="180" t="s">
        <v>107</v>
      </c>
      <c r="C65" s="62" t="s">
        <v>15</v>
      </c>
      <c r="D65" s="198"/>
      <c r="E65" s="63"/>
      <c r="F65" s="64">
        <f>F66</f>
        <v>100000</v>
      </c>
      <c r="G65" s="199"/>
    </row>
    <row r="66" spans="1:7" s="133" customFormat="1" ht="30.75" customHeight="1" thickBot="1">
      <c r="A66" s="191">
        <v>2480</v>
      </c>
      <c r="B66" s="201" t="s">
        <v>203</v>
      </c>
      <c r="C66" s="56"/>
      <c r="D66" s="296"/>
      <c r="E66" s="297"/>
      <c r="F66" s="57">
        <v>100000</v>
      </c>
      <c r="G66" s="299"/>
    </row>
    <row r="67" spans="1:7" s="136" customFormat="1" ht="20.25" customHeight="1" thickBot="1" thickTop="1">
      <c r="A67" s="99"/>
      <c r="B67" s="100" t="s">
        <v>8</v>
      </c>
      <c r="C67" s="101"/>
      <c r="D67" s="102">
        <f>D11+D15+D20+D24+D42+D49+D58</f>
        <v>888400</v>
      </c>
      <c r="E67" s="298">
        <f>E11+E15+E20+E24+E42+E49+E58</f>
        <v>825765</v>
      </c>
      <c r="F67" s="226">
        <f>F11+F15+F20+F24+F42+F49+F58</f>
        <v>1269565</v>
      </c>
      <c r="G67" s="103">
        <f>G11+G15+G20+G24+G42+G49+G58</f>
        <v>2290180</v>
      </c>
    </row>
    <row r="68" spans="1:7" s="137" customFormat="1" ht="20.25" customHeight="1" thickBot="1" thickTop="1">
      <c r="A68" s="105"/>
      <c r="B68" s="106" t="s">
        <v>14</v>
      </c>
      <c r="C68" s="106"/>
      <c r="D68" s="468">
        <f>E67-D67</f>
        <v>-62635</v>
      </c>
      <c r="E68" s="469"/>
      <c r="F68" s="466">
        <f>G67-F67</f>
        <v>1020615</v>
      </c>
      <c r="G68" s="467"/>
    </row>
    <row r="69" ht="16.5" thickTop="1"/>
  </sheetData>
  <mergeCells count="3">
    <mergeCell ref="D8:E8"/>
    <mergeCell ref="F68:G68"/>
    <mergeCell ref="D68:E68"/>
  </mergeCells>
  <printOptions horizontalCentered="1"/>
  <pageMargins left="0.3937007874015748" right="0" top="0.76" bottom="0.5905511811023623" header="0.5118110236220472" footer="0"/>
  <pageSetup firstPageNumber="8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J120"/>
  <sheetViews>
    <sheetView workbookViewId="0" topLeftCell="B113">
      <selection activeCell="H108" sqref="H108"/>
    </sheetView>
  </sheetViews>
  <sheetFormatPr defaultColWidth="9.00390625" defaultRowHeight="12.75"/>
  <cols>
    <col min="1" max="1" width="7.25390625" style="10" customWidth="1"/>
    <col min="2" max="2" width="37.75390625" style="10" customWidth="1"/>
    <col min="3" max="3" width="9.00390625" style="10" customWidth="1"/>
    <col min="4" max="4" width="10.375" style="10" customWidth="1"/>
    <col min="5" max="6" width="10.625" style="10" customWidth="1"/>
    <col min="7" max="7" width="11.00390625" style="10" customWidth="1"/>
    <col min="8" max="16384" width="10.00390625" style="10" customWidth="1"/>
  </cols>
  <sheetData>
    <row r="1" ht="14.25" customHeight="1">
      <c r="F1" s="2" t="s">
        <v>26</v>
      </c>
    </row>
    <row r="2" spans="1:6" ht="14.25" customHeight="1">
      <c r="A2" s="11"/>
      <c r="B2" s="12"/>
      <c r="C2" s="13"/>
      <c r="D2" s="13"/>
      <c r="E2" s="13"/>
      <c r="F2" s="3" t="s">
        <v>213</v>
      </c>
    </row>
    <row r="3" spans="1:6" ht="14.25" customHeight="1">
      <c r="A3" s="11"/>
      <c r="B3" s="12"/>
      <c r="C3" s="13"/>
      <c r="D3" s="13"/>
      <c r="E3" s="13"/>
      <c r="F3" s="3" t="s">
        <v>27</v>
      </c>
    </row>
    <row r="4" spans="1:6" ht="14.25" customHeight="1">
      <c r="A4" s="11"/>
      <c r="B4" s="12"/>
      <c r="C4" s="13"/>
      <c r="D4" s="13"/>
      <c r="E4" s="13"/>
      <c r="F4" s="3" t="s">
        <v>214</v>
      </c>
    </row>
    <row r="5" spans="1:7" s="18" customFormat="1" ht="40.5" customHeight="1">
      <c r="A5" s="14" t="s">
        <v>43</v>
      </c>
      <c r="B5" s="15"/>
      <c r="C5" s="16"/>
      <c r="D5" s="16"/>
      <c r="E5" s="16"/>
      <c r="F5" s="17"/>
      <c r="G5" s="17"/>
    </row>
    <row r="6" spans="1:7" s="18" customFormat="1" ht="11.25" customHeight="1" thickBot="1">
      <c r="A6" s="14"/>
      <c r="B6" s="15"/>
      <c r="C6" s="16"/>
      <c r="D6" s="16"/>
      <c r="E6" s="16"/>
      <c r="G6" s="19" t="s">
        <v>10</v>
      </c>
    </row>
    <row r="7" spans="1:7" s="25" customFormat="1" ht="19.5" customHeight="1">
      <c r="A7" s="20" t="s">
        <v>0</v>
      </c>
      <c r="B7" s="21" t="s">
        <v>1</v>
      </c>
      <c r="C7" s="22" t="s">
        <v>2</v>
      </c>
      <c r="D7" s="470" t="s">
        <v>13</v>
      </c>
      <c r="E7" s="471"/>
      <c r="F7" s="23" t="s">
        <v>3</v>
      </c>
      <c r="G7" s="24"/>
    </row>
    <row r="8" spans="1:7" s="25" customFormat="1" ht="12" customHeight="1">
      <c r="A8" s="26" t="s">
        <v>4</v>
      </c>
      <c r="B8" s="27"/>
      <c r="C8" s="28" t="s">
        <v>5</v>
      </c>
      <c r="D8" s="29" t="s">
        <v>9</v>
      </c>
      <c r="E8" s="30" t="s">
        <v>6</v>
      </c>
      <c r="F8" s="31" t="s">
        <v>9</v>
      </c>
      <c r="G8" s="32" t="s">
        <v>6</v>
      </c>
    </row>
    <row r="9" spans="1:7" s="39" customFormat="1" ht="12.75" customHeight="1" thickBot="1">
      <c r="A9" s="33">
        <v>1</v>
      </c>
      <c r="B9" s="34">
        <v>2</v>
      </c>
      <c r="C9" s="34">
        <v>3</v>
      </c>
      <c r="D9" s="35">
        <v>4</v>
      </c>
      <c r="E9" s="36">
        <v>5</v>
      </c>
      <c r="F9" s="37">
        <v>6</v>
      </c>
      <c r="G9" s="38">
        <v>7</v>
      </c>
    </row>
    <row r="10" spans="1:7" s="39" customFormat="1" ht="16.5" customHeight="1" thickBot="1" thickTop="1">
      <c r="A10" s="40">
        <v>500</v>
      </c>
      <c r="B10" s="41" t="s">
        <v>87</v>
      </c>
      <c r="C10" s="42" t="s">
        <v>58</v>
      </c>
      <c r="D10" s="43"/>
      <c r="E10" s="71"/>
      <c r="F10" s="163"/>
      <c r="G10" s="46">
        <f>G11</f>
        <v>60000</v>
      </c>
    </row>
    <row r="11" spans="1:7" s="39" customFormat="1" ht="18" customHeight="1" thickTop="1">
      <c r="A11" s="47">
        <v>50095</v>
      </c>
      <c r="B11" s="48" t="s">
        <v>7</v>
      </c>
      <c r="C11" s="49"/>
      <c r="D11" s="50"/>
      <c r="E11" s="72"/>
      <c r="F11" s="172"/>
      <c r="G11" s="53">
        <f>G12+G13</f>
        <v>60000</v>
      </c>
    </row>
    <row r="12" spans="1:7" s="39" customFormat="1" ht="15" customHeight="1">
      <c r="A12" s="54">
        <v>4270</v>
      </c>
      <c r="B12" s="179" t="s">
        <v>19</v>
      </c>
      <c r="C12" s="55"/>
      <c r="D12" s="56"/>
      <c r="E12" s="119"/>
      <c r="F12" s="142"/>
      <c r="G12" s="58">
        <v>30000</v>
      </c>
    </row>
    <row r="13" spans="1:7" s="39" customFormat="1" ht="15" customHeight="1" thickBot="1">
      <c r="A13" s="54">
        <v>4300</v>
      </c>
      <c r="B13" s="179" t="s">
        <v>11</v>
      </c>
      <c r="C13" s="55"/>
      <c r="D13" s="56"/>
      <c r="E13" s="119"/>
      <c r="F13" s="142"/>
      <c r="G13" s="58">
        <v>30000</v>
      </c>
    </row>
    <row r="14" spans="1:7" s="39" customFormat="1" ht="18.75" customHeight="1" thickBot="1" thickTop="1">
      <c r="A14" s="40">
        <v>600</v>
      </c>
      <c r="B14" s="41" t="s">
        <v>30</v>
      </c>
      <c r="C14" s="42" t="s">
        <v>58</v>
      </c>
      <c r="D14" s="43"/>
      <c r="E14" s="44"/>
      <c r="F14" s="45">
        <f>F15</f>
        <v>52350</v>
      </c>
      <c r="G14" s="46">
        <f>G15</f>
        <v>2000</v>
      </c>
    </row>
    <row r="15" spans="1:7" s="39" customFormat="1" ht="17.25" customHeight="1" thickTop="1">
      <c r="A15" s="47">
        <v>60017</v>
      </c>
      <c r="B15" s="48" t="s">
        <v>39</v>
      </c>
      <c r="C15" s="49"/>
      <c r="D15" s="50"/>
      <c r="E15" s="51"/>
      <c r="F15" s="52">
        <f>F16</f>
        <v>52350</v>
      </c>
      <c r="G15" s="53">
        <f>G19</f>
        <v>2000</v>
      </c>
    </row>
    <row r="16" spans="1:7" s="39" customFormat="1" ht="17.25" customHeight="1">
      <c r="A16" s="54">
        <v>4270</v>
      </c>
      <c r="B16" s="6" t="s">
        <v>19</v>
      </c>
      <c r="C16" s="55"/>
      <c r="D16" s="56"/>
      <c r="E16" s="7"/>
      <c r="F16" s="57">
        <f>SUM(F17:F18)</f>
        <v>52350</v>
      </c>
      <c r="G16" s="58"/>
    </row>
    <row r="17" spans="1:7" s="39" customFormat="1" ht="10.5" customHeight="1">
      <c r="A17" s="259"/>
      <c r="B17" s="121" t="s">
        <v>129</v>
      </c>
      <c r="C17" s="260"/>
      <c r="D17" s="244"/>
      <c r="E17" s="261"/>
      <c r="F17" s="66">
        <v>25830</v>
      </c>
      <c r="G17" s="197"/>
    </row>
    <row r="18" spans="1:7" s="39" customFormat="1" ht="14.25" customHeight="1">
      <c r="A18" s="259"/>
      <c r="B18" s="121" t="s">
        <v>130</v>
      </c>
      <c r="C18" s="260"/>
      <c r="D18" s="244"/>
      <c r="E18" s="261"/>
      <c r="F18" s="66">
        <v>26520</v>
      </c>
      <c r="G18" s="197"/>
    </row>
    <row r="19" spans="1:7" s="39" customFormat="1" ht="16.5" customHeight="1" thickBot="1">
      <c r="A19" s="259"/>
      <c r="B19" s="121" t="s">
        <v>137</v>
      </c>
      <c r="C19" s="260"/>
      <c r="D19" s="244"/>
      <c r="E19" s="261"/>
      <c r="F19" s="66"/>
      <c r="G19" s="197">
        <v>2000</v>
      </c>
    </row>
    <row r="20" spans="1:7" s="39" customFormat="1" ht="17.25" customHeight="1" thickBot="1" thickTop="1">
      <c r="A20" s="40">
        <v>630</v>
      </c>
      <c r="B20" s="69" t="s">
        <v>83</v>
      </c>
      <c r="C20" s="42" t="s">
        <v>84</v>
      </c>
      <c r="D20" s="43"/>
      <c r="E20" s="44"/>
      <c r="F20" s="45">
        <f>F21</f>
        <v>19000</v>
      </c>
      <c r="G20" s="46"/>
    </row>
    <row r="21" spans="1:7" s="39" customFormat="1" ht="30.75" customHeight="1" thickTop="1">
      <c r="A21" s="47">
        <v>63003</v>
      </c>
      <c r="B21" s="70" t="s">
        <v>85</v>
      </c>
      <c r="C21" s="49"/>
      <c r="D21" s="50"/>
      <c r="E21" s="51"/>
      <c r="F21" s="52">
        <f>F22</f>
        <v>19000</v>
      </c>
      <c r="G21" s="53"/>
    </row>
    <row r="22" spans="1:7" s="39" customFormat="1" ht="17.25" customHeight="1" thickBot="1">
      <c r="A22" s="54">
        <v>4300</v>
      </c>
      <c r="B22" s="6" t="s">
        <v>11</v>
      </c>
      <c r="C22" s="55"/>
      <c r="D22" s="56"/>
      <c r="E22" s="7"/>
      <c r="F22" s="57">
        <v>19000</v>
      </c>
      <c r="G22" s="58"/>
    </row>
    <row r="23" spans="1:7" s="39" customFormat="1" ht="26.25" customHeight="1" thickBot="1" thickTop="1">
      <c r="A23" s="40">
        <v>700</v>
      </c>
      <c r="B23" s="67" t="s">
        <v>57</v>
      </c>
      <c r="C23" s="42" t="s">
        <v>58</v>
      </c>
      <c r="D23" s="43"/>
      <c r="E23" s="44">
        <f>E26</f>
        <v>600000</v>
      </c>
      <c r="F23" s="45"/>
      <c r="G23" s="46">
        <f>G24+G26</f>
        <v>1100000</v>
      </c>
    </row>
    <row r="24" spans="1:7" s="39" customFormat="1" ht="22.5" customHeight="1" thickTop="1">
      <c r="A24" s="47">
        <v>70001</v>
      </c>
      <c r="B24" s="301" t="s">
        <v>154</v>
      </c>
      <c r="C24" s="302"/>
      <c r="D24" s="303"/>
      <c r="E24" s="304"/>
      <c r="F24" s="123"/>
      <c r="G24" s="305">
        <f>SUM(G25)</f>
        <v>500000</v>
      </c>
    </row>
    <row r="25" spans="1:7" s="39" customFormat="1" ht="69.75" customHeight="1">
      <c r="A25" s="294">
        <v>6210</v>
      </c>
      <c r="B25" s="181" t="s">
        <v>155</v>
      </c>
      <c r="C25" s="61"/>
      <c r="D25" s="62"/>
      <c r="E25" s="63"/>
      <c r="F25" s="64"/>
      <c r="G25" s="308">
        <v>500000</v>
      </c>
    </row>
    <row r="26" spans="1:7" s="39" customFormat="1" ht="18.75" customHeight="1">
      <c r="A26" s="306">
        <v>70095</v>
      </c>
      <c r="B26" s="307" t="s">
        <v>7</v>
      </c>
      <c r="C26" s="122"/>
      <c r="D26" s="159"/>
      <c r="E26" s="98">
        <f>E27</f>
        <v>600000</v>
      </c>
      <c r="F26" s="93"/>
      <c r="G26" s="160">
        <f>G28</f>
        <v>600000</v>
      </c>
    </row>
    <row r="27" spans="1:7" s="39" customFormat="1" ht="60" customHeight="1">
      <c r="A27" s="54">
        <v>6290</v>
      </c>
      <c r="B27" s="6" t="s">
        <v>98</v>
      </c>
      <c r="C27" s="55"/>
      <c r="D27" s="56"/>
      <c r="E27" s="7">
        <v>600000</v>
      </c>
      <c r="F27" s="57"/>
      <c r="G27" s="58"/>
    </row>
    <row r="28" spans="1:7" s="39" customFormat="1" ht="16.5" customHeight="1">
      <c r="A28" s="54">
        <v>6050</v>
      </c>
      <c r="B28" s="6" t="s">
        <v>70</v>
      </c>
      <c r="C28" s="55"/>
      <c r="D28" s="56"/>
      <c r="E28" s="7"/>
      <c r="F28" s="57"/>
      <c r="G28" s="58">
        <v>600000</v>
      </c>
    </row>
    <row r="29" spans="1:7" s="39" customFormat="1" ht="15" customHeight="1" thickBot="1">
      <c r="A29" s="173"/>
      <c r="B29" s="121" t="s">
        <v>59</v>
      </c>
      <c r="C29" s="55"/>
      <c r="D29" s="56"/>
      <c r="E29" s="7"/>
      <c r="F29" s="57"/>
      <c r="G29" s="59">
        <v>600000</v>
      </c>
    </row>
    <row r="30" spans="1:7" s="39" customFormat="1" ht="18" customHeight="1" thickBot="1" thickTop="1">
      <c r="A30" s="174">
        <v>750</v>
      </c>
      <c r="B30" s="69" t="s">
        <v>72</v>
      </c>
      <c r="C30" s="42"/>
      <c r="D30" s="43"/>
      <c r="E30" s="44">
        <f>E31</f>
        <v>700</v>
      </c>
      <c r="F30" s="45"/>
      <c r="G30" s="46">
        <f>+G31</f>
        <v>150200</v>
      </c>
    </row>
    <row r="31" spans="1:7" s="39" customFormat="1" ht="16.5" customHeight="1" thickTop="1">
      <c r="A31" s="178">
        <v>75095</v>
      </c>
      <c r="B31" s="70" t="s">
        <v>7</v>
      </c>
      <c r="C31" s="221"/>
      <c r="D31" s="222"/>
      <c r="E31" s="51">
        <f>E32</f>
        <v>700</v>
      </c>
      <c r="F31" s="223"/>
      <c r="G31" s="53">
        <f>G37+G35+G36</f>
        <v>150200</v>
      </c>
    </row>
    <row r="32" spans="1:7" s="39" customFormat="1" ht="18" customHeight="1">
      <c r="A32" s="231" t="s">
        <v>51</v>
      </c>
      <c r="B32" s="6" t="s">
        <v>126</v>
      </c>
      <c r="C32" s="68" t="s">
        <v>56</v>
      </c>
      <c r="D32" s="56"/>
      <c r="E32" s="7">
        <v>700</v>
      </c>
      <c r="F32" s="57"/>
      <c r="G32" s="158"/>
    </row>
    <row r="33" spans="1:7" s="39" customFormat="1" ht="15.75" customHeight="1">
      <c r="A33" s="242"/>
      <c r="B33" s="121" t="s">
        <v>112</v>
      </c>
      <c r="C33" s="243"/>
      <c r="D33" s="244"/>
      <c r="E33" s="207">
        <v>500</v>
      </c>
      <c r="F33" s="57"/>
      <c r="G33" s="158"/>
    </row>
    <row r="34" spans="1:7" s="39" customFormat="1" ht="14.25" customHeight="1">
      <c r="A34" s="242"/>
      <c r="B34" s="121" t="s">
        <v>125</v>
      </c>
      <c r="C34" s="243"/>
      <c r="D34" s="244"/>
      <c r="E34" s="207">
        <v>200</v>
      </c>
      <c r="F34" s="57"/>
      <c r="G34" s="158"/>
    </row>
    <row r="35" spans="1:7" s="39" customFormat="1" ht="30" customHeight="1">
      <c r="A35" s="231" t="s">
        <v>34</v>
      </c>
      <c r="B35" s="6" t="s">
        <v>139</v>
      </c>
      <c r="C35" s="68" t="s">
        <v>56</v>
      </c>
      <c r="D35" s="56"/>
      <c r="E35" s="241"/>
      <c r="F35" s="57"/>
      <c r="G35" s="58">
        <v>200</v>
      </c>
    </row>
    <row r="36" spans="1:7" s="39" customFormat="1" ht="20.25" customHeight="1">
      <c r="A36" s="231" t="s">
        <v>12</v>
      </c>
      <c r="B36" s="6" t="s">
        <v>131</v>
      </c>
      <c r="C36" s="68"/>
      <c r="D36" s="56"/>
      <c r="E36" s="241"/>
      <c r="F36" s="57"/>
      <c r="G36" s="58">
        <v>5000</v>
      </c>
    </row>
    <row r="37" spans="1:7" s="39" customFormat="1" ht="21.75" customHeight="1">
      <c r="A37" s="187">
        <v>4430</v>
      </c>
      <c r="B37" s="176" t="s">
        <v>38</v>
      </c>
      <c r="C37" s="122" t="s">
        <v>86</v>
      </c>
      <c r="D37" s="161"/>
      <c r="E37" s="162"/>
      <c r="F37" s="129"/>
      <c r="G37" s="130">
        <v>145000</v>
      </c>
    </row>
    <row r="38" spans="1:7" s="39" customFormat="1" ht="29.25" customHeight="1" thickBot="1">
      <c r="A38" s="290">
        <v>754</v>
      </c>
      <c r="B38" s="269" t="s">
        <v>99</v>
      </c>
      <c r="C38" s="245" t="s">
        <v>73</v>
      </c>
      <c r="D38" s="291"/>
      <c r="E38" s="79"/>
      <c r="F38" s="78"/>
      <c r="G38" s="81">
        <f>G39</f>
        <v>20000</v>
      </c>
    </row>
    <row r="39" spans="1:7" s="39" customFormat="1" ht="17.25" customHeight="1" thickTop="1">
      <c r="A39" s="178">
        <v>75412</v>
      </c>
      <c r="B39" s="70" t="s">
        <v>123</v>
      </c>
      <c r="C39" s="49"/>
      <c r="D39" s="50"/>
      <c r="E39" s="51"/>
      <c r="F39" s="52"/>
      <c r="G39" s="53">
        <f>G40</f>
        <v>20000</v>
      </c>
    </row>
    <row r="40" spans="1:7" s="39" customFormat="1" ht="50.25" customHeight="1" thickBot="1">
      <c r="A40" s="292">
        <v>2820</v>
      </c>
      <c r="B40" s="131" t="s">
        <v>82</v>
      </c>
      <c r="C40" s="208"/>
      <c r="D40" s="225"/>
      <c r="E40" s="210"/>
      <c r="F40" s="127"/>
      <c r="G40" s="186">
        <v>20000</v>
      </c>
    </row>
    <row r="41" spans="1:7" s="39" customFormat="1" ht="18" customHeight="1" thickBot="1" thickTop="1">
      <c r="A41" s="290">
        <v>758</v>
      </c>
      <c r="B41" s="69" t="s">
        <v>91</v>
      </c>
      <c r="C41" s="42" t="s">
        <v>61</v>
      </c>
      <c r="D41" s="43"/>
      <c r="E41" s="44">
        <f>E42</f>
        <v>1500</v>
      </c>
      <c r="F41" s="45"/>
      <c r="G41" s="46"/>
    </row>
    <row r="42" spans="1:7" s="39" customFormat="1" ht="19.5" customHeight="1" thickTop="1">
      <c r="A42" s="178">
        <v>75814</v>
      </c>
      <c r="B42" s="70" t="s">
        <v>92</v>
      </c>
      <c r="C42" s="49"/>
      <c r="D42" s="50"/>
      <c r="E42" s="51">
        <f>E43+E44</f>
        <v>1500</v>
      </c>
      <c r="F42" s="52"/>
      <c r="G42" s="53"/>
    </row>
    <row r="43" spans="1:7" s="39" customFormat="1" ht="15" customHeight="1">
      <c r="A43" s="231" t="s">
        <v>49</v>
      </c>
      <c r="B43" s="6" t="s">
        <v>50</v>
      </c>
      <c r="C43" s="55"/>
      <c r="D43" s="56"/>
      <c r="E43" s="7">
        <v>1200</v>
      </c>
      <c r="F43" s="57"/>
      <c r="G43" s="58"/>
    </row>
    <row r="44" spans="1:7" s="39" customFormat="1" ht="17.25" customHeight="1" thickBot="1">
      <c r="A44" s="231" t="s">
        <v>32</v>
      </c>
      <c r="B44" s="6" t="s">
        <v>52</v>
      </c>
      <c r="C44" s="55"/>
      <c r="D44" s="56"/>
      <c r="E44" s="7">
        <v>300</v>
      </c>
      <c r="F44" s="57"/>
      <c r="G44" s="58"/>
    </row>
    <row r="45" spans="1:7" s="39" customFormat="1" ht="18" customHeight="1" thickBot="1" thickTop="1">
      <c r="A45" s="174">
        <v>801</v>
      </c>
      <c r="B45" s="69" t="s">
        <v>18</v>
      </c>
      <c r="C45" s="42"/>
      <c r="D45" s="43"/>
      <c r="E45" s="44">
        <f>E49+E57+E53+E46</f>
        <v>14450</v>
      </c>
      <c r="F45" s="45">
        <f>F46+F49+F53+F57</f>
        <v>30720</v>
      </c>
      <c r="G45" s="46">
        <f>G49+G57+G53</f>
        <v>63900</v>
      </c>
    </row>
    <row r="46" spans="1:7" s="39" customFormat="1" ht="18" customHeight="1" thickTop="1">
      <c r="A46" s="178">
        <v>80101</v>
      </c>
      <c r="B46" s="70" t="s">
        <v>88</v>
      </c>
      <c r="C46" s="49" t="s">
        <v>61</v>
      </c>
      <c r="D46" s="50"/>
      <c r="E46" s="51">
        <f>E47</f>
        <v>450</v>
      </c>
      <c r="F46" s="52">
        <f>F48</f>
        <v>26750</v>
      </c>
      <c r="G46" s="53"/>
    </row>
    <row r="47" spans="1:7" s="39" customFormat="1" ht="18" customHeight="1">
      <c r="A47" s="230" t="s">
        <v>122</v>
      </c>
      <c r="B47" s="131" t="s">
        <v>100</v>
      </c>
      <c r="C47" s="208"/>
      <c r="D47" s="225"/>
      <c r="E47" s="210">
        <v>450</v>
      </c>
      <c r="F47" s="127"/>
      <c r="G47" s="186"/>
    </row>
    <row r="48" spans="1:7" s="39" customFormat="1" ht="33" customHeight="1">
      <c r="A48" s="187">
        <v>2540</v>
      </c>
      <c r="B48" s="176" t="s">
        <v>101</v>
      </c>
      <c r="C48" s="126"/>
      <c r="D48" s="161"/>
      <c r="E48" s="162"/>
      <c r="F48" s="129">
        <v>26750</v>
      </c>
      <c r="G48" s="130"/>
    </row>
    <row r="49" spans="1:7" s="39" customFormat="1" ht="18" customHeight="1">
      <c r="A49" s="60">
        <v>80104</v>
      </c>
      <c r="B49" s="185" t="s">
        <v>75</v>
      </c>
      <c r="C49" s="122"/>
      <c r="D49" s="159"/>
      <c r="E49" s="98"/>
      <c r="F49" s="93">
        <f>SUM(F50:F52)</f>
        <v>720</v>
      </c>
      <c r="G49" s="160">
        <f>SUM(G50:G52)</f>
        <v>33500</v>
      </c>
    </row>
    <row r="50" spans="1:7" s="39" customFormat="1" ht="30.75" customHeight="1">
      <c r="A50" s="175">
        <v>2510</v>
      </c>
      <c r="B50" s="6" t="s">
        <v>89</v>
      </c>
      <c r="C50" s="55" t="s">
        <v>61</v>
      </c>
      <c r="D50" s="56"/>
      <c r="E50" s="7"/>
      <c r="F50" s="57"/>
      <c r="G50" s="58">
        <v>13500</v>
      </c>
    </row>
    <row r="51" spans="1:7" s="39" customFormat="1" ht="27" customHeight="1">
      <c r="A51" s="175">
        <v>2510</v>
      </c>
      <c r="B51" s="6" t="s">
        <v>89</v>
      </c>
      <c r="C51" s="55" t="s">
        <v>15</v>
      </c>
      <c r="D51" s="56"/>
      <c r="E51" s="7"/>
      <c r="F51" s="57"/>
      <c r="G51" s="58">
        <v>20000</v>
      </c>
    </row>
    <row r="52" spans="1:7" s="39" customFormat="1" ht="29.25" customHeight="1">
      <c r="A52" s="54">
        <v>2540</v>
      </c>
      <c r="B52" s="189" t="s">
        <v>101</v>
      </c>
      <c r="C52" s="55" t="s">
        <v>61</v>
      </c>
      <c r="D52" s="56"/>
      <c r="E52" s="7"/>
      <c r="F52" s="57">
        <v>720</v>
      </c>
      <c r="G52" s="58"/>
    </row>
    <row r="53" spans="1:7" s="39" customFormat="1" ht="14.25" customHeight="1">
      <c r="A53" s="60">
        <v>80110</v>
      </c>
      <c r="B53" s="190" t="s">
        <v>93</v>
      </c>
      <c r="C53" s="61" t="s">
        <v>61</v>
      </c>
      <c r="D53" s="62"/>
      <c r="E53" s="63">
        <f>E54</f>
        <v>14000</v>
      </c>
      <c r="F53" s="64">
        <f>F55</f>
        <v>230</v>
      </c>
      <c r="G53" s="65">
        <f>G56</f>
        <v>14000</v>
      </c>
    </row>
    <row r="54" spans="1:7" s="39" customFormat="1" ht="14.25" customHeight="1">
      <c r="A54" s="229" t="s">
        <v>121</v>
      </c>
      <c r="B54" s="135" t="s">
        <v>94</v>
      </c>
      <c r="C54" s="55"/>
      <c r="D54" s="56"/>
      <c r="E54" s="7">
        <v>14000</v>
      </c>
      <c r="F54" s="57"/>
      <c r="G54" s="58"/>
    </row>
    <row r="55" spans="1:7" s="39" customFormat="1" ht="30.75" customHeight="1">
      <c r="A55" s="54">
        <v>2540</v>
      </c>
      <c r="B55" s="189" t="s">
        <v>101</v>
      </c>
      <c r="C55" s="55"/>
      <c r="D55" s="56"/>
      <c r="E55" s="7"/>
      <c r="F55" s="57">
        <v>230</v>
      </c>
      <c r="G55" s="58"/>
    </row>
    <row r="56" spans="1:7" s="39" customFormat="1" ht="14.25" customHeight="1">
      <c r="A56" s="54">
        <v>4210</v>
      </c>
      <c r="B56" s="135" t="s">
        <v>20</v>
      </c>
      <c r="C56" s="55"/>
      <c r="D56" s="56"/>
      <c r="E56" s="7"/>
      <c r="F56" s="57"/>
      <c r="G56" s="58">
        <v>14000</v>
      </c>
    </row>
    <row r="57" spans="1:7" s="39" customFormat="1" ht="16.5" customHeight="1">
      <c r="A57" s="60">
        <v>80195</v>
      </c>
      <c r="B57" s="190" t="s">
        <v>7</v>
      </c>
      <c r="C57" s="61" t="s">
        <v>61</v>
      </c>
      <c r="D57" s="62"/>
      <c r="E57" s="63"/>
      <c r="F57" s="64">
        <f>F58</f>
        <v>3020</v>
      </c>
      <c r="G57" s="65">
        <f>G59</f>
        <v>16400</v>
      </c>
    </row>
    <row r="58" spans="1:7" s="39" customFormat="1" ht="16.5" customHeight="1">
      <c r="A58" s="54">
        <v>4010</v>
      </c>
      <c r="B58" s="135" t="s">
        <v>90</v>
      </c>
      <c r="C58" s="55"/>
      <c r="D58" s="56"/>
      <c r="E58" s="7"/>
      <c r="F58" s="57">
        <v>3020</v>
      </c>
      <c r="G58" s="58"/>
    </row>
    <row r="59" spans="1:7" s="39" customFormat="1" ht="16.5" customHeight="1" thickBot="1">
      <c r="A59" s="191">
        <v>4300</v>
      </c>
      <c r="B59" s="135" t="s">
        <v>81</v>
      </c>
      <c r="C59" s="55"/>
      <c r="D59" s="56"/>
      <c r="E59" s="7"/>
      <c r="F59" s="57"/>
      <c r="G59" s="58">
        <v>16400</v>
      </c>
    </row>
    <row r="60" spans="1:7" s="39" customFormat="1" ht="18" customHeight="1" thickBot="1" thickTop="1">
      <c r="A60" s="40">
        <v>803</v>
      </c>
      <c r="B60" s="69" t="s">
        <v>62</v>
      </c>
      <c r="C60" s="42" t="s">
        <v>61</v>
      </c>
      <c r="D60" s="144">
        <f>D61</f>
        <v>62500</v>
      </c>
      <c r="E60" s="44">
        <f>E61</f>
        <v>53500</v>
      </c>
      <c r="F60" s="45">
        <f>F61+F68</f>
        <v>9000</v>
      </c>
      <c r="G60" s="46">
        <f>G61+G68</f>
        <v>7870</v>
      </c>
    </row>
    <row r="61" spans="1:7" s="39" customFormat="1" ht="17.25" customHeight="1" thickTop="1">
      <c r="A61" s="47">
        <v>80309</v>
      </c>
      <c r="B61" s="70" t="s">
        <v>63</v>
      </c>
      <c r="C61" s="49"/>
      <c r="D61" s="143">
        <f>D64</f>
        <v>62500</v>
      </c>
      <c r="E61" s="51">
        <f>E64+E62+E63</f>
        <v>53500</v>
      </c>
      <c r="F61" s="52">
        <f>F66+F67</f>
        <v>9000</v>
      </c>
      <c r="G61" s="53">
        <f>G65</f>
        <v>2870</v>
      </c>
    </row>
    <row r="62" spans="1:7" s="39" customFormat="1" ht="50.25" customHeight="1">
      <c r="A62" s="54">
        <v>2318</v>
      </c>
      <c r="B62" s="6" t="s">
        <v>147</v>
      </c>
      <c r="C62" s="55"/>
      <c r="D62" s="57"/>
      <c r="E62" s="7">
        <v>40125</v>
      </c>
      <c r="F62" s="57"/>
      <c r="G62" s="58"/>
    </row>
    <row r="63" spans="1:7" s="39" customFormat="1" ht="51" customHeight="1">
      <c r="A63" s="54">
        <v>2319</v>
      </c>
      <c r="B63" s="6" t="s">
        <v>148</v>
      </c>
      <c r="C63" s="55"/>
      <c r="D63" s="57"/>
      <c r="E63" s="7">
        <v>13375</v>
      </c>
      <c r="F63" s="57"/>
      <c r="G63" s="58"/>
    </row>
    <row r="64" spans="1:7" s="39" customFormat="1" ht="58.5" customHeight="1">
      <c r="A64" s="54">
        <v>2338</v>
      </c>
      <c r="B64" s="6" t="s">
        <v>149</v>
      </c>
      <c r="C64" s="55"/>
      <c r="D64" s="57">
        <v>62500</v>
      </c>
      <c r="E64" s="7"/>
      <c r="F64" s="57"/>
      <c r="G64" s="58"/>
    </row>
    <row r="65" spans="1:7" s="39" customFormat="1" ht="17.25" customHeight="1">
      <c r="A65" s="54">
        <v>3210</v>
      </c>
      <c r="B65" s="6" t="s">
        <v>64</v>
      </c>
      <c r="C65" s="55"/>
      <c r="D65" s="57"/>
      <c r="E65" s="7"/>
      <c r="F65" s="57"/>
      <c r="G65" s="58">
        <v>2870</v>
      </c>
    </row>
    <row r="66" spans="1:7" s="39" customFormat="1" ht="15.75" customHeight="1">
      <c r="A66" s="54">
        <v>3218</v>
      </c>
      <c r="B66" s="6" t="s">
        <v>64</v>
      </c>
      <c r="C66" s="55"/>
      <c r="D66" s="142"/>
      <c r="E66" s="7"/>
      <c r="F66" s="57">
        <v>6750</v>
      </c>
      <c r="G66" s="58"/>
    </row>
    <row r="67" spans="1:7" s="39" customFormat="1" ht="15.75" customHeight="1">
      <c r="A67" s="128">
        <v>3219</v>
      </c>
      <c r="B67" s="176" t="s">
        <v>64</v>
      </c>
      <c r="C67" s="126"/>
      <c r="D67" s="309"/>
      <c r="E67" s="162"/>
      <c r="F67" s="129">
        <v>2250</v>
      </c>
      <c r="G67" s="130"/>
    </row>
    <row r="68" spans="1:7" s="39" customFormat="1" ht="15.75" customHeight="1">
      <c r="A68" s="60">
        <v>80395</v>
      </c>
      <c r="B68" s="8" t="s">
        <v>7</v>
      </c>
      <c r="C68" s="61"/>
      <c r="D68" s="184"/>
      <c r="E68" s="63"/>
      <c r="F68" s="64"/>
      <c r="G68" s="65">
        <f>G69</f>
        <v>5000</v>
      </c>
    </row>
    <row r="69" spans="1:7" s="39" customFormat="1" ht="33.75" customHeight="1" thickBot="1">
      <c r="A69" s="54">
        <v>3040</v>
      </c>
      <c r="B69" s="6" t="s">
        <v>97</v>
      </c>
      <c r="C69" s="55"/>
      <c r="D69" s="142"/>
      <c r="E69" s="7"/>
      <c r="F69" s="57"/>
      <c r="G69" s="58">
        <v>5000</v>
      </c>
    </row>
    <row r="70" spans="1:7" s="39" customFormat="1" ht="18.75" customHeight="1" thickBot="1" thickTop="1">
      <c r="A70" s="40">
        <v>851</v>
      </c>
      <c r="B70" s="69" t="s">
        <v>74</v>
      </c>
      <c r="C70" s="42" t="s">
        <v>15</v>
      </c>
      <c r="D70" s="163"/>
      <c r="E70" s="44"/>
      <c r="F70" s="45">
        <f>F71</f>
        <v>70000</v>
      </c>
      <c r="G70" s="46"/>
    </row>
    <row r="71" spans="1:7" s="39" customFormat="1" ht="18" customHeight="1" thickTop="1">
      <c r="A71" s="47">
        <v>85195</v>
      </c>
      <c r="B71" s="70" t="s">
        <v>7</v>
      </c>
      <c r="C71" s="49"/>
      <c r="D71" s="172"/>
      <c r="E71" s="51"/>
      <c r="F71" s="52">
        <f>F72</f>
        <v>70000</v>
      </c>
      <c r="G71" s="53"/>
    </row>
    <row r="72" spans="1:7" s="39" customFormat="1" ht="16.5" customHeight="1" thickBot="1">
      <c r="A72" s="294">
        <v>4300</v>
      </c>
      <c r="B72" s="131" t="s">
        <v>150</v>
      </c>
      <c r="C72" s="208"/>
      <c r="D72" s="209"/>
      <c r="E72" s="210"/>
      <c r="F72" s="127">
        <v>70000</v>
      </c>
      <c r="G72" s="186"/>
    </row>
    <row r="73" spans="1:7" s="39" customFormat="1" ht="16.5" customHeight="1" thickBot="1" thickTop="1">
      <c r="A73" s="293">
        <v>852</v>
      </c>
      <c r="B73" s="69" t="s">
        <v>79</v>
      </c>
      <c r="C73" s="42"/>
      <c r="D73" s="163"/>
      <c r="E73" s="44">
        <f>E74+E76+E78</f>
        <v>21300</v>
      </c>
      <c r="F73" s="45"/>
      <c r="G73" s="46"/>
    </row>
    <row r="74" spans="1:7" s="39" customFormat="1" ht="16.5" customHeight="1" thickTop="1">
      <c r="A74" s="47">
        <v>85203</v>
      </c>
      <c r="B74" s="70" t="s">
        <v>113</v>
      </c>
      <c r="C74" s="49"/>
      <c r="D74" s="172"/>
      <c r="E74" s="51">
        <f>E75</f>
        <v>10800</v>
      </c>
      <c r="F74" s="52"/>
      <c r="G74" s="53"/>
    </row>
    <row r="75" spans="1:7" s="39" customFormat="1" ht="16.5" customHeight="1">
      <c r="A75" s="263" t="s">
        <v>47</v>
      </c>
      <c r="B75" s="181" t="s">
        <v>48</v>
      </c>
      <c r="C75" s="182"/>
      <c r="D75" s="264"/>
      <c r="E75" s="110">
        <v>10800</v>
      </c>
      <c r="F75" s="109"/>
      <c r="G75" s="183"/>
    </row>
    <row r="76" spans="1:7" s="39" customFormat="1" ht="31.5" customHeight="1">
      <c r="A76" s="60">
        <v>85214</v>
      </c>
      <c r="B76" s="8" t="s">
        <v>115</v>
      </c>
      <c r="C76" s="61"/>
      <c r="D76" s="184"/>
      <c r="E76" s="63">
        <f>E77</f>
        <v>5000</v>
      </c>
      <c r="F76" s="64"/>
      <c r="G76" s="65"/>
    </row>
    <row r="77" spans="1:7" s="39" customFormat="1" ht="16.5" customHeight="1">
      <c r="A77" s="229" t="s">
        <v>32</v>
      </c>
      <c r="B77" s="131" t="s">
        <v>52</v>
      </c>
      <c r="C77" s="208"/>
      <c r="D77" s="209"/>
      <c r="E77" s="210">
        <v>5000</v>
      </c>
      <c r="F77" s="127"/>
      <c r="G77" s="186"/>
    </row>
    <row r="78" spans="1:7" s="39" customFormat="1" ht="16.5" customHeight="1">
      <c r="A78" s="60">
        <v>85219</v>
      </c>
      <c r="B78" s="8" t="s">
        <v>116</v>
      </c>
      <c r="C78" s="61"/>
      <c r="D78" s="184"/>
      <c r="E78" s="63">
        <f>E79+E80</f>
        <v>5500</v>
      </c>
      <c r="F78" s="64"/>
      <c r="G78" s="65"/>
    </row>
    <row r="79" spans="1:7" s="39" customFormat="1" ht="16.5" customHeight="1">
      <c r="A79" s="229" t="s">
        <v>47</v>
      </c>
      <c r="B79" s="200" t="s">
        <v>48</v>
      </c>
      <c r="C79" s="55"/>
      <c r="D79" s="142"/>
      <c r="E79" s="7">
        <v>4000</v>
      </c>
      <c r="F79" s="57"/>
      <c r="G79" s="58"/>
    </row>
    <row r="80" spans="1:7" s="39" customFormat="1" ht="16.5" customHeight="1" thickBot="1">
      <c r="A80" s="229" t="s">
        <v>32</v>
      </c>
      <c r="B80" s="6" t="s">
        <v>52</v>
      </c>
      <c r="C80" s="55"/>
      <c r="D80" s="142"/>
      <c r="E80" s="7">
        <v>1500</v>
      </c>
      <c r="F80" s="57"/>
      <c r="G80" s="58"/>
    </row>
    <row r="81" spans="1:7" s="39" customFormat="1" ht="21.75" customHeight="1" thickBot="1" thickTop="1">
      <c r="A81" s="40">
        <v>854</v>
      </c>
      <c r="B81" s="69" t="s">
        <v>21</v>
      </c>
      <c r="C81" s="42"/>
      <c r="D81" s="163"/>
      <c r="E81" s="44">
        <f>E82</f>
        <v>10300</v>
      </c>
      <c r="F81" s="45"/>
      <c r="G81" s="46">
        <f>G87+G82</f>
        <v>28350</v>
      </c>
    </row>
    <row r="82" spans="1:7" s="39" customFormat="1" ht="17.25" customHeight="1" thickTop="1">
      <c r="A82" s="60">
        <v>85417</v>
      </c>
      <c r="B82" s="8" t="s">
        <v>146</v>
      </c>
      <c r="C82" s="61" t="s">
        <v>61</v>
      </c>
      <c r="D82" s="184"/>
      <c r="E82" s="63">
        <f>E83</f>
        <v>10300</v>
      </c>
      <c r="F82" s="64"/>
      <c r="G82" s="65">
        <f>G84+G85+G86</f>
        <v>22850</v>
      </c>
    </row>
    <row r="83" spans="1:7" s="39" customFormat="1" ht="13.5" customHeight="1">
      <c r="A83" s="229" t="s">
        <v>32</v>
      </c>
      <c r="B83" s="6" t="s">
        <v>52</v>
      </c>
      <c r="C83" s="55"/>
      <c r="D83" s="142"/>
      <c r="E83" s="7">
        <v>10300</v>
      </c>
      <c r="F83" s="57"/>
      <c r="G83" s="58"/>
    </row>
    <row r="84" spans="1:7" s="39" customFormat="1" ht="13.5" customHeight="1">
      <c r="A84" s="54">
        <v>4010</v>
      </c>
      <c r="B84" s="6" t="s">
        <v>90</v>
      </c>
      <c r="C84" s="55"/>
      <c r="D84" s="142"/>
      <c r="E84" s="7"/>
      <c r="F84" s="57"/>
      <c r="G84" s="58">
        <v>12300</v>
      </c>
    </row>
    <row r="85" spans="1:7" s="39" customFormat="1" ht="13.5" customHeight="1">
      <c r="A85" s="54">
        <v>4110</v>
      </c>
      <c r="B85" s="6" t="s">
        <v>16</v>
      </c>
      <c r="C85" s="55"/>
      <c r="D85" s="142"/>
      <c r="E85" s="7"/>
      <c r="F85" s="57"/>
      <c r="G85" s="58">
        <v>250</v>
      </c>
    </row>
    <row r="86" spans="1:7" s="39" customFormat="1" ht="13.5" customHeight="1">
      <c r="A86" s="54">
        <v>4210</v>
      </c>
      <c r="B86" s="6" t="s">
        <v>20</v>
      </c>
      <c r="C86" s="55"/>
      <c r="D86" s="142"/>
      <c r="E86" s="7"/>
      <c r="F86" s="57"/>
      <c r="G86" s="58">
        <v>10300</v>
      </c>
    </row>
    <row r="87" spans="1:7" s="39" customFormat="1" ht="18.75" customHeight="1">
      <c r="A87" s="60">
        <v>85495</v>
      </c>
      <c r="B87" s="180" t="s">
        <v>7</v>
      </c>
      <c r="C87" s="61" t="s">
        <v>56</v>
      </c>
      <c r="D87" s="62"/>
      <c r="E87" s="63"/>
      <c r="F87" s="64"/>
      <c r="G87" s="65">
        <f>G89+G88</f>
        <v>5500</v>
      </c>
    </row>
    <row r="88" spans="1:7" s="39" customFormat="1" ht="29.25" customHeight="1">
      <c r="A88" s="54">
        <v>4210</v>
      </c>
      <c r="B88" s="201" t="s">
        <v>132</v>
      </c>
      <c r="C88" s="55"/>
      <c r="D88" s="56"/>
      <c r="E88" s="7"/>
      <c r="F88" s="57"/>
      <c r="G88" s="58">
        <v>2000</v>
      </c>
    </row>
    <row r="89" spans="1:7" s="39" customFormat="1" ht="16.5" customHeight="1">
      <c r="A89" s="54">
        <v>4300</v>
      </c>
      <c r="B89" s="201" t="s">
        <v>11</v>
      </c>
      <c r="C89" s="55"/>
      <c r="D89" s="56"/>
      <c r="E89" s="7"/>
      <c r="F89" s="57"/>
      <c r="G89" s="58">
        <v>3500</v>
      </c>
    </row>
    <row r="90" spans="1:7" s="82" customFormat="1" ht="0.75" customHeight="1" hidden="1" thickBot="1" thickTop="1">
      <c r="A90" s="75"/>
      <c r="B90" s="76"/>
      <c r="C90" s="77"/>
      <c r="D90" s="78"/>
      <c r="E90" s="79"/>
      <c r="F90" s="80"/>
      <c r="G90" s="81"/>
    </row>
    <row r="91" spans="1:7" s="82" customFormat="1" ht="44.25" customHeight="1" hidden="1" thickBot="1" thickTop="1">
      <c r="A91" s="83"/>
      <c r="B91" s="84"/>
      <c r="C91" s="85"/>
      <c r="D91" s="52"/>
      <c r="E91" s="51"/>
      <c r="F91" s="52"/>
      <c r="G91" s="53"/>
    </row>
    <row r="92" spans="1:7" s="82" customFormat="1" ht="19.5" customHeight="1" hidden="1" thickBot="1">
      <c r="A92" s="73"/>
      <c r="B92" s="74"/>
      <c r="C92" s="86"/>
      <c r="D92" s="57"/>
      <c r="E92" s="7"/>
      <c r="F92" s="57"/>
      <c r="G92" s="59"/>
    </row>
    <row r="93" spans="1:7" s="82" customFormat="1" ht="13.5" customHeight="1">
      <c r="A93" s="278"/>
      <c r="B93" s="205" t="s">
        <v>133</v>
      </c>
      <c r="C93" s="279"/>
      <c r="D93" s="280"/>
      <c r="E93" s="261"/>
      <c r="F93" s="280"/>
      <c r="G93" s="146">
        <v>500</v>
      </c>
    </row>
    <row r="94" spans="1:7" s="82" customFormat="1" ht="15" customHeight="1" thickBot="1">
      <c r="A94" s="278"/>
      <c r="B94" s="205" t="s">
        <v>130</v>
      </c>
      <c r="C94" s="279"/>
      <c r="D94" s="280"/>
      <c r="E94" s="261"/>
      <c r="F94" s="280"/>
      <c r="G94" s="146">
        <v>3000</v>
      </c>
    </row>
    <row r="95" spans="1:7" s="82" customFormat="1" ht="30" customHeight="1" thickBot="1" thickTop="1">
      <c r="A95" s="203" t="s">
        <v>109</v>
      </c>
      <c r="B95" s="97" t="s">
        <v>29</v>
      </c>
      <c r="C95" s="204" t="s">
        <v>58</v>
      </c>
      <c r="D95" s="144"/>
      <c r="E95" s="44"/>
      <c r="F95" s="248">
        <f>F100+F96</f>
        <v>18400</v>
      </c>
      <c r="G95" s="46">
        <f>G100+G96</f>
        <v>42350</v>
      </c>
    </row>
    <row r="96" spans="1:7" s="82" customFormat="1" ht="17.25" customHeight="1" thickTop="1">
      <c r="A96" s="83" t="s">
        <v>134</v>
      </c>
      <c r="B96" s="84" t="s">
        <v>140</v>
      </c>
      <c r="C96" s="85"/>
      <c r="D96" s="143"/>
      <c r="E96" s="51"/>
      <c r="F96" s="52"/>
      <c r="G96" s="118">
        <f>G97</f>
        <v>10350</v>
      </c>
    </row>
    <row r="97" spans="1:7" s="82" customFormat="1" ht="17.25" customHeight="1">
      <c r="A97" s="73" t="s">
        <v>37</v>
      </c>
      <c r="B97" s="74" t="s">
        <v>19</v>
      </c>
      <c r="C97" s="202"/>
      <c r="D97" s="211"/>
      <c r="E97" s="7"/>
      <c r="F97" s="57"/>
      <c r="G97" s="120">
        <v>10350</v>
      </c>
    </row>
    <row r="98" spans="1:7" s="82" customFormat="1" ht="13.5" customHeight="1">
      <c r="A98" s="262"/>
      <c r="B98" s="205" t="s">
        <v>130</v>
      </c>
      <c r="C98" s="206"/>
      <c r="D98" s="212"/>
      <c r="E98" s="207"/>
      <c r="F98" s="66"/>
      <c r="G98" s="146">
        <v>4520</v>
      </c>
    </row>
    <row r="99" spans="1:7" s="82" customFormat="1" ht="15.75" customHeight="1">
      <c r="A99" s="262"/>
      <c r="B99" s="205" t="s">
        <v>111</v>
      </c>
      <c r="C99" s="206"/>
      <c r="D99" s="212"/>
      <c r="E99" s="207"/>
      <c r="F99" s="66"/>
      <c r="G99" s="146">
        <v>5830</v>
      </c>
    </row>
    <row r="100" spans="1:7" s="82" customFormat="1" ht="15.75" customHeight="1">
      <c r="A100" s="256" t="s">
        <v>110</v>
      </c>
      <c r="B100" s="90" t="s">
        <v>7</v>
      </c>
      <c r="C100" s="257"/>
      <c r="D100" s="258"/>
      <c r="E100" s="63"/>
      <c r="F100" s="64">
        <f>F101</f>
        <v>18400</v>
      </c>
      <c r="G100" s="171">
        <f>G101</f>
        <v>32000</v>
      </c>
    </row>
    <row r="101" spans="1:7" s="82" customFormat="1" ht="16.5" customHeight="1">
      <c r="A101" s="73" t="s">
        <v>37</v>
      </c>
      <c r="B101" s="74" t="s">
        <v>19</v>
      </c>
      <c r="C101" s="202"/>
      <c r="D101" s="211"/>
      <c r="E101" s="7"/>
      <c r="F101" s="57">
        <f>F102+F103+F105</f>
        <v>18400</v>
      </c>
      <c r="G101" s="120">
        <f>G102+G104</f>
        <v>32000</v>
      </c>
    </row>
    <row r="102" spans="1:7" s="82" customFormat="1" ht="14.25" customHeight="1">
      <c r="A102" s="73"/>
      <c r="B102" s="205" t="s">
        <v>111</v>
      </c>
      <c r="C102" s="206"/>
      <c r="D102" s="212"/>
      <c r="E102" s="207"/>
      <c r="F102" s="66"/>
      <c r="G102" s="146">
        <v>20000</v>
      </c>
    </row>
    <row r="103" spans="1:7" s="82" customFormat="1" ht="15.75" customHeight="1">
      <c r="A103" s="73"/>
      <c r="B103" s="205" t="s">
        <v>112</v>
      </c>
      <c r="C103" s="206"/>
      <c r="D103" s="212"/>
      <c r="E103" s="207"/>
      <c r="F103" s="66">
        <v>16400</v>
      </c>
      <c r="G103" s="146"/>
    </row>
    <row r="104" spans="1:7" s="82" customFormat="1" ht="16.5" customHeight="1">
      <c r="A104" s="73"/>
      <c r="B104" s="205" t="s">
        <v>135</v>
      </c>
      <c r="C104" s="206"/>
      <c r="D104" s="212"/>
      <c r="E104" s="207"/>
      <c r="F104" s="66"/>
      <c r="G104" s="146">
        <v>12000</v>
      </c>
    </row>
    <row r="105" spans="1:7" s="82" customFormat="1" ht="17.25" customHeight="1" thickBot="1">
      <c r="A105" s="73"/>
      <c r="B105" s="205" t="s">
        <v>136</v>
      </c>
      <c r="C105" s="206"/>
      <c r="D105" s="212"/>
      <c r="E105" s="207"/>
      <c r="F105" s="66">
        <v>2000</v>
      </c>
      <c r="G105" s="146"/>
    </row>
    <row r="106" spans="1:7" s="82" customFormat="1" ht="30" customHeight="1" thickBot="1" thickTop="1">
      <c r="A106" s="40">
        <v>921</v>
      </c>
      <c r="B106" s="97" t="s">
        <v>77</v>
      </c>
      <c r="C106" s="42" t="s">
        <v>15</v>
      </c>
      <c r="D106" s="213"/>
      <c r="E106" s="88"/>
      <c r="F106" s="87"/>
      <c r="G106" s="89">
        <f>G113+G110+G107</f>
        <v>180800</v>
      </c>
    </row>
    <row r="107" spans="1:7" s="82" customFormat="1" ht="20.25" customHeight="1" thickTop="1">
      <c r="A107" s="47">
        <v>92105</v>
      </c>
      <c r="B107" s="84" t="s">
        <v>118</v>
      </c>
      <c r="C107" s="49"/>
      <c r="D107" s="285"/>
      <c r="E107" s="286"/>
      <c r="F107" s="287"/>
      <c r="G107" s="288">
        <f>G108+G109</f>
        <v>15000</v>
      </c>
    </row>
    <row r="108" spans="1:7" s="82" customFormat="1" ht="21" customHeight="1">
      <c r="A108" s="54">
        <v>4210</v>
      </c>
      <c r="B108" s="74" t="s">
        <v>119</v>
      </c>
      <c r="C108" s="68"/>
      <c r="D108" s="282"/>
      <c r="E108" s="283"/>
      <c r="F108" s="284"/>
      <c r="G108" s="196">
        <v>5000</v>
      </c>
    </row>
    <row r="109" spans="1:7" s="82" customFormat="1" ht="21" customHeight="1">
      <c r="A109" s="128">
        <v>4300</v>
      </c>
      <c r="B109" s="220" t="s">
        <v>120</v>
      </c>
      <c r="C109" s="122"/>
      <c r="D109" s="216"/>
      <c r="E109" s="217"/>
      <c r="F109" s="218"/>
      <c r="G109" s="219">
        <v>10000</v>
      </c>
    </row>
    <row r="110" spans="1:10" s="82" customFormat="1" ht="18.75" customHeight="1">
      <c r="A110" s="60">
        <v>92109</v>
      </c>
      <c r="B110" s="90" t="s">
        <v>117</v>
      </c>
      <c r="C110" s="61"/>
      <c r="D110" s="214"/>
      <c r="E110" s="92"/>
      <c r="F110" s="91"/>
      <c r="G110" s="215">
        <f>G111+G112</f>
        <v>148800</v>
      </c>
      <c r="J110" s="281"/>
    </row>
    <row r="111" spans="1:7" s="82" customFormat="1" ht="30" customHeight="1">
      <c r="A111" s="54">
        <v>2480</v>
      </c>
      <c r="B111" s="74" t="s">
        <v>102</v>
      </c>
      <c r="C111" s="55"/>
      <c r="D111" s="141"/>
      <c r="E111" s="9"/>
      <c r="F111" s="195"/>
      <c r="G111" s="196">
        <v>48800</v>
      </c>
    </row>
    <row r="112" spans="1:7" s="82" customFormat="1" ht="66.75" customHeight="1">
      <c r="A112" s="128">
        <v>6220</v>
      </c>
      <c r="B112" s="220" t="s">
        <v>142</v>
      </c>
      <c r="C112" s="126"/>
      <c r="D112" s="265"/>
      <c r="E112" s="266"/>
      <c r="F112" s="267"/>
      <c r="G112" s="219">
        <v>100000</v>
      </c>
    </row>
    <row r="113" spans="1:7" s="82" customFormat="1" ht="16.5" customHeight="1">
      <c r="A113" s="60">
        <v>92116</v>
      </c>
      <c r="B113" s="90" t="s">
        <v>78</v>
      </c>
      <c r="C113" s="61"/>
      <c r="D113" s="214"/>
      <c r="E113" s="92"/>
      <c r="F113" s="64"/>
      <c r="G113" s="65">
        <f>G114</f>
        <v>17000</v>
      </c>
    </row>
    <row r="114" spans="1:7" s="82" customFormat="1" ht="33" customHeight="1" thickBot="1">
      <c r="A114" s="96">
        <v>2480</v>
      </c>
      <c r="B114" s="247" t="s">
        <v>102</v>
      </c>
      <c r="C114" s="94"/>
      <c r="D114" s="211"/>
      <c r="E114" s="7"/>
      <c r="F114" s="57"/>
      <c r="G114" s="95">
        <v>17000</v>
      </c>
    </row>
    <row r="115" spans="1:7" s="82" customFormat="1" ht="16.5" customHeight="1" thickBot="1" thickTop="1">
      <c r="A115" s="40">
        <v>926</v>
      </c>
      <c r="B115" s="97" t="s">
        <v>127</v>
      </c>
      <c r="C115" s="43" t="s">
        <v>58</v>
      </c>
      <c r="D115" s="155"/>
      <c r="E115" s="44"/>
      <c r="F115" s="248"/>
      <c r="G115" s="249">
        <f>G116</f>
        <v>100000</v>
      </c>
    </row>
    <row r="116" spans="1:7" s="82" customFormat="1" ht="17.25" customHeight="1" thickTop="1">
      <c r="A116" s="47">
        <v>92601</v>
      </c>
      <c r="B116" s="84" t="s">
        <v>128</v>
      </c>
      <c r="C116" s="250"/>
      <c r="D116" s="154"/>
      <c r="E116" s="51"/>
      <c r="F116" s="251"/>
      <c r="G116" s="252">
        <f>G117</f>
        <v>100000</v>
      </c>
    </row>
    <row r="117" spans="1:7" s="82" customFormat="1" ht="16.5" customHeight="1">
      <c r="A117" s="224">
        <v>6050</v>
      </c>
      <c r="B117" s="253" t="s">
        <v>70</v>
      </c>
      <c r="C117" s="246"/>
      <c r="D117" s="153"/>
      <c r="E117" s="7"/>
      <c r="F117" s="194"/>
      <c r="G117" s="95">
        <v>100000</v>
      </c>
    </row>
    <row r="118" spans="1:7" s="82" customFormat="1" ht="15.75" customHeight="1" thickBot="1">
      <c r="A118" s="272"/>
      <c r="B118" s="273" t="s">
        <v>138</v>
      </c>
      <c r="C118" s="274"/>
      <c r="D118" s="275"/>
      <c r="E118" s="261"/>
      <c r="F118" s="276"/>
      <c r="G118" s="277">
        <v>100000</v>
      </c>
    </row>
    <row r="119" spans="1:7" s="104" customFormat="1" ht="24" customHeight="1" thickBot="1" thickTop="1">
      <c r="A119" s="99"/>
      <c r="B119" s="100" t="s">
        <v>8</v>
      </c>
      <c r="C119" s="101"/>
      <c r="D119" s="295">
        <f>D10+D14+D20+D23+D30+D38+D41+D45+D60+D70+D73+D81+D95+D106</f>
        <v>62500</v>
      </c>
      <c r="E119" s="4">
        <f>E10+E14+E20+E23+E30+E38+E41+E45+E60+E70+E73+E81+E95+E106</f>
        <v>701750</v>
      </c>
      <c r="F119" s="295">
        <f>F10+F14+F20+F23+F30+F38+F41+F45+F60+F70+F73+F81+F95+F106</f>
        <v>199470</v>
      </c>
      <c r="G119" s="103">
        <f>G10+G14+G20+G23+G30+G38+G41+G45+G60+G70+G73+G81+G95+G106+G115</f>
        <v>1755470</v>
      </c>
    </row>
    <row r="120" spans="1:7" s="108" customFormat="1" ht="24" customHeight="1" thickBot="1" thickTop="1">
      <c r="A120" s="105"/>
      <c r="B120" s="106" t="s">
        <v>14</v>
      </c>
      <c r="C120" s="107"/>
      <c r="D120" s="468">
        <f>E119-D119</f>
        <v>639250</v>
      </c>
      <c r="E120" s="469"/>
      <c r="F120" s="466">
        <f>G119-F119</f>
        <v>1556000</v>
      </c>
      <c r="G120" s="472"/>
    </row>
    <row r="121" ht="16.5" thickTop="1"/>
  </sheetData>
  <mergeCells count="3">
    <mergeCell ref="D7:E7"/>
    <mergeCell ref="F120:G120"/>
    <mergeCell ref="D120:E120"/>
  </mergeCells>
  <printOptions horizontalCentered="1"/>
  <pageMargins left="0" right="0" top="0.7874015748031497" bottom="0.3937007874015748" header="0.5118110236220472" footer="0"/>
  <pageSetup firstPageNumber="4" useFirstPageNumber="1" fitToWidth="5" horizontalDpi="600" verticalDpi="600" orientation="portrait" paperSize="9" r:id="rId1"/>
  <headerFooter alignWithMargins="0">
    <oddHeader>&amp;C 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Malgorzata Krol</cp:lastModifiedBy>
  <cp:lastPrinted>2005-07-01T08:09:50Z</cp:lastPrinted>
  <dcterms:created xsi:type="dcterms:W3CDTF">2000-03-17T13:30:26Z</dcterms:created>
  <dcterms:modified xsi:type="dcterms:W3CDTF">2005-07-12T12:47:16Z</dcterms:modified>
  <cp:category/>
  <cp:version/>
  <cp:contentType/>
  <cp:contentStatus/>
</cp:coreProperties>
</file>