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3"/>
  </bookViews>
  <sheets>
    <sheet name="Zal nr 1" sheetId="1" r:id="rId1"/>
    <sheet name="Zal nr 3" sheetId="2" r:id="rId2"/>
    <sheet name="Zal nr 4" sheetId="3" r:id="rId3"/>
    <sheet name="Zal nr 2" sheetId="4" r:id="rId4"/>
  </sheets>
  <definedNames>
    <definedName name="_xlnm.Print_Titles" localSheetId="0">'Zal nr 1'!$8:$10</definedName>
    <definedName name="_xlnm.Print_Titles" localSheetId="3">'Zal nr 2'!$8:$10</definedName>
  </definedNames>
  <calcPr fullCalcOnLoad="1"/>
</workbook>
</file>

<file path=xl/sharedStrings.xml><?xml version="1.0" encoding="utf-8"?>
<sst xmlns="http://schemas.openxmlformats.org/spreadsheetml/2006/main" count="209" uniqueCount="153">
  <si>
    <t>Rady Miejskiej w Koszalinie</t>
  </si>
  <si>
    <t>w 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</si>
  <si>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</si>
  <si>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</si>
  <si>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</si>
  <si>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</si>
  <si>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</si>
  <si>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</si>
  <si>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</si>
  <si>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Zmniejszenia</t>
  </si>
  <si>
    <t>Zwiększenia</t>
  </si>
  <si>
    <t>OGÓŁEM</t>
  </si>
  <si>
    <t>per saldo</t>
  </si>
  <si>
    <t>Załącznik nr 2 do Uchwały</t>
  </si>
  <si>
    <t>w złotych</t>
  </si>
  <si>
    <t xml:space="preserve">ŹRÓDŁA  POKRYCIA </t>
  </si>
  <si>
    <t>DEFICYTU   BUDŻETOWEGO</t>
  </si>
  <si>
    <t>§</t>
  </si>
  <si>
    <t>WYSZCZEGÓLNIENIE</t>
  </si>
  <si>
    <t>PRZYCHODY</t>
  </si>
  <si>
    <t>ROZCHODY</t>
  </si>
  <si>
    <t>z tego:</t>
  </si>
  <si>
    <t xml:space="preserve">Kredyt komercyjny </t>
  </si>
  <si>
    <t>Przychody z tytułu innych rozliczeń krajowych</t>
  </si>
  <si>
    <t>Spłaty otrzymanych krajowych 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</si>
  <si>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</si>
  <si>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</si>
  <si>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pożyczki NFOŚ i GW </t>
  </si>
  <si>
    <t xml:space="preserve"> -  spłata pożyczki WFOŚ i GW</t>
  </si>
  <si>
    <t>RAZEM</t>
  </si>
  <si>
    <t xml:space="preserve">DEFICYT BUDŻETOWY </t>
  </si>
  <si>
    <t>KS</t>
  </si>
  <si>
    <t>KULTURA I OCHRONA DZIEDZICTWA NARODOWEGO</t>
  </si>
  <si>
    <t>Muzea</t>
  </si>
  <si>
    <t>Załącznik nr 1 do Uchwały</t>
  </si>
  <si>
    <t>Wydatki inwestycyjne jednostek budżetowych</t>
  </si>
  <si>
    <t>KULTURA FIZYCZNA I SPORT</t>
  </si>
  <si>
    <t>Obiekty sportowe</t>
  </si>
  <si>
    <t xml:space="preserve">Wydatki inwestycyjne jednostek budżetowych </t>
  </si>
  <si>
    <t>Środki na dofinansowanie własnych inwestycji gmin, pozyskane z innych źródeł</t>
  </si>
  <si>
    <t>"Budowa Centrum rekreacyjno - sportowego w Koszalinie"</t>
  </si>
  <si>
    <t>MIASTA KOSZALINA                                                                                                                       NA 2006 ROK</t>
  </si>
  <si>
    <t>Przychody z zaciągnietych pożyczek i kredytów na rynku krajowym</t>
  </si>
  <si>
    <t>Pożyczka z WFOŚ i GW</t>
  </si>
  <si>
    <t>Załącznik nr  3 do Uchwały</t>
  </si>
  <si>
    <r>
      <t xml:space="preserve">Dotacje celowe z budżetu na finansowanie lub dofinansowanie kosztów realizacji inwestycji i zakupów inwestycyjnych innych jednostek sektora finansów publicznych </t>
    </r>
    <r>
      <rPr>
        <i/>
        <sz val="11"/>
        <rFont val="Arial Narrow"/>
        <family val="2"/>
      </rPr>
      <t>"</t>
    </r>
    <r>
      <rPr>
        <b/>
        <i/>
        <sz val="11"/>
        <rFont val="Arial Narrow"/>
        <family val="2"/>
      </rPr>
      <t xml:space="preserve">Modernizacja obiektu Muzeum </t>
    </r>
    <r>
      <rPr>
        <i/>
        <sz val="11"/>
        <rFont val="Arial Narrow"/>
        <family val="2"/>
      </rPr>
      <t xml:space="preserve">" </t>
    </r>
  </si>
  <si>
    <t>IK</t>
  </si>
  <si>
    <t>TRANSPORT I ŁĄCZNOŚĆ</t>
  </si>
  <si>
    <t>Drogi publiczne w miastach na prawach powiatu</t>
  </si>
  <si>
    <t>GOSPODARKA KOMUNALNA I OCHRONA ŚRODOWISKA</t>
  </si>
  <si>
    <t>Gospodarka ściekowa i ochrona wód</t>
  </si>
  <si>
    <t>POZOSTAŁE ZADANIA W ZAKRESIE POLITYKI SPOŁECZNEJ</t>
  </si>
  <si>
    <t>Pozostała działalność</t>
  </si>
  <si>
    <t>4300</t>
  </si>
  <si>
    <r>
      <t>Zakup usług pozostałych -</t>
    </r>
    <r>
      <rPr>
        <b/>
        <i/>
        <sz val="11"/>
        <rFont val="Arial Narrow"/>
        <family val="2"/>
      </rPr>
      <t xml:space="preserve"> Prace społecznie użyteczne</t>
    </r>
  </si>
  <si>
    <t>ADMINISTRACJA PUBLICZNA</t>
  </si>
  <si>
    <t>0690</t>
  </si>
  <si>
    <t>RWZ</t>
  </si>
  <si>
    <t>DOCHODY OD OSÓB PRAWNYCH , OD OSÓB FIZYCZNYCH I OD INNYCH JEDNOSTEK NIE POSIADAJĄCYCH OSOBOWOŚCI PRAWNEJ ORAZ WYDATKI ZWIĄZANE Z ICH POBOREM</t>
  </si>
  <si>
    <t>75618</t>
  </si>
  <si>
    <t>Wpływy z innych  opłat stanowiących dochody jednostek samorządu terytorialnego na podstawie ustaw</t>
  </si>
  <si>
    <t>0490</t>
  </si>
  <si>
    <t>Dotacje otrzymane z funduszy celowych na finansowanie lub dofinansowanie  kosztów realizacji inwestycji i zakupów inwestycyjnych jednostek sektora finansów publicznych</t>
  </si>
  <si>
    <t>SZKOLNICTWO WYŻSZE</t>
  </si>
  <si>
    <t>E</t>
  </si>
  <si>
    <t>Pomoc materialna dla studentów</t>
  </si>
  <si>
    <t>"Europejski fundusz stypendialny dla studentów w Koszalinie"</t>
  </si>
  <si>
    <t>2888</t>
  </si>
  <si>
    <t>2889</t>
  </si>
  <si>
    <t>3218</t>
  </si>
  <si>
    <t>3219</t>
  </si>
  <si>
    <t>4218</t>
  </si>
  <si>
    <t>4219</t>
  </si>
  <si>
    <t>Zakup materiałów i wyposażenia</t>
  </si>
  <si>
    <t>Stypendia i zasiłki dla studentów</t>
  </si>
  <si>
    <t>Dotacja celowa otrzymana przez jednostkę samorządu terytorialnego od innej jednostki samorządu terytorialnego będącej instytucjąwdrażąjącą na zadania bieżące realizowane na podstawie porozumień</t>
  </si>
  <si>
    <t>ZMIANY   PLANU  DOCHODÓW  I  WYDATKÓW   NA  ZADANIA  WŁASNE  POWIATU                            W  2006  ROKU</t>
  </si>
  <si>
    <t>EDUKACYJNA OPIEKA WYCHOWAWCZA</t>
  </si>
  <si>
    <t>Pomoc materialna dla uczniów</t>
  </si>
  <si>
    <t>"Europejski fundudz stypendialny dla ucznów szkół ponadgimnazjalnych w Koszalinie"</t>
  </si>
  <si>
    <t>3248</t>
  </si>
  <si>
    <t>Stypendia dla ucznów</t>
  </si>
  <si>
    <t>Zakup usług pozostałych</t>
  </si>
  <si>
    <t>OŚWIATA I WYCHOWANIE</t>
  </si>
  <si>
    <t>Szkoły podstawowe</t>
  </si>
  <si>
    <t>0750</t>
  </si>
  <si>
    <r>
      <t>Dochody z najmu i dzierżawy składników majątkowych skarbu państwa lub jednostek samorządu terytorialnego  oraz innych umów o podobnym charakterze</t>
    </r>
  </si>
  <si>
    <t>4210</t>
  </si>
  <si>
    <t>4240</t>
  </si>
  <si>
    <t>Zakup pomocy naukowych dydaktycznych i książek</t>
  </si>
  <si>
    <t>4350</t>
  </si>
  <si>
    <t>Zakup dostępu do sieci Internet</t>
  </si>
  <si>
    <t>Program "Concerto ACT2"</t>
  </si>
  <si>
    <t>Środki na dofinansowanie własnych zadań bieżących gmin,  pozyskane z innych źródeł</t>
  </si>
  <si>
    <t>Promocja jednostek samorządu terytorialnego</t>
  </si>
  <si>
    <t>ZMIANY   PLANU  DOCHODÓW  I  WYDATKÓW   NA  ZADANIA  WŁASNE   GMINY                                                        W  2006  ROKU</t>
  </si>
  <si>
    <r>
      <t>Wydatki inwestycyjne jednostek budżetowych -</t>
    </r>
    <r>
      <rPr>
        <b/>
        <i/>
        <sz val="10"/>
        <rFont val="Arial Narrow"/>
        <family val="2"/>
      </rPr>
      <t xml:space="preserve"> Stadion "Bałtyk"</t>
    </r>
  </si>
  <si>
    <r>
      <t>Wydatki inwestycyjne jednostek budżetowych -</t>
    </r>
    <r>
      <rPr>
        <b/>
        <sz val="11"/>
        <rFont val="Arial Narrow"/>
        <family val="2"/>
      </rPr>
      <t xml:space="preserve"> </t>
    </r>
    <r>
      <rPr>
        <b/>
        <i/>
        <sz val="10"/>
        <rFont val="Arial Narrow"/>
        <family val="2"/>
      </rPr>
      <t>ul. Sródmiejska</t>
    </r>
  </si>
  <si>
    <r>
      <t xml:space="preserve">Wpływy z różnych opłat  </t>
    </r>
    <r>
      <rPr>
        <b/>
        <sz val="11"/>
        <rFont val="Arial Narrow"/>
        <family val="2"/>
      </rPr>
      <t xml:space="preserve">- </t>
    </r>
    <r>
      <rPr>
        <b/>
        <i/>
        <sz val="10"/>
        <rFont val="Arial Narrow"/>
        <family val="2"/>
      </rPr>
      <t>opłata za wpis do ewidencji działalności gospodarczej</t>
    </r>
  </si>
  <si>
    <r>
      <t xml:space="preserve">Wpływy z innych lokalnych opłat pobieranych przez jednostki samorządu terytorialnego na podstawie odrębnych ustaw - </t>
    </r>
    <r>
      <rPr>
        <b/>
        <i/>
        <sz val="10"/>
        <rFont val="Arial Narrow"/>
        <family val="2"/>
      </rPr>
      <t>opłata za wpis do ewidencji działalności gospodarczej</t>
    </r>
  </si>
  <si>
    <r>
      <t>Wydatki inwestycyjne jednostek budżetowych -</t>
    </r>
    <r>
      <rPr>
        <b/>
        <i/>
        <sz val="10"/>
        <rFont val="Arial Narrow"/>
        <family val="2"/>
      </rPr>
      <t xml:space="preserve"> Uzbrojenie terenu pod Słupską Specjalną Strefę Ekonomiczną - Kompleks Koszalin</t>
    </r>
  </si>
  <si>
    <t>Dział
Rozdział
§</t>
  </si>
  <si>
    <t>DZIAŁALNOŚĆ USŁUGOWA</t>
  </si>
  <si>
    <t>Fundusz Gospodarki Zasobem Geodezyjnym i Kartograficznym</t>
  </si>
  <si>
    <t>I</t>
  </si>
  <si>
    <t>STAN FUNDUSZU NA POCZĄTEK ROKU</t>
  </si>
  <si>
    <t xml:space="preserve">środki pieniężne </t>
  </si>
  <si>
    <t>należności</t>
  </si>
  <si>
    <t>zobowiązania</t>
  </si>
  <si>
    <t>II</t>
  </si>
  <si>
    <t>PRZYCHODY W CIĄGU ROKU</t>
  </si>
  <si>
    <t>0580</t>
  </si>
  <si>
    <t>Grzywny i inne kary pieniężne od osób prawnych i innych jednostek organizacyjnych</t>
  </si>
  <si>
    <t>0830</t>
  </si>
  <si>
    <t>Wpływy z usług</t>
  </si>
  <si>
    <t>0920</t>
  </si>
  <si>
    <t>Pozostałe odsetki</t>
  </si>
  <si>
    <t>III</t>
  </si>
  <si>
    <t>PRZYCHODY OGÓŁEM</t>
  </si>
  <si>
    <t>IV</t>
  </si>
  <si>
    <t>WYDATKI  OGÓŁEM</t>
  </si>
  <si>
    <t>Wydatki bieżące ( własne )</t>
  </si>
  <si>
    <t xml:space="preserve"> Przelewy redystrybucyjne (na CFZGiK  i  WFZGiK)</t>
  </si>
  <si>
    <t>Składki na ubezpieczenia społeczne</t>
  </si>
  <si>
    <t>Składki na Fundusz Pracy</t>
  </si>
  <si>
    <t xml:space="preserve"> Zakup materiałów i wyposażenia</t>
  </si>
  <si>
    <t xml:space="preserve"> Zakup usług pozostałych</t>
  </si>
  <si>
    <t>Wynagrodzenia bezosobowe</t>
  </si>
  <si>
    <t>Wydatki inwestycyjne</t>
  </si>
  <si>
    <t>Wydatki na zakupy inwestycyjne funduszy celowych</t>
  </si>
  <si>
    <t>V</t>
  </si>
  <si>
    <t>STAN ŚRODKÓW OBROTOWYCH  
NA KONIEC ROKU</t>
  </si>
  <si>
    <t>Plan                                     29.12.2005 r.</t>
  </si>
  <si>
    <t xml:space="preserve">Plan po zmianach                               </t>
  </si>
  <si>
    <t>Zmiany</t>
  </si>
  <si>
    <t>Załącznik nr 4 do Uchwały</t>
  </si>
  <si>
    <t>PLAN FINANSOWY</t>
  </si>
  <si>
    <t xml:space="preserve">POWIATOWEGO FUNDUSZU GOSPODARKI </t>
  </si>
  <si>
    <t>ZASOBEM GEODEZYJNYM I KARTOGRAFICZNYM</t>
  </si>
  <si>
    <t>NA 2006 ROK</t>
  </si>
  <si>
    <t>BEZPIECZEŃSTWO PUBLICZNE I OCHRONA PRZECIWPOŻAROWA</t>
  </si>
  <si>
    <t>Komendy powiatowe Policji</t>
  </si>
  <si>
    <t>BZK</t>
  </si>
  <si>
    <t>Wpłaty jednostek na fundusz celowy na finansowanie lub dofinansowanie zadań inwestycyjnych</t>
  </si>
  <si>
    <r>
      <t>Dotacje celowe przekazane gminie na inwestycje i zakupy inwestycyjne realizowane na podstawie porozumień między jednostkami samorządu terytorialnego -</t>
    </r>
    <r>
      <rPr>
        <b/>
        <i/>
        <sz val="10"/>
        <rFont val="Arial Narrow"/>
        <family val="2"/>
      </rPr>
      <t xml:space="preserve"> Przeprawa Jamno - droga dojazdowa</t>
    </r>
  </si>
  <si>
    <t>Specjalny Ośrodek Szkolno Wychowawczy</t>
  </si>
  <si>
    <t>Dotacje otrzymane z funduszy celowych na realizację zadań bieżących jednostek sektora finansów publicznych</t>
  </si>
  <si>
    <r>
      <t xml:space="preserve">Zakup materiałów i wyposażenia - </t>
    </r>
    <r>
      <rPr>
        <b/>
        <i/>
        <sz val="10"/>
        <rFont val="Arial Narrow"/>
        <family val="2"/>
      </rPr>
      <t>doposażenie sypialń wychowanków objętych opieką całodobową oraz stołówki w ramach programu "EDUKACJA"</t>
    </r>
  </si>
  <si>
    <r>
      <t>Zakup pomocy naukowych, dydaktycznych i książek -</t>
    </r>
    <r>
      <rPr>
        <b/>
        <i/>
        <sz val="10"/>
        <rFont val="Arial Narrow"/>
        <family val="2"/>
      </rPr>
      <t xml:space="preserve"> doposażenie pracowni w ramach programu "EDUKACJA"</t>
    </r>
  </si>
  <si>
    <t>Drogi publiczne gminne</t>
  </si>
  <si>
    <t>Nr  XXIII /513 / 2006</t>
  </si>
  <si>
    <t xml:space="preserve">z dnia  16  lutego 2006 r.        </t>
  </si>
  <si>
    <t>Nr  XXIII / 513 / 2006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</si>
</sst>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27">
    <font>
      <sz val="10"/>
      <name val="Arial CE"/>
      <family val="0"/>
    </font>
    <font>
      <sz val="12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1"/>
      <name val="Arial Narrow"/>
      <family val="2"/>
    </font>
    <font>
      <b/>
      <sz val="13"/>
      <name val="Arial Narrow"/>
      <family val="2"/>
    </font>
    <font>
      <b/>
      <sz val="14"/>
      <name val="Arial Narrow"/>
      <family val="2"/>
    </font>
    <font>
      <b/>
      <i/>
      <sz val="12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i/>
      <sz val="10"/>
      <name val="Arial Narrow"/>
      <family val="2"/>
    </font>
    <font>
      <i/>
      <sz val="12"/>
      <name val="Arial Narrow"/>
      <family val="2"/>
    </font>
    <font>
      <sz val="14"/>
      <name val="Arial Narrow"/>
      <family val="2"/>
    </font>
    <font>
      <b/>
      <i/>
      <sz val="11"/>
      <name val="Arial Narrow"/>
      <family val="2"/>
    </font>
    <font>
      <sz val="16"/>
      <name val="Arial Narrow"/>
      <family val="2"/>
    </font>
    <font>
      <b/>
      <i/>
      <sz val="13"/>
      <name val="Arial Narrow"/>
      <family val="2"/>
    </font>
    <font>
      <i/>
      <sz val="13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b/>
      <sz val="9"/>
      <name val="Arial Narrow"/>
      <family val="2"/>
    </font>
    <font>
      <sz val="13"/>
      <name val="Arial Narrow"/>
      <family val="2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0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3" fontId="6" fillId="0" borderId="1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vertical="center" wrapText="1"/>
    </xf>
    <xf numFmtId="3" fontId="10" fillId="0" borderId="6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3" fontId="3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10" fillId="0" borderId="6" xfId="0" applyFont="1" applyBorder="1" applyAlignment="1">
      <alignment horizontal="left" vertical="center"/>
    </xf>
    <xf numFmtId="3" fontId="10" fillId="0" borderId="6" xfId="0" applyNumberFormat="1" applyFont="1" applyBorder="1" applyAlignment="1">
      <alignment horizontal="right" vertical="center"/>
    </xf>
    <xf numFmtId="3" fontId="10" fillId="0" borderId="7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/>
    </xf>
    <xf numFmtId="3" fontId="10" fillId="0" borderId="7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6" fillId="0" borderId="9" xfId="0" applyFont="1" applyBorder="1" applyAlignment="1">
      <alignment vertical="center"/>
    </xf>
    <xf numFmtId="3" fontId="6" fillId="0" borderId="9" xfId="0" applyNumberFormat="1" applyFont="1" applyBorder="1" applyAlignment="1">
      <alignment horizontal="centerContinuous" vertical="center"/>
    </xf>
    <xf numFmtId="4" fontId="7" fillId="0" borderId="4" xfId="0" applyNumberFormat="1" applyFont="1" applyBorder="1" applyAlignment="1">
      <alignment horizontal="centerContinuous"/>
    </xf>
    <xf numFmtId="0" fontId="1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164" fontId="7" fillId="0" borderId="0" xfId="0" applyNumberFormat="1" applyFont="1" applyFill="1" applyBorder="1" applyAlignment="1" applyProtection="1">
      <alignment horizontal="centerContinuous"/>
      <protection locked="0"/>
    </xf>
    <xf numFmtId="0" fontId="7" fillId="0" borderId="0" xfId="0" applyNumberFormat="1" applyFont="1" applyFill="1" applyBorder="1" applyAlignment="1" applyProtection="1">
      <alignment horizontal="centerContinuous"/>
      <protection locked="0"/>
    </xf>
    <xf numFmtId="165" fontId="10" fillId="0" borderId="0" xfId="0" applyNumberFormat="1" applyFont="1" applyFill="1" applyBorder="1" applyAlignment="1" applyProtection="1">
      <alignment horizontal="centerContinuous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10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2" xfId="0" applyNumberFormat="1" applyFont="1" applyFill="1" applyBorder="1" applyAlignment="1" applyProtection="1">
      <alignment horizontal="centerContinuous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NumberFormat="1" applyFont="1" applyFill="1" applyBorder="1" applyAlignment="1" applyProtection="1">
      <alignment horizontal="center" vertical="top" wrapText="1"/>
      <protection locked="0"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>
      <alignment horizontal="center" vertical="center"/>
    </xf>
    <xf numFmtId="0" fontId="12" fillId="0" borderId="15" xfId="0" applyNumberFormat="1" applyFont="1" applyFill="1" applyBorder="1" applyAlignment="1" applyProtection="1">
      <alignment horizontal="center" vertical="center"/>
      <protection locked="0"/>
    </xf>
    <xf numFmtId="0" fontId="12" fillId="0" borderId="16" xfId="0" applyNumberFormat="1" applyFont="1" applyFill="1" applyBorder="1" applyAlignment="1" applyProtection="1">
      <alignment horizontal="center" vertical="center"/>
      <protection locked="0"/>
    </xf>
    <xf numFmtId="0" fontId="12" fillId="0" borderId="17" xfId="0" applyNumberFormat="1" applyFont="1" applyFill="1" applyBorder="1" applyAlignment="1" applyProtection="1">
      <alignment horizontal="center" vertical="center"/>
      <protection locked="0"/>
    </xf>
    <xf numFmtId="0" fontId="12" fillId="0" borderId="18" xfId="0" applyNumberFormat="1" applyFont="1" applyFill="1" applyBorder="1" applyAlignment="1" applyProtection="1">
      <alignment horizontal="center" vertical="center"/>
      <protection locked="0"/>
    </xf>
    <xf numFmtId="0" fontId="12" fillId="0" borderId="14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11" fillId="0" borderId="15" xfId="0" applyNumberFormat="1" applyFont="1" applyFill="1" applyBorder="1" applyAlignment="1" applyProtection="1">
      <alignment horizontal="centerContinuous" vertical="center"/>
      <protection locked="0"/>
    </xf>
    <xf numFmtId="0" fontId="11" fillId="0" borderId="16" xfId="0" applyNumberFormat="1" applyFont="1" applyFill="1" applyBorder="1" applyAlignment="1" applyProtection="1">
      <alignment vertical="center" wrapText="1"/>
      <protection locked="0"/>
    </xf>
    <xf numFmtId="0" fontId="2" fillId="0" borderId="19" xfId="0" applyNumberFormat="1" applyFont="1" applyFill="1" applyBorder="1" applyAlignment="1" applyProtection="1">
      <alignment vertical="center" wrapText="1"/>
      <protection locked="0"/>
    </xf>
    <xf numFmtId="164" fontId="11" fillId="0" borderId="20" xfId="0" applyNumberFormat="1" applyFont="1" applyFill="1" applyBorder="1" applyAlignment="1" applyProtection="1">
      <alignment horizontal="center" vertical="center"/>
      <protection locked="0"/>
    </xf>
    <xf numFmtId="3" fontId="11" fillId="0" borderId="2" xfId="0" applyNumberFormat="1" applyFont="1" applyFill="1" applyBorder="1" applyAlignment="1" applyProtection="1">
      <alignment vertical="center"/>
      <protection locked="0"/>
    </xf>
    <xf numFmtId="3" fontId="11" fillId="0" borderId="2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3" fontId="11" fillId="0" borderId="2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3" fontId="2" fillId="0" borderId="8" xfId="0" applyNumberFormat="1" applyFont="1" applyFill="1" applyBorder="1" applyAlignment="1" applyProtection="1">
      <alignment horizontal="right" vertical="center"/>
      <protection locked="0"/>
    </xf>
    <xf numFmtId="164" fontId="11" fillId="0" borderId="22" xfId="0" applyNumberFormat="1" applyFont="1" applyFill="1" applyBorder="1" applyAlignment="1" applyProtection="1">
      <alignment horizontal="center" vertical="center"/>
      <protection locked="0"/>
    </xf>
    <xf numFmtId="1" fontId="2" fillId="0" borderId="5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19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vertical="center"/>
    </xf>
    <xf numFmtId="49" fontId="18" fillId="0" borderId="3" xfId="0" applyNumberFormat="1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1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9" fillId="0" borderId="23" xfId="0" applyNumberFormat="1" applyFont="1" applyFill="1" applyBorder="1" applyAlignment="1" applyProtection="1">
      <alignment horizontal="center" wrapText="1"/>
      <protection locked="0"/>
    </xf>
    <xf numFmtId="0" fontId="9" fillId="0" borderId="19" xfId="0" applyNumberFormat="1" applyFont="1" applyFill="1" applyBorder="1" applyAlignment="1" applyProtection="1">
      <alignment horizontal="center" vertical="top" wrapText="1"/>
      <protection locked="0"/>
    </xf>
    <xf numFmtId="0" fontId="12" fillId="0" borderId="24" xfId="0" applyNumberFormat="1" applyFont="1" applyFill="1" applyBorder="1" applyAlignment="1" applyProtection="1">
      <alignment horizontal="center" vertical="center"/>
      <protection locked="0"/>
    </xf>
    <xf numFmtId="3" fontId="11" fillId="0" borderId="4" xfId="0" applyNumberFormat="1" applyFont="1" applyFill="1" applyBorder="1" applyAlignment="1" applyProtection="1">
      <alignment horizontal="right" vertical="center"/>
      <protection locked="0"/>
    </xf>
    <xf numFmtId="0" fontId="11" fillId="0" borderId="25" xfId="0" applyNumberFormat="1" applyFont="1" applyFill="1" applyBorder="1" applyAlignment="1" applyProtection="1">
      <alignment horizontal="centerContinuous" vertical="center"/>
      <protection locked="0"/>
    </xf>
    <xf numFmtId="3" fontId="11" fillId="0" borderId="26" xfId="0" applyNumberFormat="1" applyFont="1" applyFill="1" applyBorder="1" applyAlignment="1" applyProtection="1">
      <alignment horizontal="right" vertical="center"/>
      <protection locked="0"/>
    </xf>
    <xf numFmtId="3" fontId="11" fillId="0" borderId="27" xfId="0" applyNumberFormat="1" applyFont="1" applyFill="1" applyBorder="1" applyAlignment="1" applyProtection="1">
      <alignment horizontal="right" vertical="center"/>
      <protection locked="0"/>
    </xf>
    <xf numFmtId="0" fontId="2" fillId="0" borderId="5" xfId="0" applyNumberFormat="1" applyFont="1" applyFill="1" applyBorder="1" applyAlignment="1" applyProtection="1">
      <alignment horizontal="centerContinuous" vertical="center"/>
      <protection locked="0"/>
    </xf>
    <xf numFmtId="3" fontId="2" fillId="0" borderId="7" xfId="0" applyNumberFormat="1" applyFont="1" applyFill="1" applyBorder="1" applyAlignment="1" applyProtection="1">
      <alignment horizontal="right" vertical="center"/>
      <protection locked="0"/>
    </xf>
    <xf numFmtId="164" fontId="2" fillId="0" borderId="6" xfId="20" applyNumberFormat="1" applyFont="1" applyFill="1" applyBorder="1" applyAlignment="1" applyProtection="1">
      <alignment vertical="center" wrapText="1"/>
      <protection locked="0"/>
    </xf>
    <xf numFmtId="3" fontId="2" fillId="0" borderId="7" xfId="0" applyNumberFormat="1" applyFont="1" applyFill="1" applyBorder="1" applyAlignment="1" applyProtection="1">
      <alignment vertical="center"/>
      <protection locked="0"/>
    </xf>
    <xf numFmtId="0" fontId="11" fillId="0" borderId="28" xfId="0" applyNumberFormat="1" applyFont="1" applyFill="1" applyBorder="1" applyAlignment="1" applyProtection="1">
      <alignment vertical="center" wrapText="1"/>
      <protection locked="0"/>
    </xf>
    <xf numFmtId="3" fontId="18" fillId="0" borderId="20" xfId="0" applyNumberFormat="1" applyFont="1" applyBorder="1" applyAlignment="1">
      <alignment horizontal="centerContinuous" vertical="center"/>
    </xf>
    <xf numFmtId="3" fontId="18" fillId="0" borderId="4" xfId="0" applyNumberFormat="1" applyFont="1" applyBorder="1" applyAlignment="1">
      <alignment horizontal="centerContinuous" vertical="center"/>
    </xf>
    <xf numFmtId="0" fontId="19" fillId="0" borderId="0" xfId="0" applyFont="1" applyAlignment="1">
      <alignment/>
    </xf>
    <xf numFmtId="164" fontId="2" fillId="0" borderId="6" xfId="0" applyNumberFormat="1" applyFont="1" applyFill="1" applyBorder="1" applyAlignment="1" applyProtection="1">
      <alignment horizontal="center" vertical="center"/>
      <protection locked="0"/>
    </xf>
    <xf numFmtId="164" fontId="11" fillId="0" borderId="28" xfId="0" applyNumberFormat="1" applyFont="1" applyFill="1" applyBorder="1" applyAlignment="1" applyProtection="1">
      <alignment horizontal="center" vertical="center"/>
      <protection locked="0"/>
    </xf>
    <xf numFmtId="164" fontId="11" fillId="0" borderId="6" xfId="0" applyNumberFormat="1" applyFont="1" applyFill="1" applyBorder="1" applyAlignment="1" applyProtection="1">
      <alignment horizontal="center" vertical="center"/>
      <protection locked="0"/>
    </xf>
    <xf numFmtId="0" fontId="16" fillId="0" borderId="5" xfId="0" applyNumberFormat="1" applyFont="1" applyFill="1" applyBorder="1" applyAlignment="1" applyProtection="1">
      <alignment horizontal="centerContinuous" vertical="center"/>
      <protection locked="0"/>
    </xf>
    <xf numFmtId="0" fontId="16" fillId="0" borderId="19" xfId="0" applyNumberFormat="1" applyFont="1" applyFill="1" applyBorder="1" applyAlignment="1" applyProtection="1">
      <alignment vertical="center" wrapText="1"/>
      <protection locked="0"/>
    </xf>
    <xf numFmtId="164" fontId="16" fillId="0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10" fillId="0" borderId="29" xfId="0" applyNumberFormat="1" applyFont="1" applyFill="1" applyBorder="1" applyAlignment="1" applyProtection="1">
      <alignment horizontal="centerContinuous" vertical="center" wrapText="1"/>
      <protection locked="0"/>
    </xf>
    <xf numFmtId="0" fontId="12" fillId="0" borderId="3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 wrapText="1"/>
    </xf>
    <xf numFmtId="0" fontId="3" fillId="0" borderId="31" xfId="0" applyFont="1" applyBorder="1" applyAlignment="1">
      <alignment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14" fillId="0" borderId="6" xfId="0" applyFont="1" applyBorder="1" applyAlignment="1">
      <alignment vertical="center"/>
    </xf>
    <xf numFmtId="3" fontId="14" fillId="0" borderId="6" xfId="0" applyNumberFormat="1" applyFont="1" applyBorder="1" applyAlignment="1">
      <alignment vertical="center"/>
    </xf>
    <xf numFmtId="0" fontId="13" fillId="0" borderId="6" xfId="0" applyFont="1" applyBorder="1" applyAlignment="1">
      <alignment wrapText="1"/>
    </xf>
    <xf numFmtId="3" fontId="13" fillId="0" borderId="0" xfId="0" applyNumberFormat="1" applyFont="1" applyAlignment="1">
      <alignment/>
    </xf>
    <xf numFmtId="3" fontId="13" fillId="0" borderId="8" xfId="0" applyNumberFormat="1" applyFont="1" applyBorder="1" applyAlignment="1">
      <alignment/>
    </xf>
    <xf numFmtId="0" fontId="13" fillId="0" borderId="6" xfId="0" applyFont="1" applyBorder="1" applyAlignment="1">
      <alignment/>
    </xf>
    <xf numFmtId="3" fontId="13" fillId="0" borderId="6" xfId="0" applyNumberFormat="1" applyFont="1" applyBorder="1" applyAlignment="1">
      <alignment/>
    </xf>
    <xf numFmtId="3" fontId="13" fillId="0" borderId="7" xfId="0" applyNumberFormat="1" applyFont="1" applyBorder="1" applyAlignment="1">
      <alignment/>
    </xf>
    <xf numFmtId="0" fontId="1" fillId="0" borderId="32" xfId="0" applyFont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0" fontId="10" fillId="0" borderId="26" xfId="0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34" xfId="0" applyNumberFormat="1" applyFont="1" applyFill="1" applyBorder="1" applyAlignment="1" applyProtection="1">
      <alignment horizontal="centerContinuous" vertical="center" wrapText="1"/>
      <protection locked="0"/>
    </xf>
    <xf numFmtId="0" fontId="9" fillId="0" borderId="35" xfId="0" applyFont="1" applyBorder="1" applyAlignment="1">
      <alignment horizontal="center" vertical="center"/>
    </xf>
    <xf numFmtId="0" fontId="12" fillId="0" borderId="35" xfId="0" applyNumberFormat="1" applyFont="1" applyFill="1" applyBorder="1" applyAlignment="1" applyProtection="1">
      <alignment horizontal="center" vertical="center"/>
      <protection locked="0"/>
    </xf>
    <xf numFmtId="3" fontId="11" fillId="0" borderId="36" xfId="0" applyNumberFormat="1" applyFont="1" applyFill="1" applyBorder="1" applyAlignment="1" applyProtection="1">
      <alignment horizontal="right" vertical="center"/>
      <protection locked="0"/>
    </xf>
    <xf numFmtId="3" fontId="2" fillId="0" borderId="37" xfId="0" applyNumberFormat="1" applyFont="1" applyFill="1" applyBorder="1" applyAlignment="1" applyProtection="1">
      <alignment horizontal="right" vertical="center"/>
      <protection locked="0"/>
    </xf>
    <xf numFmtId="3" fontId="18" fillId="0" borderId="38" xfId="0" applyNumberFormat="1" applyFont="1" applyBorder="1" applyAlignment="1">
      <alignment horizontal="centerContinuous" vertical="center"/>
    </xf>
    <xf numFmtId="0" fontId="11" fillId="0" borderId="3" xfId="0" applyNumberFormat="1" applyFont="1" applyFill="1" applyBorder="1" applyAlignment="1" applyProtection="1">
      <alignment horizontal="centerContinuous" vertical="center"/>
      <protection locked="0"/>
    </xf>
    <xf numFmtId="0" fontId="1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Continuous" vertical="center"/>
      <protection locked="0"/>
    </xf>
    <xf numFmtId="0" fontId="12" fillId="0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39" xfId="0" applyNumberFormat="1" applyFont="1" applyFill="1" applyBorder="1" applyAlignment="1" applyProtection="1">
      <alignment horizontal="centerContinuous" vertical="center"/>
      <protection locked="0"/>
    </xf>
    <xf numFmtId="0" fontId="11" fillId="0" borderId="20" xfId="0" applyNumberFormat="1" applyFont="1" applyFill="1" applyBorder="1" applyAlignment="1" applyProtection="1">
      <alignment vertical="center" wrapText="1"/>
      <protection locked="0"/>
    </xf>
    <xf numFmtId="0" fontId="2" fillId="0" borderId="20" xfId="0" applyNumberFormat="1" applyFont="1" applyFill="1" applyBorder="1" applyAlignment="1" applyProtection="1">
      <alignment horizontal="center" vertical="center"/>
      <protection locked="0"/>
    </xf>
    <xf numFmtId="0" fontId="11" fillId="0" borderId="40" xfId="0" applyNumberFormat="1" applyFont="1" applyFill="1" applyBorder="1" applyAlignment="1" applyProtection="1">
      <alignment horizontal="centerContinuous" vertical="center"/>
      <protection locked="0"/>
    </xf>
    <xf numFmtId="0" fontId="11" fillId="0" borderId="41" xfId="0" applyNumberFormat="1" applyFont="1" applyFill="1" applyBorder="1" applyAlignment="1" applyProtection="1">
      <alignment vertical="center" wrapText="1"/>
      <protection locked="0"/>
    </xf>
    <xf numFmtId="0" fontId="11" fillId="0" borderId="41" xfId="0" applyNumberFormat="1" applyFont="1" applyFill="1" applyBorder="1" applyAlignment="1" applyProtection="1">
      <alignment horizontal="center" vertical="center"/>
      <protection locked="0"/>
    </xf>
    <xf numFmtId="0" fontId="11" fillId="0" borderId="20" xfId="0" applyNumberFormat="1" applyFont="1" applyFill="1" applyBorder="1" applyAlignment="1" applyProtection="1">
      <alignment horizontal="center" vertical="center"/>
      <protection locked="0"/>
    </xf>
    <xf numFmtId="3" fontId="11" fillId="0" borderId="38" xfId="0" applyNumberFormat="1" applyFont="1" applyFill="1" applyBorder="1" applyAlignment="1" applyProtection="1">
      <alignment vertical="center"/>
      <protection locked="0"/>
    </xf>
    <xf numFmtId="3" fontId="11" fillId="0" borderId="4" xfId="0" applyNumberFormat="1" applyFont="1" applyFill="1" applyBorder="1" applyAlignment="1" applyProtection="1">
      <alignment vertical="center"/>
      <protection locked="0"/>
    </xf>
    <xf numFmtId="3" fontId="11" fillId="0" borderId="36" xfId="0" applyNumberFormat="1" applyFont="1" applyFill="1" applyBorder="1" applyAlignment="1" applyProtection="1">
      <alignment vertical="center"/>
      <protection locked="0"/>
    </xf>
    <xf numFmtId="3" fontId="11" fillId="0" borderId="26" xfId="0" applyNumberFormat="1" applyFont="1" applyFill="1" applyBorder="1" applyAlignment="1" applyProtection="1">
      <alignment vertical="center"/>
      <protection locked="0"/>
    </xf>
    <xf numFmtId="3" fontId="2" fillId="0" borderId="37" xfId="0" applyNumberFormat="1" applyFont="1" applyFill="1" applyBorder="1" applyAlignment="1" applyProtection="1">
      <alignment vertical="center"/>
      <protection locked="0"/>
    </xf>
    <xf numFmtId="0" fontId="2" fillId="0" borderId="19" xfId="0" applyNumberFormat="1" applyFont="1" applyFill="1" applyBorder="1" applyAlignment="1" applyProtection="1">
      <alignment horizontal="center" vertical="center"/>
      <protection locked="0"/>
    </xf>
    <xf numFmtId="1" fontId="11" fillId="0" borderId="39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1" xfId="20" applyNumberFormat="1" applyFont="1" applyFill="1" applyBorder="1" applyAlignment="1" applyProtection="1">
      <alignment vertical="center" wrapText="1"/>
      <protection locked="0"/>
    </xf>
    <xf numFmtId="1" fontId="11" fillId="0" borderId="42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43" xfId="20" applyNumberFormat="1" applyFont="1" applyFill="1" applyBorder="1" applyAlignment="1" applyProtection="1">
      <alignment vertical="center" wrapText="1"/>
      <protection locked="0"/>
    </xf>
    <xf numFmtId="49" fontId="2" fillId="0" borderId="13" xfId="0" applyNumberFormat="1" applyFont="1" applyFill="1" applyBorder="1" applyAlignment="1" applyProtection="1">
      <alignment horizontal="centerContinuous" vertical="center"/>
      <protection locked="0"/>
    </xf>
    <xf numFmtId="0" fontId="12" fillId="0" borderId="2" xfId="0" applyNumberFormat="1" applyFont="1" applyFill="1" applyBorder="1" applyAlignment="1" applyProtection="1">
      <alignment horizontal="center" vertical="center"/>
      <protection locked="0"/>
    </xf>
    <xf numFmtId="3" fontId="2" fillId="0" borderId="38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2" fillId="0" borderId="41" xfId="0" applyNumberFormat="1" applyFont="1" applyFill="1" applyBorder="1" applyAlignment="1" applyProtection="1">
      <alignment horizontal="center" vertical="center"/>
      <protection locked="0"/>
    </xf>
    <xf numFmtId="0" fontId="12" fillId="0" borderId="27" xfId="0" applyNumberFormat="1" applyFont="1" applyFill="1" applyBorder="1" applyAlignment="1" applyProtection="1">
      <alignment horizontal="center" vertical="center"/>
      <protection locked="0"/>
    </xf>
    <xf numFmtId="3" fontId="2" fillId="0" borderId="36" xfId="0" applyNumberFormat="1" applyFont="1" applyFill="1" applyBorder="1" applyAlignment="1" applyProtection="1">
      <alignment vertical="center"/>
      <protection locked="0"/>
    </xf>
    <xf numFmtId="3" fontId="2" fillId="0" borderId="26" xfId="0" applyNumberFormat="1" applyFont="1" applyFill="1" applyBorder="1" applyAlignment="1" applyProtection="1">
      <alignment vertical="center"/>
      <protection locked="0"/>
    </xf>
    <xf numFmtId="3" fontId="11" fillId="0" borderId="8" xfId="0" applyNumberFormat="1" applyFont="1" applyFill="1" applyBorder="1" applyAlignment="1" applyProtection="1">
      <alignment horizontal="right" vertical="center"/>
      <protection locked="0"/>
    </xf>
    <xf numFmtId="1" fontId="11" fillId="0" borderId="15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16" xfId="20" applyNumberFormat="1" applyFont="1" applyFill="1" applyBorder="1" applyAlignment="1" applyProtection="1">
      <alignment vertical="center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164" fontId="11" fillId="0" borderId="41" xfId="0" applyNumberFormat="1" applyFont="1" applyFill="1" applyBorder="1" applyAlignment="1" applyProtection="1">
      <alignment horizontal="center" vertical="center"/>
      <protection locked="0"/>
    </xf>
    <xf numFmtId="164" fontId="16" fillId="0" borderId="19" xfId="0" applyNumberFormat="1" applyFont="1" applyFill="1" applyBorder="1" applyAlignment="1" applyProtection="1">
      <alignment horizontal="center" vertical="center"/>
      <protection locked="0"/>
    </xf>
    <xf numFmtId="164" fontId="2" fillId="0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16" xfId="0" applyFont="1" applyBorder="1" applyAlignment="1">
      <alignment horizontal="center" vertical="center"/>
    </xf>
    <xf numFmtId="3" fontId="11" fillId="0" borderId="20" xfId="0" applyNumberFormat="1" applyFont="1" applyFill="1" applyBorder="1" applyAlignment="1" applyProtection="1">
      <alignment horizontal="right" vertical="center"/>
      <protection locked="0"/>
    </xf>
    <xf numFmtId="3" fontId="12" fillId="0" borderId="2" xfId="0" applyNumberFormat="1" applyFont="1" applyFill="1" applyBorder="1" applyAlignment="1" applyProtection="1">
      <alignment horizontal="right" vertical="center"/>
      <protection locked="0"/>
    </xf>
    <xf numFmtId="3" fontId="2" fillId="0" borderId="38" xfId="0" applyNumberFormat="1" applyFont="1" applyFill="1" applyBorder="1" applyAlignment="1" applyProtection="1">
      <alignment horizontal="right" vertical="center"/>
      <protection locked="0"/>
    </xf>
    <xf numFmtId="3" fontId="11" fillId="0" borderId="44" xfId="0" applyNumberFormat="1" applyFont="1" applyFill="1" applyBorder="1" applyAlignment="1" applyProtection="1">
      <alignment horizontal="right" vertical="center"/>
      <protection locked="0"/>
    </xf>
    <xf numFmtId="3" fontId="2" fillId="0" borderId="24" xfId="0" applyNumberFormat="1" applyFont="1" applyFill="1" applyBorder="1" applyAlignment="1" applyProtection="1">
      <alignment horizontal="right" vertical="center"/>
      <protection locked="0"/>
    </xf>
    <xf numFmtId="3" fontId="12" fillId="0" borderId="8" xfId="0" applyNumberFormat="1" applyFont="1" applyFill="1" applyBorder="1" applyAlignment="1" applyProtection="1">
      <alignment horizontal="right" vertical="center"/>
      <protection locked="0"/>
    </xf>
    <xf numFmtId="0" fontId="11" fillId="0" borderId="3" xfId="0" applyNumberFormat="1" applyFont="1" applyFill="1" applyBorder="1" applyAlignment="1" applyProtection="1">
      <alignment horizontal="center" vertical="center"/>
      <protection locked="0"/>
    </xf>
    <xf numFmtId="49" fontId="11" fillId="0" borderId="15" xfId="0" applyNumberFormat="1" applyFont="1" applyFill="1" applyBorder="1" applyAlignment="1" applyProtection="1">
      <alignment horizontal="centerContinuous" vertical="center"/>
      <protection locked="0"/>
    </xf>
    <xf numFmtId="0" fontId="11" fillId="0" borderId="22" xfId="0" applyNumberFormat="1" applyFont="1" applyFill="1" applyBorder="1" applyAlignment="1" applyProtection="1">
      <alignment vertical="center" wrapText="1"/>
      <protection locked="0"/>
    </xf>
    <xf numFmtId="0" fontId="2" fillId="0" borderId="22" xfId="0" applyNumberFormat="1" applyFont="1" applyFill="1" applyBorder="1" applyAlignment="1" applyProtection="1">
      <alignment vertical="center" wrapText="1"/>
      <protection locked="0"/>
    </xf>
    <xf numFmtId="3" fontId="2" fillId="0" borderId="20" xfId="0" applyNumberFormat="1" applyFont="1" applyFill="1" applyBorder="1" applyAlignment="1" applyProtection="1">
      <alignment vertical="center"/>
      <protection locked="0"/>
    </xf>
    <xf numFmtId="3" fontId="2" fillId="0" borderId="19" xfId="0" applyNumberFormat="1" applyFont="1" applyFill="1" applyBorder="1" applyAlignment="1" applyProtection="1">
      <alignment vertical="center"/>
      <protection locked="0"/>
    </xf>
    <xf numFmtId="3" fontId="2" fillId="0" borderId="8" xfId="0" applyNumberFormat="1" applyFont="1" applyFill="1" applyBorder="1" applyAlignment="1" applyProtection="1">
      <alignment vertical="center"/>
      <protection locked="0"/>
    </xf>
    <xf numFmtId="3" fontId="2" fillId="0" borderId="41" xfId="0" applyNumberFormat="1" applyFont="1" applyFill="1" applyBorder="1" applyAlignment="1" applyProtection="1">
      <alignment vertical="center"/>
      <protection locked="0"/>
    </xf>
    <xf numFmtId="3" fontId="11" fillId="0" borderId="27" xfId="0" applyNumberFormat="1" applyFont="1" applyFill="1" applyBorder="1" applyAlignment="1" applyProtection="1">
      <alignment vertical="center"/>
      <protection locked="0"/>
    </xf>
    <xf numFmtId="3" fontId="11" fillId="0" borderId="37" xfId="0" applyNumberFormat="1" applyFont="1" applyFill="1" applyBorder="1" applyAlignment="1" applyProtection="1">
      <alignment horizontal="right" vertical="center"/>
      <protection locked="0"/>
    </xf>
    <xf numFmtId="3" fontId="11" fillId="0" borderId="7" xfId="0" applyNumberFormat="1" applyFont="1" applyFill="1" applyBorder="1" applyAlignment="1" applyProtection="1">
      <alignment horizontal="right" vertical="center"/>
      <protection locked="0"/>
    </xf>
    <xf numFmtId="3" fontId="6" fillId="0" borderId="20" xfId="0" applyNumberFormat="1" applyFont="1" applyBorder="1" applyAlignment="1">
      <alignment vertical="center"/>
    </xf>
    <xf numFmtId="3" fontId="6" fillId="0" borderId="9" xfId="0" applyNumberFormat="1" applyFont="1" applyBorder="1" applyAlignment="1">
      <alignment vertical="center"/>
    </xf>
    <xf numFmtId="0" fontId="22" fillId="0" borderId="6" xfId="0" applyFont="1" applyBorder="1" applyAlignment="1">
      <alignment/>
    </xf>
    <xf numFmtId="3" fontId="22" fillId="0" borderId="6" xfId="0" applyNumberFormat="1" applyFont="1" applyBorder="1" applyAlignment="1">
      <alignment/>
    </xf>
    <xf numFmtId="3" fontId="22" fillId="0" borderId="6" xfId="0" applyNumberFormat="1" applyFont="1" applyBorder="1" applyAlignment="1">
      <alignment vertical="center"/>
    </xf>
    <xf numFmtId="0" fontId="18" fillId="0" borderId="3" xfId="0" applyFont="1" applyBorder="1" applyAlignment="1">
      <alignment/>
    </xf>
    <xf numFmtId="0" fontId="18" fillId="0" borderId="9" xfId="0" applyFont="1" applyBorder="1" applyAlignment="1">
      <alignment/>
    </xf>
    <xf numFmtId="0" fontId="18" fillId="0" borderId="4" xfId="0" applyFont="1" applyBorder="1" applyAlignment="1">
      <alignment horizontal="centerContinuous" vertical="center"/>
    </xf>
    <xf numFmtId="0" fontId="18" fillId="0" borderId="0" xfId="0" applyFont="1" applyAlignment="1">
      <alignment/>
    </xf>
    <xf numFmtId="3" fontId="2" fillId="0" borderId="6" xfId="0" applyNumberFormat="1" applyFont="1" applyFill="1" applyBorder="1" applyAlignment="1" applyProtection="1">
      <alignment horizontal="right" vertical="center"/>
      <protection locked="0"/>
    </xf>
    <xf numFmtId="164" fontId="11" fillId="0" borderId="45" xfId="0" applyNumberFormat="1" applyFont="1" applyFill="1" applyBorder="1" applyAlignment="1" applyProtection="1">
      <alignment horizontal="center" vertical="center"/>
      <protection locked="0"/>
    </xf>
    <xf numFmtId="3" fontId="11" fillId="0" borderId="46" xfId="0" applyNumberFormat="1" applyFont="1" applyFill="1" applyBorder="1" applyAlignment="1" applyProtection="1">
      <alignment horizontal="right" vertical="center"/>
      <protection locked="0"/>
    </xf>
    <xf numFmtId="3" fontId="11" fillId="0" borderId="47" xfId="0" applyNumberFormat="1" applyFont="1" applyFill="1" applyBorder="1" applyAlignment="1" applyProtection="1">
      <alignment horizontal="right" vertical="center"/>
      <protection locked="0"/>
    </xf>
    <xf numFmtId="3" fontId="11" fillId="0" borderId="33" xfId="0" applyNumberFormat="1" applyFont="1" applyFill="1" applyBorder="1" applyAlignment="1" applyProtection="1">
      <alignment horizontal="right" vertical="center"/>
      <protection locked="0"/>
    </xf>
    <xf numFmtId="1" fontId="16" fillId="0" borderId="13" xfId="0" applyNumberFormat="1" applyFont="1" applyFill="1" applyBorder="1" applyAlignment="1" applyProtection="1">
      <alignment horizontal="centerContinuous" vertical="center"/>
      <protection locked="0"/>
    </xf>
    <xf numFmtId="164" fontId="16" fillId="0" borderId="6" xfId="20" applyNumberFormat="1" applyFont="1" applyFill="1" applyBorder="1" applyAlignment="1" applyProtection="1">
      <alignment vertical="center" wrapText="1"/>
      <protection locked="0"/>
    </xf>
    <xf numFmtId="164" fontId="16" fillId="0" borderId="0" xfId="0" applyNumberFormat="1" applyFont="1" applyFill="1" applyBorder="1" applyAlignment="1" applyProtection="1">
      <alignment horizontal="center" vertical="center"/>
      <protection locked="0"/>
    </xf>
    <xf numFmtId="3" fontId="16" fillId="0" borderId="24" xfId="0" applyNumberFormat="1" applyFont="1" applyFill="1" applyBorder="1" applyAlignment="1" applyProtection="1">
      <alignment horizontal="right" vertical="center"/>
      <protection locked="0"/>
    </xf>
    <xf numFmtId="3" fontId="16" fillId="0" borderId="7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NumberFormat="1" applyFont="1" applyFill="1" applyBorder="1" applyAlignment="1" applyProtection="1">
      <alignment vertical="center"/>
      <protection locked="0"/>
    </xf>
    <xf numFmtId="3" fontId="16" fillId="0" borderId="8" xfId="0" applyNumberFormat="1" applyFont="1" applyFill="1" applyBorder="1" applyAlignment="1" applyProtection="1">
      <alignment horizontal="right" vertical="center"/>
      <protection locked="0"/>
    </xf>
    <xf numFmtId="3" fontId="16" fillId="0" borderId="37" xfId="0" applyNumberFormat="1" applyFont="1" applyFill="1" applyBorder="1" applyAlignment="1" applyProtection="1">
      <alignment horizontal="right" vertical="center"/>
      <protection locked="0"/>
    </xf>
    <xf numFmtId="3" fontId="11" fillId="0" borderId="38" xfId="0" applyNumberFormat="1" applyFont="1" applyFill="1" applyBorder="1" applyAlignment="1" applyProtection="1">
      <alignment horizontal="right" vertical="center"/>
      <protection locked="0"/>
    </xf>
    <xf numFmtId="0" fontId="24" fillId="0" borderId="0" xfId="0" applyNumberFormat="1" applyFont="1" applyFill="1" applyBorder="1" applyAlignment="1" applyProtection="1">
      <alignment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5" xfId="0" applyNumberFormat="1" applyFont="1" applyFill="1" applyBorder="1" applyAlignment="1" applyProtection="1">
      <alignment horizontal="centerContinuous" vertical="center"/>
      <protection locked="0"/>
    </xf>
    <xf numFmtId="0" fontId="2" fillId="0" borderId="48" xfId="0" applyNumberFormat="1" applyFont="1" applyFill="1" applyBorder="1" applyAlignment="1" applyProtection="1">
      <alignment horizontal="centerContinuous" vertical="center"/>
      <protection locked="0"/>
    </xf>
    <xf numFmtId="0" fontId="2" fillId="0" borderId="24" xfId="0" applyNumberFormat="1" applyFont="1" applyFill="1" applyBorder="1" applyAlignment="1" applyProtection="1">
      <alignment vertical="center" wrapText="1"/>
      <protection locked="0"/>
    </xf>
    <xf numFmtId="0" fontId="2" fillId="0" borderId="17" xfId="0" applyNumberFormat="1" applyFont="1" applyFill="1" applyBorder="1" applyAlignment="1" applyProtection="1">
      <alignment horizontal="center" vertical="center"/>
      <protection locked="0"/>
    </xf>
    <xf numFmtId="0" fontId="12" fillId="0" borderId="49" xfId="0" applyNumberFormat="1" applyFont="1" applyFill="1" applyBorder="1" applyAlignment="1" applyProtection="1">
      <alignment horizontal="center" vertical="center"/>
      <protection locked="0"/>
    </xf>
    <xf numFmtId="3" fontId="2" fillId="0" borderId="35" xfId="0" applyNumberFormat="1" applyFont="1" applyFill="1" applyBorder="1" applyAlignment="1" applyProtection="1">
      <alignment vertical="center"/>
      <protection locked="0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0" fontId="11" fillId="0" borderId="22" xfId="0" applyNumberFormat="1" applyFont="1" applyFill="1" applyBorder="1" applyAlignment="1" applyProtection="1">
      <alignment horizontal="center" vertical="center"/>
      <protection locked="0"/>
    </xf>
    <xf numFmtId="3" fontId="11" fillId="0" borderId="50" xfId="0" applyNumberFormat="1" applyFont="1" applyFill="1" applyBorder="1" applyAlignment="1" applyProtection="1">
      <alignment vertical="center"/>
      <protection locked="0"/>
    </xf>
    <xf numFmtId="3" fontId="11" fillId="0" borderId="51" xfId="0" applyNumberFormat="1" applyFont="1" applyFill="1" applyBorder="1" applyAlignment="1" applyProtection="1">
      <alignment vertical="center"/>
      <protection locked="0"/>
    </xf>
    <xf numFmtId="0" fontId="16" fillId="0" borderId="48" xfId="0" applyNumberFormat="1" applyFont="1" applyFill="1" applyBorder="1" applyAlignment="1" applyProtection="1">
      <alignment horizontal="centerContinuous" vertical="center"/>
      <protection locked="0"/>
    </xf>
    <xf numFmtId="0" fontId="16" fillId="0" borderId="24" xfId="0" applyNumberFormat="1" applyFont="1" applyFill="1" applyBorder="1" applyAlignment="1" applyProtection="1">
      <alignment vertical="center" wrapText="1"/>
      <protection locked="0"/>
    </xf>
    <xf numFmtId="0" fontId="16" fillId="0" borderId="17" xfId="0" applyNumberFormat="1" applyFont="1" applyFill="1" applyBorder="1" applyAlignment="1" applyProtection="1">
      <alignment horizontal="center" vertical="center"/>
      <protection locked="0"/>
    </xf>
    <xf numFmtId="3" fontId="16" fillId="0" borderId="17" xfId="0" applyNumberFormat="1" applyFont="1" applyFill="1" applyBorder="1" applyAlignment="1" applyProtection="1">
      <alignment horizontal="center" vertical="center"/>
      <protection locked="0"/>
    </xf>
    <xf numFmtId="3" fontId="2" fillId="0" borderId="19" xfId="0" applyNumberFormat="1" applyFont="1" applyFill="1" applyBorder="1" applyAlignment="1" applyProtection="1">
      <alignment horizontal="center" vertical="center"/>
      <protection locked="0"/>
    </xf>
    <xf numFmtId="3" fontId="16" fillId="0" borderId="49" xfId="0" applyNumberFormat="1" applyFont="1" applyFill="1" applyBorder="1" applyAlignment="1" applyProtection="1">
      <alignment horizontal="right" vertical="center"/>
      <protection locked="0"/>
    </xf>
    <xf numFmtId="3" fontId="16" fillId="0" borderId="35" xfId="0" applyNumberFormat="1" applyFont="1" applyFill="1" applyBorder="1" applyAlignment="1" applyProtection="1">
      <alignment horizontal="right" vertical="center"/>
      <protection locked="0"/>
    </xf>
    <xf numFmtId="3" fontId="16" fillId="0" borderId="14" xfId="0" applyNumberFormat="1" applyFont="1" applyFill="1" applyBorder="1" applyAlignment="1" applyProtection="1">
      <alignment horizontal="right" vertical="center"/>
      <protection locked="0"/>
    </xf>
    <xf numFmtId="0" fontId="10" fillId="0" borderId="52" xfId="0" applyNumberFormat="1" applyFont="1" applyFill="1" applyBorder="1" applyAlignment="1" applyProtection="1">
      <alignment horizontal="centerContinuous" vertical="center" wrapText="1"/>
      <protection locked="0"/>
    </xf>
    <xf numFmtId="3" fontId="11" fillId="0" borderId="51" xfId="0" applyNumberFormat="1" applyFont="1" applyFill="1" applyBorder="1" applyAlignment="1" applyProtection="1">
      <alignment horizontal="right" vertical="center"/>
      <protection locked="0"/>
    </xf>
    <xf numFmtId="0" fontId="9" fillId="0" borderId="11" xfId="0" applyNumberFormat="1" applyFont="1" applyFill="1" applyBorder="1" applyAlignment="1" applyProtection="1">
      <alignment horizontal="center" wrapText="1"/>
      <protection locked="0"/>
    </xf>
    <xf numFmtId="0" fontId="9" fillId="0" borderId="6" xfId="0" applyNumberFormat="1" applyFont="1" applyFill="1" applyBorder="1" applyAlignment="1" applyProtection="1">
      <alignment horizontal="center" vertical="top" wrapText="1"/>
      <protection locked="0"/>
    </xf>
    <xf numFmtId="164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28" xfId="0" applyNumberFormat="1" applyFont="1" applyFill="1" applyBorder="1" applyAlignment="1" applyProtection="1">
      <alignment horizontal="center" vertical="center"/>
      <protection locked="0"/>
    </xf>
    <xf numFmtId="0" fontId="12" fillId="0" borderId="6" xfId="0" applyNumberFormat="1" applyFont="1" applyFill="1" applyBorder="1" applyAlignment="1" applyProtection="1">
      <alignment horizontal="center" vertical="center"/>
      <protection locked="0"/>
    </xf>
    <xf numFmtId="164" fontId="11" fillId="0" borderId="16" xfId="0" applyNumberFormat="1" applyFont="1" applyFill="1" applyBorder="1" applyAlignment="1" applyProtection="1">
      <alignment horizontal="center" vertical="center"/>
      <protection locked="0"/>
    </xf>
    <xf numFmtId="164" fontId="11" fillId="0" borderId="32" xfId="0" applyNumberFormat="1" applyFont="1" applyFill="1" applyBorder="1" applyAlignment="1" applyProtection="1">
      <alignment horizontal="center" vertical="center"/>
      <protection locked="0"/>
    </xf>
    <xf numFmtId="0" fontId="10" fillId="0" borderId="53" xfId="0" applyNumberFormat="1" applyFont="1" applyFill="1" applyBorder="1" applyAlignment="1" applyProtection="1">
      <alignment horizontal="centerContinuous" vertical="center" wrapText="1"/>
      <protection locked="0"/>
    </xf>
    <xf numFmtId="0" fontId="9" fillId="0" borderId="50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50" xfId="0" applyNumberFormat="1" applyFont="1" applyFill="1" applyBorder="1" applyAlignment="1" applyProtection="1">
      <alignment horizontal="right" vertical="center"/>
      <protection locked="0"/>
    </xf>
    <xf numFmtId="3" fontId="18" fillId="0" borderId="9" xfId="0" applyNumberFormat="1" applyFont="1" applyBorder="1" applyAlignment="1">
      <alignment horizontal="centerContinuous" vertical="center"/>
    </xf>
    <xf numFmtId="0" fontId="18" fillId="0" borderId="4" xfId="0" applyFont="1" applyBorder="1" applyAlignment="1">
      <alignment/>
    </xf>
    <xf numFmtId="3" fontId="12" fillId="0" borderId="54" xfId="0" applyNumberFormat="1" applyFont="1" applyFill="1" applyBorder="1" applyAlignment="1" applyProtection="1">
      <alignment horizontal="right" vertical="center"/>
      <protection locked="0"/>
    </xf>
    <xf numFmtId="3" fontId="2" fillId="0" borderId="55" xfId="0" applyNumberFormat="1" applyFont="1" applyFill="1" applyBorder="1" applyAlignment="1" applyProtection="1">
      <alignment horizontal="right" vertical="center"/>
      <protection locked="0"/>
    </xf>
    <xf numFmtId="3" fontId="11" fillId="0" borderId="56" xfId="0" applyNumberFormat="1" applyFont="1" applyFill="1" applyBorder="1" applyAlignment="1" applyProtection="1">
      <alignment horizontal="right" vertical="center"/>
      <protection locked="0"/>
    </xf>
    <xf numFmtId="3" fontId="11" fillId="0" borderId="22" xfId="0" applyNumberFormat="1" applyFont="1" applyFill="1" applyBorder="1" applyAlignment="1" applyProtection="1">
      <alignment horizontal="right" vertical="center"/>
      <protection locked="0"/>
    </xf>
    <xf numFmtId="3" fontId="12" fillId="0" borderId="21" xfId="0" applyNumberFormat="1" applyFont="1" applyFill="1" applyBorder="1" applyAlignment="1" applyProtection="1">
      <alignment horizontal="right" vertical="center"/>
      <protection locked="0"/>
    </xf>
    <xf numFmtId="3" fontId="2" fillId="0" borderId="50" xfId="0" applyNumberFormat="1" applyFont="1" applyFill="1" applyBorder="1" applyAlignment="1" applyProtection="1">
      <alignment horizontal="right" vertical="center"/>
      <protection locked="0"/>
    </xf>
    <xf numFmtId="0" fontId="11" fillId="0" borderId="31" xfId="0" applyNumberFormat="1" applyFont="1" applyFill="1" applyBorder="1" applyAlignment="1" applyProtection="1">
      <alignment horizontal="centerContinuous" vertical="center"/>
      <protection locked="0"/>
    </xf>
    <xf numFmtId="0" fontId="11" fillId="0" borderId="32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45" xfId="0" applyNumberFormat="1" applyFont="1" applyFill="1" applyBorder="1" applyAlignment="1" applyProtection="1">
      <alignment horizontal="right" vertical="center"/>
      <protection locked="0"/>
    </xf>
    <xf numFmtId="49" fontId="2" fillId="0" borderId="57" xfId="0" applyNumberFormat="1" applyFont="1" applyFill="1" applyBorder="1" applyAlignment="1" applyProtection="1">
      <alignment horizontal="centerContinuous" vertical="center"/>
      <protection locked="0"/>
    </xf>
    <xf numFmtId="0" fontId="2" fillId="0" borderId="44" xfId="0" applyNumberFormat="1" applyFont="1" applyFill="1" applyBorder="1" applyAlignment="1" applyProtection="1">
      <alignment vertical="center" wrapText="1"/>
      <protection locked="0"/>
    </xf>
    <xf numFmtId="0" fontId="2" fillId="0" borderId="44" xfId="0" applyNumberFormat="1" applyFont="1" applyFill="1" applyBorder="1" applyAlignment="1" applyProtection="1">
      <alignment horizontal="center" vertical="center"/>
      <protection locked="0"/>
    </xf>
    <xf numFmtId="3" fontId="2" fillId="0" borderId="44" xfId="0" applyNumberFormat="1" applyFont="1" applyFill="1" applyBorder="1" applyAlignment="1" applyProtection="1">
      <alignment vertical="center"/>
      <protection locked="0"/>
    </xf>
    <xf numFmtId="3" fontId="2" fillId="0" borderId="54" xfId="0" applyNumberFormat="1" applyFont="1" applyFill="1" applyBorder="1" applyAlignment="1" applyProtection="1">
      <alignment vertical="center"/>
      <protection locked="0"/>
    </xf>
    <xf numFmtId="3" fontId="2" fillId="0" borderId="55" xfId="0" applyNumberFormat="1" applyFont="1" applyFill="1" applyBorder="1" applyAlignment="1" applyProtection="1">
      <alignment vertical="center"/>
      <protection locked="0"/>
    </xf>
    <xf numFmtId="3" fontId="2" fillId="0" borderId="56" xfId="0" applyNumberFormat="1" applyFont="1" applyFill="1" applyBorder="1" applyAlignment="1" applyProtection="1">
      <alignment vertical="center"/>
      <protection locked="0"/>
    </xf>
    <xf numFmtId="0" fontId="2" fillId="0" borderId="57" xfId="0" applyNumberFormat="1" applyFont="1" applyFill="1" applyBorder="1" applyAlignment="1" applyProtection="1">
      <alignment horizontal="centerContinuous" vertical="center"/>
      <protection locked="0"/>
    </xf>
    <xf numFmtId="3" fontId="2" fillId="0" borderId="44" xfId="0" applyNumberFormat="1" applyFont="1" applyFill="1" applyBorder="1" applyAlignment="1" applyProtection="1">
      <alignment horizontal="center" vertical="center"/>
      <protection locked="0"/>
    </xf>
    <xf numFmtId="3" fontId="2" fillId="0" borderId="54" xfId="0" applyNumberFormat="1" applyFont="1" applyFill="1" applyBorder="1" applyAlignment="1" applyProtection="1">
      <alignment horizontal="right" vertical="center"/>
      <protection locked="0"/>
    </xf>
    <xf numFmtId="3" fontId="2" fillId="0" borderId="56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66" fontId="3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166" fontId="6" fillId="0" borderId="0" xfId="0" applyNumberFormat="1" applyFont="1" applyAlignment="1">
      <alignment horizontal="centerContinuous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horizontal="right" vertical="center"/>
    </xf>
    <xf numFmtId="166" fontId="3" fillId="0" borderId="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12" fillId="0" borderId="15" xfId="0" applyNumberFormat="1" applyFont="1" applyBorder="1" applyAlignment="1">
      <alignment horizontal="center" vertical="center" wrapText="1"/>
    </xf>
    <xf numFmtId="1" fontId="12" fillId="0" borderId="16" xfId="0" applyNumberFormat="1" applyFont="1" applyBorder="1" applyAlignment="1">
      <alignment horizontal="center" vertical="center" wrapText="1"/>
    </xf>
    <xf numFmtId="1" fontId="12" fillId="0" borderId="16" xfId="0" applyNumberFormat="1" applyFont="1" applyFill="1" applyBorder="1" applyAlignment="1" applyProtection="1">
      <alignment horizontal="center" vertical="center" wrapText="1"/>
      <protection/>
    </xf>
    <xf numFmtId="1" fontId="12" fillId="0" borderId="51" xfId="0" applyNumberFormat="1" applyFont="1" applyFill="1" applyBorder="1" applyAlignment="1" applyProtection="1">
      <alignment horizontal="center" vertical="center" wrapText="1"/>
      <protection/>
    </xf>
    <xf numFmtId="1" fontId="12" fillId="0" borderId="0" xfId="0" applyNumberFormat="1" applyFont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 wrapText="1"/>
    </xf>
    <xf numFmtId="3" fontId="10" fillId="0" borderId="16" xfId="0" applyNumberFormat="1" applyFont="1" applyBorder="1" applyAlignment="1">
      <alignment horizontal="right" vertical="center"/>
    </xf>
    <xf numFmtId="3" fontId="10" fillId="0" borderId="51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left" vertical="center" wrapText="1"/>
    </xf>
    <xf numFmtId="3" fontId="4" fillId="0" borderId="59" xfId="0" applyNumberFormat="1" applyFont="1" applyBorder="1" applyAlignment="1">
      <alignment horizontal="right" vertical="center"/>
    </xf>
    <xf numFmtId="3" fontId="4" fillId="0" borderId="6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3" fontId="3" fillId="0" borderId="6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26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3" fontId="10" fillId="0" borderId="7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right" vertical="center"/>
    </xf>
    <xf numFmtId="3" fontId="10" fillId="0" borderId="4" xfId="0" applyNumberFormat="1" applyFont="1" applyBorder="1" applyAlignment="1">
      <alignment horizontal="right" vertical="center"/>
    </xf>
    <xf numFmtId="165" fontId="4" fillId="0" borderId="34" xfId="0" applyNumberFormat="1" applyFont="1" applyBorder="1" applyAlignment="1">
      <alignment horizontal="center" vertical="center" wrapText="1"/>
    </xf>
    <xf numFmtId="1" fontId="12" fillId="0" borderId="50" xfId="0" applyNumberFormat="1" applyFont="1" applyFill="1" applyBorder="1" applyAlignment="1" applyProtection="1">
      <alignment horizontal="center" vertical="center" wrapText="1"/>
      <protection/>
    </xf>
    <xf numFmtId="3" fontId="10" fillId="0" borderId="50" xfId="0" applyNumberFormat="1" applyFont="1" applyBorder="1" applyAlignment="1">
      <alignment horizontal="right" vertical="center"/>
    </xf>
    <xf numFmtId="3" fontId="4" fillId="0" borderId="61" xfId="0" applyNumberFormat="1" applyFont="1" applyBorder="1" applyAlignment="1">
      <alignment horizontal="right" vertical="center"/>
    </xf>
    <xf numFmtId="3" fontId="6" fillId="0" borderId="38" xfId="0" applyNumberFormat="1" applyFont="1" applyBorder="1" applyAlignment="1">
      <alignment horizontal="right" vertical="center"/>
    </xf>
    <xf numFmtId="3" fontId="3" fillId="0" borderId="37" xfId="0" applyNumberFormat="1" applyFont="1" applyBorder="1" applyAlignment="1">
      <alignment horizontal="right" vertical="center"/>
    </xf>
    <xf numFmtId="3" fontId="10" fillId="0" borderId="37" xfId="0" applyNumberFormat="1" applyFont="1" applyBorder="1" applyAlignment="1">
      <alignment horizontal="right" vertical="center"/>
    </xf>
    <xf numFmtId="3" fontId="10" fillId="0" borderId="34" xfId="0" applyNumberFormat="1" applyFont="1" applyBorder="1" applyAlignment="1">
      <alignment horizontal="right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vertical="center"/>
    </xf>
    <xf numFmtId="3" fontId="11" fillId="0" borderId="38" xfId="0" applyNumberFormat="1" applyFont="1" applyBorder="1" applyAlignment="1">
      <alignment vertical="center"/>
    </xf>
    <xf numFmtId="1" fontId="11" fillId="0" borderId="40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28" xfId="20" applyNumberFormat="1" applyFont="1" applyFill="1" applyBorder="1" applyAlignment="1" applyProtection="1">
      <alignment vertical="center" wrapText="1"/>
      <protection locked="0"/>
    </xf>
    <xf numFmtId="3" fontId="11" fillId="0" borderId="28" xfId="0" applyNumberFormat="1" applyFont="1" applyBorder="1" applyAlignment="1">
      <alignment vertical="center"/>
    </xf>
    <xf numFmtId="3" fontId="11" fillId="0" borderId="27" xfId="0" applyNumberFormat="1" applyFont="1" applyBorder="1" applyAlignment="1">
      <alignment vertical="center"/>
    </xf>
    <xf numFmtId="3" fontId="11" fillId="0" borderId="36" xfId="0" applyNumberFormat="1" applyFont="1" applyBorder="1" applyAlignment="1">
      <alignment vertical="center"/>
    </xf>
    <xf numFmtId="1" fontId="2" fillId="0" borderId="15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59" xfId="20" applyNumberFormat="1" applyFont="1" applyFill="1" applyBorder="1" applyAlignment="1" applyProtection="1">
      <alignment vertical="center" wrapText="1"/>
      <protection locked="0"/>
    </xf>
    <xf numFmtId="3" fontId="2" fillId="0" borderId="59" xfId="0" applyNumberFormat="1" applyFont="1" applyBorder="1" applyAlignment="1">
      <alignment vertical="center"/>
    </xf>
    <xf numFmtId="3" fontId="2" fillId="0" borderId="30" xfId="0" applyNumberFormat="1" applyFont="1" applyBorder="1" applyAlignment="1">
      <alignment vertical="center"/>
    </xf>
    <xf numFmtId="3" fontId="2" fillId="0" borderId="61" xfId="0" applyNumberFormat="1" applyFont="1" applyBorder="1" applyAlignment="1">
      <alignment vertical="center"/>
    </xf>
    <xf numFmtId="3" fontId="11" fillId="0" borderId="2" xfId="0" applyNumberFormat="1" applyFont="1" applyBorder="1" applyAlignment="1">
      <alignment horizontal="right" vertical="center"/>
    </xf>
    <xf numFmtId="3" fontId="11" fillId="0" borderId="27" xfId="0" applyNumberFormat="1" applyFont="1" applyBorder="1" applyAlignment="1">
      <alignment horizontal="right" vertical="center"/>
    </xf>
    <xf numFmtId="0" fontId="12" fillId="0" borderId="43" xfId="0" applyNumberFormat="1" applyFont="1" applyFill="1" applyBorder="1" applyAlignment="1" applyProtection="1">
      <alignment horizontal="center" vertical="center"/>
      <protection locked="0"/>
    </xf>
    <xf numFmtId="3" fontId="11" fillId="0" borderId="30" xfId="0" applyNumberFormat="1" applyFont="1" applyBorder="1" applyAlignment="1">
      <alignment horizontal="right" vertical="center"/>
    </xf>
    <xf numFmtId="0" fontId="11" fillId="0" borderId="39" xfId="0" applyNumberFormat="1" applyFont="1" applyFill="1" applyBorder="1" applyAlignment="1" applyProtection="1">
      <alignment horizontal="center" vertical="center"/>
      <protection locked="0"/>
    </xf>
    <xf numFmtId="43" fontId="11" fillId="0" borderId="1" xfId="15" applyFont="1" applyFill="1" applyBorder="1" applyAlignment="1" applyProtection="1">
      <alignment horizontal="left" vertical="center" wrapText="1"/>
      <protection locked="0"/>
    </xf>
    <xf numFmtId="3" fontId="11" fillId="0" borderId="9" xfId="0" applyNumberFormat="1" applyFont="1" applyFill="1" applyBorder="1" applyAlignment="1" applyProtection="1">
      <alignment vertical="center"/>
      <protection locked="0"/>
    </xf>
    <xf numFmtId="0" fontId="12" fillId="0" borderId="19" xfId="0" applyNumberFormat="1" applyFont="1" applyFill="1" applyBorder="1" applyAlignment="1" applyProtection="1">
      <alignment horizontal="center" vertical="center"/>
      <protection locked="0"/>
    </xf>
    <xf numFmtId="0" fontId="12" fillId="0" borderId="46" xfId="0" applyNumberFormat="1" applyFont="1" applyFill="1" applyBorder="1" applyAlignment="1" applyProtection="1">
      <alignment horizontal="center" vertical="center"/>
      <protection locked="0"/>
    </xf>
    <xf numFmtId="0" fontId="12" fillId="0" borderId="37" xfId="0" applyNumberFormat="1" applyFont="1" applyFill="1" applyBorder="1" applyAlignment="1" applyProtection="1">
      <alignment horizontal="center" vertical="center"/>
      <protection locked="0"/>
    </xf>
    <xf numFmtId="3" fontId="11" fillId="0" borderId="9" xfId="0" applyNumberFormat="1" applyFont="1" applyFill="1" applyBorder="1" applyAlignment="1" applyProtection="1">
      <alignment horizontal="right" vertical="center"/>
      <protection locked="0"/>
    </xf>
    <xf numFmtId="3" fontId="11" fillId="0" borderId="39" xfId="0" applyNumberFormat="1" applyFont="1" applyFill="1" applyBorder="1" applyAlignment="1" applyProtection="1">
      <alignment horizontal="right" vertical="center"/>
      <protection locked="0"/>
    </xf>
    <xf numFmtId="0" fontId="12" fillId="0" borderId="41" xfId="0" applyNumberFormat="1" applyFont="1" applyFill="1" applyBorder="1" applyAlignment="1" applyProtection="1">
      <alignment horizontal="center" vertical="center"/>
      <protection locked="0"/>
    </xf>
    <xf numFmtId="0" fontId="12" fillId="0" borderId="36" xfId="0" applyNumberFormat="1" applyFont="1" applyFill="1" applyBorder="1" applyAlignment="1" applyProtection="1">
      <alignment horizontal="center" vertical="center"/>
      <protection locked="0"/>
    </xf>
    <xf numFmtId="49" fontId="2" fillId="0" borderId="62" xfId="0" applyNumberFormat="1" applyFont="1" applyFill="1" applyBorder="1" applyAlignment="1" applyProtection="1">
      <alignment horizontal="centerContinuous" vertical="center"/>
      <protection locked="0"/>
    </xf>
    <xf numFmtId="0" fontId="2" fillId="0" borderId="22" xfId="0" applyNumberFormat="1" applyFont="1" applyFill="1" applyBorder="1" applyAlignment="1" applyProtection="1">
      <alignment horizontal="center" vertical="center"/>
      <protection locked="0"/>
    </xf>
    <xf numFmtId="3" fontId="2" fillId="0" borderId="22" xfId="0" applyNumberFormat="1" applyFont="1" applyFill="1" applyBorder="1" applyAlignment="1" applyProtection="1">
      <alignment vertical="center"/>
      <protection locked="0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3" fontId="2" fillId="0" borderId="50" xfId="0" applyNumberFormat="1" applyFont="1" applyFill="1" applyBorder="1" applyAlignment="1" applyProtection="1">
      <alignment vertical="center"/>
      <protection locked="0"/>
    </xf>
    <xf numFmtId="3" fontId="2" fillId="0" borderId="51" xfId="0" applyNumberFormat="1" applyFont="1" applyFill="1" applyBorder="1" applyAlignment="1" applyProtection="1">
      <alignment vertical="center"/>
      <protection locked="0"/>
    </xf>
    <xf numFmtId="43" fontId="11" fillId="0" borderId="20" xfId="15" applyFont="1" applyFill="1" applyBorder="1" applyAlignment="1" applyProtection="1">
      <alignment horizontal="left" vertical="center" wrapText="1"/>
      <protection locked="0"/>
    </xf>
    <xf numFmtId="49" fontId="2" fillId="0" borderId="42" xfId="0" applyNumberFormat="1" applyFont="1" applyFill="1" applyBorder="1" applyAlignment="1" applyProtection="1">
      <alignment horizontal="center" vertical="center"/>
      <protection locked="0"/>
    </xf>
    <xf numFmtId="0" fontId="2" fillId="0" borderId="43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18" xfId="0" applyNumberFormat="1" applyFont="1" applyFill="1" applyBorder="1" applyAlignment="1" applyProtection="1">
      <alignment horizontal="centerContinuous" vertical="center"/>
      <protection locked="0"/>
    </xf>
    <xf numFmtId="0" fontId="16" fillId="0" borderId="17" xfId="0" applyNumberFormat="1" applyFont="1" applyFill="1" applyBorder="1" applyAlignment="1" applyProtection="1">
      <alignment vertical="center" wrapText="1"/>
      <protection locked="0"/>
    </xf>
    <xf numFmtId="0" fontId="24" fillId="0" borderId="24" xfId="0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workbookViewId="0" topLeftCell="A1">
      <selection activeCell="F12" sqref="F12"/>
    </sheetView>
  </sheetViews>
  <sheetFormatPr defaultColWidth="9.00390625" defaultRowHeight="12.75"/>
  <cols>
    <col min="1" max="1" width="8.00390625" style="41" customWidth="1"/>
    <col min="2" max="2" width="30.375" style="41" customWidth="1"/>
    <col min="3" max="3" width="6.625" style="41" customWidth="1"/>
    <col min="4" max="7" width="11.125" style="41" customWidth="1"/>
    <col min="8" max="16384" width="10.00390625" style="41" customWidth="1"/>
  </cols>
  <sheetData>
    <row r="1" spans="5:7" ht="12.75" customHeight="1">
      <c r="E1" s="1"/>
      <c r="F1" s="1" t="s">
        <v>34</v>
      </c>
      <c r="G1" s="42"/>
    </row>
    <row r="2" spans="1:7" ht="12.75" customHeight="1">
      <c r="A2" s="43"/>
      <c r="B2" s="44"/>
      <c r="C2" s="45"/>
      <c r="D2" s="45"/>
      <c r="E2" s="11"/>
      <c r="F2" s="2" t="s">
        <v>150</v>
      </c>
      <c r="G2" s="51"/>
    </row>
    <row r="3" spans="1:7" ht="12.75" customHeight="1">
      <c r="A3" s="43"/>
      <c r="B3" s="44"/>
      <c r="C3" s="45"/>
      <c r="D3" s="45"/>
      <c r="E3" s="11"/>
      <c r="F3" s="2" t="s">
        <v>0</v>
      </c>
      <c r="G3" s="51"/>
    </row>
    <row r="4" spans="1:7" ht="12.75" customHeight="1">
      <c r="A4" s="43"/>
      <c r="B4" s="44"/>
      <c r="C4" s="45"/>
      <c r="D4" s="45"/>
      <c r="E4" s="11"/>
      <c r="F4" s="2" t="s">
        <v>151</v>
      </c>
      <c r="G4" s="51"/>
    </row>
    <row r="5" spans="1:7" ht="18.75" customHeight="1">
      <c r="A5" s="43"/>
      <c r="B5" s="44"/>
      <c r="C5" s="45"/>
      <c r="D5" s="45"/>
      <c r="E5" s="85"/>
      <c r="F5" s="85"/>
      <c r="G5" s="51"/>
    </row>
    <row r="6" spans="1:7" s="50" customFormat="1" ht="40.5" customHeight="1">
      <c r="A6" s="46" t="s">
        <v>95</v>
      </c>
      <c r="B6" s="47"/>
      <c r="C6" s="48"/>
      <c r="D6" s="48"/>
      <c r="E6" s="49"/>
      <c r="F6" s="49"/>
      <c r="G6" s="49"/>
    </row>
    <row r="7" spans="1:7" s="50" customFormat="1" ht="18" customHeight="1" thickBot="1">
      <c r="A7" s="46"/>
      <c r="B7" s="47"/>
      <c r="C7" s="48"/>
      <c r="D7" s="48"/>
      <c r="E7" s="49"/>
      <c r="F7" s="49"/>
      <c r="G7" s="49" t="s">
        <v>1</v>
      </c>
    </row>
    <row r="8" spans="1:7" s="55" customFormat="1" ht="26.25" thickTop="1">
      <c r="A8" s="52" t="s">
        <v>2</v>
      </c>
      <c r="B8" s="53" t="s">
        <v>3</v>
      </c>
      <c r="C8" s="86" t="s">
        <v>4</v>
      </c>
      <c r="D8" s="108" t="s">
        <v>5</v>
      </c>
      <c r="E8" s="108"/>
      <c r="F8" s="126" t="s">
        <v>6</v>
      </c>
      <c r="G8" s="125"/>
    </row>
    <row r="9" spans="1:7" s="55" customFormat="1" ht="10.5" customHeight="1">
      <c r="A9" s="56" t="s">
        <v>7</v>
      </c>
      <c r="B9" s="57"/>
      <c r="C9" s="87" t="s">
        <v>8</v>
      </c>
      <c r="D9" s="170" t="s">
        <v>9</v>
      </c>
      <c r="E9" s="58" t="s">
        <v>10</v>
      </c>
      <c r="F9" s="127" t="s">
        <v>9</v>
      </c>
      <c r="G9" s="58" t="s">
        <v>10</v>
      </c>
    </row>
    <row r="10" spans="1:7" s="64" customFormat="1" ht="9" customHeight="1" thickBot="1">
      <c r="A10" s="62">
        <v>1</v>
      </c>
      <c r="B10" s="88">
        <v>2</v>
      </c>
      <c r="C10" s="61">
        <v>3</v>
      </c>
      <c r="D10" s="61">
        <v>4</v>
      </c>
      <c r="E10" s="109">
        <v>5</v>
      </c>
      <c r="F10" s="128">
        <v>6</v>
      </c>
      <c r="G10" s="63">
        <v>7</v>
      </c>
    </row>
    <row r="11" spans="1:7" s="64" customFormat="1" ht="15" customHeight="1" thickBot="1" thickTop="1">
      <c r="A11" s="132">
        <v>600</v>
      </c>
      <c r="B11" s="133" t="s">
        <v>47</v>
      </c>
      <c r="C11" s="235" t="s">
        <v>46</v>
      </c>
      <c r="D11" s="344"/>
      <c r="E11" s="171"/>
      <c r="F11" s="345"/>
      <c r="G11" s="70">
        <f>SUM(G12)</f>
        <v>250000</v>
      </c>
    </row>
    <row r="12" spans="1:7" s="64" customFormat="1" ht="18.75" customHeight="1" thickTop="1">
      <c r="A12" s="65">
        <v>60016</v>
      </c>
      <c r="B12" s="66" t="s">
        <v>149</v>
      </c>
      <c r="C12" s="346"/>
      <c r="D12" s="346"/>
      <c r="E12" s="158"/>
      <c r="F12" s="347"/>
      <c r="G12" s="91">
        <f>SUM(G13)</f>
        <v>250000</v>
      </c>
    </row>
    <row r="13" spans="1:7" s="64" customFormat="1" ht="97.5" customHeight="1" thickBot="1">
      <c r="A13" s="134">
        <v>6610</v>
      </c>
      <c r="B13" s="67" t="s">
        <v>144</v>
      </c>
      <c r="C13" s="341"/>
      <c r="D13" s="341"/>
      <c r="E13" s="342"/>
      <c r="F13" s="343"/>
      <c r="G13" s="94">
        <v>250000</v>
      </c>
    </row>
    <row r="14" spans="1:7" s="64" customFormat="1" ht="18" customHeight="1" thickBot="1" thickTop="1">
      <c r="A14" s="132">
        <v>750</v>
      </c>
      <c r="B14" s="133" t="s">
        <v>55</v>
      </c>
      <c r="C14" s="68"/>
      <c r="D14" s="171">
        <f>D15+D17</f>
        <v>140000</v>
      </c>
      <c r="E14" s="172"/>
      <c r="F14" s="173"/>
      <c r="G14" s="89">
        <f>G15+G17</f>
        <v>300000</v>
      </c>
    </row>
    <row r="15" spans="1:7" s="64" customFormat="1" ht="28.5" customHeight="1" thickTop="1">
      <c r="A15" s="162">
        <v>75075</v>
      </c>
      <c r="B15" s="163" t="s">
        <v>94</v>
      </c>
      <c r="C15" s="75" t="s">
        <v>31</v>
      </c>
      <c r="D15" s="174"/>
      <c r="E15" s="245"/>
      <c r="F15" s="246"/>
      <c r="G15" s="247">
        <f>SUM(G16)</f>
        <v>300000</v>
      </c>
    </row>
    <row r="16" spans="1:7" s="64" customFormat="1" ht="13.5" customHeight="1">
      <c r="A16" s="164" t="s">
        <v>53</v>
      </c>
      <c r="B16" s="165" t="s">
        <v>82</v>
      </c>
      <c r="C16" s="166"/>
      <c r="D16" s="175"/>
      <c r="E16" s="176"/>
      <c r="F16" s="130"/>
      <c r="G16" s="94">
        <v>300000</v>
      </c>
    </row>
    <row r="17" spans="1:7" s="64" customFormat="1" ht="17.25" customHeight="1">
      <c r="A17" s="162">
        <v>75095</v>
      </c>
      <c r="B17" s="163" t="s">
        <v>52</v>
      </c>
      <c r="C17" s="75" t="s">
        <v>57</v>
      </c>
      <c r="D17" s="248">
        <f>SUM(D18)</f>
        <v>140000</v>
      </c>
      <c r="E17" s="249"/>
      <c r="F17" s="250"/>
      <c r="G17" s="232"/>
    </row>
    <row r="18" spans="1:7" s="64" customFormat="1" ht="36" customHeight="1" thickBot="1">
      <c r="A18" s="164" t="s">
        <v>56</v>
      </c>
      <c r="B18" s="165" t="s">
        <v>98</v>
      </c>
      <c r="C18" s="166"/>
      <c r="D18" s="175">
        <v>140000</v>
      </c>
      <c r="E18" s="176"/>
      <c r="F18" s="130"/>
      <c r="G18" s="94"/>
    </row>
    <row r="19" spans="1:7" s="64" customFormat="1" ht="94.5" customHeight="1" thickBot="1" thickTop="1">
      <c r="A19" s="177">
        <v>756</v>
      </c>
      <c r="B19" s="133" t="s">
        <v>58</v>
      </c>
      <c r="C19" s="68" t="s">
        <v>57</v>
      </c>
      <c r="D19" s="181"/>
      <c r="E19" s="69">
        <f>SUM(E20)</f>
        <v>140000</v>
      </c>
      <c r="F19" s="155"/>
      <c r="G19" s="156"/>
    </row>
    <row r="20" spans="1:7" s="64" customFormat="1" ht="45.75" customHeight="1" thickTop="1">
      <c r="A20" s="178" t="s">
        <v>59</v>
      </c>
      <c r="B20" s="179" t="s">
        <v>60</v>
      </c>
      <c r="C20" s="157"/>
      <c r="D20" s="184"/>
      <c r="E20" s="185">
        <f>SUM(E21)</f>
        <v>140000</v>
      </c>
      <c r="F20" s="159"/>
      <c r="G20" s="160"/>
    </row>
    <row r="21" spans="1:7" s="64" customFormat="1" ht="80.25" customHeight="1" thickBot="1">
      <c r="A21" s="153" t="s">
        <v>61</v>
      </c>
      <c r="B21" s="180" t="s">
        <v>99</v>
      </c>
      <c r="C21" s="148"/>
      <c r="D21" s="182"/>
      <c r="E21" s="183">
        <v>140000</v>
      </c>
      <c r="F21" s="147"/>
      <c r="G21" s="96"/>
    </row>
    <row r="22" spans="1:7" s="64" customFormat="1" ht="15.75" customHeight="1" thickBot="1" thickTop="1">
      <c r="A22" s="132">
        <v>801</v>
      </c>
      <c r="B22" s="133" t="s">
        <v>83</v>
      </c>
      <c r="C22" s="68" t="s">
        <v>64</v>
      </c>
      <c r="D22" s="171"/>
      <c r="E22" s="70">
        <f>SUM(E23)</f>
        <v>36000</v>
      </c>
      <c r="F22" s="210"/>
      <c r="G22" s="89">
        <f>SUM(G23)</f>
        <v>36000</v>
      </c>
    </row>
    <row r="23" spans="1:7" s="64" customFormat="1" ht="18.75" customHeight="1" thickTop="1">
      <c r="A23" s="162">
        <v>80101</v>
      </c>
      <c r="B23" s="163" t="s">
        <v>84</v>
      </c>
      <c r="C23" s="75"/>
      <c r="D23" s="174"/>
      <c r="E23" s="92">
        <f>SUM(E24)</f>
        <v>36000</v>
      </c>
      <c r="F23" s="129"/>
      <c r="G23" s="91">
        <f>SUM(G24:G28)</f>
        <v>36000</v>
      </c>
    </row>
    <row r="24" spans="1:7" s="64" customFormat="1" ht="78" customHeight="1">
      <c r="A24" s="348" t="s">
        <v>85</v>
      </c>
      <c r="B24" s="180" t="s">
        <v>86</v>
      </c>
      <c r="C24" s="349"/>
      <c r="D24" s="350"/>
      <c r="E24" s="351">
        <v>36000</v>
      </c>
      <c r="F24" s="352"/>
      <c r="G24" s="353"/>
    </row>
    <row r="25" spans="1:7" s="64" customFormat="1" ht="16.5" customHeight="1">
      <c r="A25" s="213" t="s">
        <v>87</v>
      </c>
      <c r="B25" s="67" t="s">
        <v>73</v>
      </c>
      <c r="C25" s="148"/>
      <c r="D25" s="182"/>
      <c r="E25" s="183"/>
      <c r="F25" s="147"/>
      <c r="G25" s="96">
        <v>27300</v>
      </c>
    </row>
    <row r="26" spans="1:7" s="64" customFormat="1" ht="30.75" customHeight="1">
      <c r="A26" s="213" t="s">
        <v>88</v>
      </c>
      <c r="B26" s="67" t="s">
        <v>89</v>
      </c>
      <c r="C26" s="148"/>
      <c r="D26" s="182"/>
      <c r="E26" s="183"/>
      <c r="F26" s="147"/>
      <c r="G26" s="96">
        <v>5200</v>
      </c>
    </row>
    <row r="27" spans="1:7" s="64" customFormat="1" ht="16.5" customHeight="1">
      <c r="A27" s="213" t="s">
        <v>53</v>
      </c>
      <c r="B27" s="67" t="s">
        <v>82</v>
      </c>
      <c r="C27" s="148"/>
      <c r="D27" s="182"/>
      <c r="E27" s="183"/>
      <c r="F27" s="147"/>
      <c r="G27" s="96">
        <v>2500</v>
      </c>
    </row>
    <row r="28" spans="1:7" s="64" customFormat="1" ht="17.25" customHeight="1">
      <c r="A28" s="254" t="s">
        <v>90</v>
      </c>
      <c r="B28" s="255" t="s">
        <v>91</v>
      </c>
      <c r="C28" s="256"/>
      <c r="D28" s="257"/>
      <c r="E28" s="258"/>
      <c r="F28" s="259"/>
      <c r="G28" s="260">
        <v>1000</v>
      </c>
    </row>
    <row r="29" spans="1:7" s="64" customFormat="1" ht="18.75" customHeight="1" thickBot="1">
      <c r="A29" s="251">
        <v>803</v>
      </c>
      <c r="B29" s="252" t="s">
        <v>63</v>
      </c>
      <c r="C29" s="198" t="s">
        <v>64</v>
      </c>
      <c r="D29" s="253">
        <f aca="true" t="shared" si="0" ref="D29:G30">SUM(D30)</f>
        <v>3709</v>
      </c>
      <c r="E29" s="199">
        <f t="shared" si="0"/>
        <v>278</v>
      </c>
      <c r="F29" s="200">
        <f t="shared" si="0"/>
        <v>3422</v>
      </c>
      <c r="G29" s="201">
        <f t="shared" si="0"/>
        <v>2144</v>
      </c>
    </row>
    <row r="30" spans="1:7" s="64" customFormat="1" ht="17.25" customHeight="1" thickTop="1">
      <c r="A30" s="162">
        <v>80309</v>
      </c>
      <c r="B30" s="163" t="s">
        <v>65</v>
      </c>
      <c r="C30" s="75"/>
      <c r="D30" s="174">
        <f t="shared" si="0"/>
        <v>3709</v>
      </c>
      <c r="E30" s="92">
        <f t="shared" si="0"/>
        <v>278</v>
      </c>
      <c r="F30" s="129">
        <f t="shared" si="0"/>
        <v>3422</v>
      </c>
      <c r="G30" s="91">
        <f t="shared" si="0"/>
        <v>2144</v>
      </c>
    </row>
    <row r="31" spans="1:7" s="207" customFormat="1" ht="30" customHeight="1">
      <c r="A31" s="202"/>
      <c r="B31" s="203" t="s">
        <v>66</v>
      </c>
      <c r="C31" s="204"/>
      <c r="D31" s="205">
        <f>SUM(D32:D33)</f>
        <v>3709</v>
      </c>
      <c r="E31" s="208">
        <f>SUM(E32:E33)</f>
        <v>278</v>
      </c>
      <c r="F31" s="209">
        <f>SUM(F32:F37)</f>
        <v>3422</v>
      </c>
      <c r="G31" s="206">
        <f>SUM(G32:G37)</f>
        <v>2144</v>
      </c>
    </row>
    <row r="32" spans="1:7" s="64" customFormat="1" ht="96" customHeight="1">
      <c r="A32" s="164" t="s">
        <v>67</v>
      </c>
      <c r="B32" s="165" t="s">
        <v>75</v>
      </c>
      <c r="C32" s="166"/>
      <c r="D32" s="197"/>
      <c r="E32" s="74">
        <v>278</v>
      </c>
      <c r="F32" s="130"/>
      <c r="G32" s="94"/>
    </row>
    <row r="33" spans="1:7" s="64" customFormat="1" ht="96" customHeight="1">
      <c r="A33" s="153" t="s">
        <v>68</v>
      </c>
      <c r="B33" s="165" t="s">
        <v>75</v>
      </c>
      <c r="C33" s="148"/>
      <c r="D33" s="182">
        <v>3709</v>
      </c>
      <c r="E33" s="183"/>
      <c r="F33" s="147"/>
      <c r="G33" s="96"/>
    </row>
    <row r="34" spans="1:7" s="64" customFormat="1" ht="15.75" customHeight="1">
      <c r="A34" s="153" t="s">
        <v>69</v>
      </c>
      <c r="B34" s="67" t="s">
        <v>74</v>
      </c>
      <c r="C34" s="148"/>
      <c r="D34" s="182"/>
      <c r="E34" s="183"/>
      <c r="F34" s="147"/>
      <c r="G34" s="96">
        <v>993</v>
      </c>
    </row>
    <row r="35" spans="1:7" s="64" customFormat="1" ht="15.75" customHeight="1">
      <c r="A35" s="153" t="s">
        <v>70</v>
      </c>
      <c r="B35" s="67" t="s">
        <v>74</v>
      </c>
      <c r="C35" s="148"/>
      <c r="D35" s="182"/>
      <c r="E35" s="183"/>
      <c r="F35" s="147">
        <v>3422</v>
      </c>
      <c r="G35" s="96"/>
    </row>
    <row r="36" spans="1:7" s="64" customFormat="1" ht="15.75" customHeight="1">
      <c r="A36" s="153" t="s">
        <v>71</v>
      </c>
      <c r="B36" s="67" t="s">
        <v>73</v>
      </c>
      <c r="C36" s="148"/>
      <c r="D36" s="182"/>
      <c r="E36" s="183"/>
      <c r="F36" s="147"/>
      <c r="G36" s="96">
        <v>897</v>
      </c>
    </row>
    <row r="37" spans="1:7" s="64" customFormat="1" ht="15.75" customHeight="1" thickBot="1">
      <c r="A37" s="153" t="s">
        <v>72</v>
      </c>
      <c r="B37" s="67" t="s">
        <v>73</v>
      </c>
      <c r="C37" s="148"/>
      <c r="D37" s="182"/>
      <c r="E37" s="183"/>
      <c r="F37" s="147"/>
      <c r="G37" s="96">
        <v>254</v>
      </c>
    </row>
    <row r="38" spans="1:7" s="64" customFormat="1" ht="31.5" customHeight="1" thickBot="1" thickTop="1">
      <c r="A38" s="149">
        <v>853</v>
      </c>
      <c r="B38" s="150" t="s">
        <v>51</v>
      </c>
      <c r="C38" s="142" t="s">
        <v>31</v>
      </c>
      <c r="D38" s="138"/>
      <c r="E38" s="154"/>
      <c r="F38" s="155"/>
      <c r="G38" s="144">
        <f>SUM(G39)</f>
        <v>56640</v>
      </c>
    </row>
    <row r="39" spans="1:7" s="64" customFormat="1" ht="18.75" customHeight="1" thickTop="1">
      <c r="A39" s="151">
        <v>85395</v>
      </c>
      <c r="B39" s="152" t="s">
        <v>52</v>
      </c>
      <c r="C39" s="157"/>
      <c r="D39" s="157"/>
      <c r="E39" s="158"/>
      <c r="F39" s="159"/>
      <c r="G39" s="146">
        <f>SUM(G40)</f>
        <v>56640</v>
      </c>
    </row>
    <row r="40" spans="1:7" s="64" customFormat="1" ht="32.25" customHeight="1" thickBot="1">
      <c r="A40" s="153" t="s">
        <v>53</v>
      </c>
      <c r="B40" s="67" t="s">
        <v>54</v>
      </c>
      <c r="C40" s="148"/>
      <c r="D40" s="148"/>
      <c r="E40" s="135"/>
      <c r="F40" s="147"/>
      <c r="G40" s="96">
        <v>56640</v>
      </c>
    </row>
    <row r="41" spans="1:7" s="73" customFormat="1" ht="35.25" customHeight="1" thickBot="1" thickTop="1">
      <c r="A41" s="136">
        <v>900</v>
      </c>
      <c r="B41" s="137" t="s">
        <v>49</v>
      </c>
      <c r="C41" s="142"/>
      <c r="D41" s="142"/>
      <c r="E41" s="70">
        <f>E42+E44</f>
        <v>89232</v>
      </c>
      <c r="F41" s="143"/>
      <c r="G41" s="144">
        <f>SUM(G42+G44)</f>
        <v>531522</v>
      </c>
    </row>
    <row r="42" spans="1:7" s="73" customFormat="1" ht="17.25" customHeight="1" thickTop="1">
      <c r="A42" s="139">
        <v>90001</v>
      </c>
      <c r="B42" s="140" t="s">
        <v>50</v>
      </c>
      <c r="C42" s="141" t="s">
        <v>46</v>
      </c>
      <c r="D42" s="141"/>
      <c r="E42" s="92"/>
      <c r="F42" s="145"/>
      <c r="G42" s="146">
        <f>SUM(G43)</f>
        <v>400000</v>
      </c>
    </row>
    <row r="43" spans="1:7" s="64" customFormat="1" ht="58.5" customHeight="1">
      <c r="A43" s="214">
        <v>6050</v>
      </c>
      <c r="B43" s="215" t="s">
        <v>100</v>
      </c>
      <c r="C43" s="216"/>
      <c r="D43" s="216"/>
      <c r="E43" s="217"/>
      <c r="F43" s="218"/>
      <c r="G43" s="219">
        <v>400000</v>
      </c>
    </row>
    <row r="44" spans="1:7" s="73" customFormat="1" ht="18" customHeight="1">
      <c r="A44" s="65">
        <v>90095</v>
      </c>
      <c r="B44" s="179" t="s">
        <v>52</v>
      </c>
      <c r="C44" s="220" t="s">
        <v>57</v>
      </c>
      <c r="D44" s="220"/>
      <c r="E44" s="72">
        <f>SUM(E45)</f>
        <v>89232</v>
      </c>
      <c r="F44" s="221"/>
      <c r="G44" s="222">
        <f>SUM(G45)</f>
        <v>131522</v>
      </c>
    </row>
    <row r="45" spans="1:7" s="211" customFormat="1" ht="12.75" customHeight="1">
      <c r="A45" s="223"/>
      <c r="B45" s="224" t="s">
        <v>92</v>
      </c>
      <c r="C45" s="225"/>
      <c r="D45" s="226"/>
      <c r="E45" s="228">
        <f>SUM(E46)</f>
        <v>89232</v>
      </c>
      <c r="F45" s="229"/>
      <c r="G45" s="230">
        <f>SUM(G46:G49)</f>
        <v>131522</v>
      </c>
    </row>
    <row r="46" spans="1:7" s="64" customFormat="1" ht="46.5" customHeight="1">
      <c r="A46" s="93">
        <v>2708</v>
      </c>
      <c r="B46" s="67" t="s">
        <v>93</v>
      </c>
      <c r="C46" s="148"/>
      <c r="D46" s="227"/>
      <c r="E46" s="74">
        <v>89232</v>
      </c>
      <c r="F46" s="130"/>
      <c r="G46" s="94"/>
    </row>
    <row r="47" spans="1:7" s="64" customFormat="1" ht="17.25" customHeight="1">
      <c r="A47" s="261">
        <v>4218</v>
      </c>
      <c r="B47" s="255" t="s">
        <v>73</v>
      </c>
      <c r="C47" s="256"/>
      <c r="D47" s="262"/>
      <c r="E47" s="263"/>
      <c r="F47" s="246"/>
      <c r="G47" s="264">
        <v>68998</v>
      </c>
    </row>
    <row r="48" spans="1:7" s="64" customFormat="1" ht="19.5" customHeight="1">
      <c r="A48" s="93">
        <v>4308</v>
      </c>
      <c r="B48" s="67" t="s">
        <v>82</v>
      </c>
      <c r="C48" s="148"/>
      <c r="D48" s="227"/>
      <c r="E48" s="74"/>
      <c r="F48" s="130"/>
      <c r="G48" s="94">
        <v>20234</v>
      </c>
    </row>
    <row r="49" spans="1:7" s="64" customFormat="1" ht="19.5" customHeight="1" thickBot="1">
      <c r="A49" s="93">
        <v>4309</v>
      </c>
      <c r="B49" s="67" t="s">
        <v>82</v>
      </c>
      <c r="C49" s="148"/>
      <c r="D49" s="227"/>
      <c r="E49" s="74"/>
      <c r="F49" s="130"/>
      <c r="G49" s="94">
        <v>42290</v>
      </c>
    </row>
    <row r="50" spans="1:7" s="73" customFormat="1" ht="17.25" customHeight="1" thickBot="1" thickTop="1">
      <c r="A50" s="338">
        <v>926</v>
      </c>
      <c r="B50" s="354" t="s">
        <v>36</v>
      </c>
      <c r="C50" s="68" t="s">
        <v>46</v>
      </c>
      <c r="D50" s="68"/>
      <c r="E50" s="70">
        <f>SUM(E51)</f>
        <v>1542964</v>
      </c>
      <c r="F50" s="210"/>
      <c r="G50" s="89">
        <f>SUM(G51)</f>
        <v>3689795</v>
      </c>
    </row>
    <row r="51" spans="1:7" s="73" customFormat="1" ht="16.5" customHeight="1" thickTop="1">
      <c r="A51" s="90">
        <v>92601</v>
      </c>
      <c r="B51" s="97" t="s">
        <v>37</v>
      </c>
      <c r="C51" s="102"/>
      <c r="D51" s="167"/>
      <c r="E51" s="92">
        <f>SUM(E55+E52)</f>
        <v>1542964</v>
      </c>
      <c r="F51" s="129"/>
      <c r="G51" s="91">
        <f>SUM(G52:G54)</f>
        <v>3689795</v>
      </c>
    </row>
    <row r="52" spans="1:7" s="73" customFormat="1" ht="86.25" customHeight="1">
      <c r="A52" s="93">
        <v>6260</v>
      </c>
      <c r="B52" s="67" t="s">
        <v>62</v>
      </c>
      <c r="C52" s="101"/>
      <c r="D52" s="169"/>
      <c r="E52" s="74">
        <v>550000</v>
      </c>
      <c r="F52" s="130"/>
      <c r="G52" s="94"/>
    </row>
    <row r="53" spans="1:7" s="73" customFormat="1" ht="32.25" customHeight="1">
      <c r="A53" s="93">
        <v>6050</v>
      </c>
      <c r="B53" s="67" t="s">
        <v>96</v>
      </c>
      <c r="C53" s="103"/>
      <c r="D53" s="77"/>
      <c r="E53" s="161"/>
      <c r="F53" s="186"/>
      <c r="G53" s="94">
        <v>550000</v>
      </c>
    </row>
    <row r="54" spans="1:7" s="107" customFormat="1" ht="32.25" customHeight="1">
      <c r="A54" s="104"/>
      <c r="B54" s="105" t="s">
        <v>40</v>
      </c>
      <c r="C54" s="106"/>
      <c r="D54" s="168"/>
      <c r="E54" s="161">
        <f>SUM(E55)</f>
        <v>992964</v>
      </c>
      <c r="F54" s="186"/>
      <c r="G54" s="187">
        <f>SUM(G55:G57)</f>
        <v>3139795</v>
      </c>
    </row>
    <row r="55" spans="1:7" s="73" customFormat="1" ht="48.75" customHeight="1">
      <c r="A55" s="93">
        <v>6298</v>
      </c>
      <c r="B55" s="67" t="s">
        <v>39</v>
      </c>
      <c r="C55" s="101"/>
      <c r="D55" s="169"/>
      <c r="E55" s="74">
        <v>992964</v>
      </c>
      <c r="F55" s="130"/>
      <c r="G55" s="96"/>
    </row>
    <row r="56" spans="1:7" s="73" customFormat="1" ht="30" customHeight="1">
      <c r="A56" s="93">
        <v>6058</v>
      </c>
      <c r="B56" s="67" t="s">
        <v>35</v>
      </c>
      <c r="C56" s="103"/>
      <c r="D56" s="77"/>
      <c r="E56" s="74"/>
      <c r="F56" s="130"/>
      <c r="G56" s="94">
        <v>992964</v>
      </c>
    </row>
    <row r="57" spans="1:7" s="73" customFormat="1" ht="34.5" customHeight="1" thickBot="1">
      <c r="A57" s="93">
        <v>6059</v>
      </c>
      <c r="B57" s="67" t="s">
        <v>38</v>
      </c>
      <c r="C57" s="103"/>
      <c r="D57" s="77"/>
      <c r="E57" s="74"/>
      <c r="F57" s="130"/>
      <c r="G57" s="94">
        <v>2146831</v>
      </c>
    </row>
    <row r="58" spans="1:7" s="10" customFormat="1" ht="18.75" thickBot="1" thickTop="1">
      <c r="A58" s="78"/>
      <c r="B58" s="38" t="s">
        <v>11</v>
      </c>
      <c r="C58" s="38"/>
      <c r="D58" s="188">
        <f>D14+D19+D22+D29+D38+D41+D50+D11</f>
        <v>143709</v>
      </c>
      <c r="E58" s="9">
        <f>E14+E19+E22+E29+E38+E41+E50+E11</f>
        <v>1808474</v>
      </c>
      <c r="F58" s="189">
        <f>F14+F19+F22+F29+F38+F41+F50+F11</f>
        <v>3422</v>
      </c>
      <c r="G58" s="9">
        <f>G14+G19+G22+G29+G38+G41+G50+G11</f>
        <v>4866101</v>
      </c>
    </row>
    <row r="59" spans="1:7" s="100" customFormat="1" ht="18.75" thickBot="1" thickTop="1">
      <c r="A59" s="79"/>
      <c r="B59" s="80" t="s">
        <v>12</v>
      </c>
      <c r="C59" s="80"/>
      <c r="D59" s="98">
        <f>E58-D58</f>
        <v>1664765</v>
      </c>
      <c r="E59" s="99"/>
      <c r="F59" s="131">
        <f>G58-F58</f>
        <v>4862679</v>
      </c>
      <c r="G59" s="99"/>
    </row>
    <row r="60" s="2" customFormat="1" ht="13.5" thickTop="1"/>
    <row r="61" s="2" customFormat="1" ht="12.75"/>
  </sheetData>
  <printOptions horizontalCentered="1"/>
  <pageMargins left="0" right="0" top="0.984251968503937" bottom="0.5511811023622047" header="0.7480314960629921" footer="0.31496062992125984"/>
  <pageSetup firstPageNumber="4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workbookViewId="0" topLeftCell="A1">
      <selection activeCell="C2" sqref="C2"/>
    </sheetView>
  </sheetViews>
  <sheetFormatPr defaultColWidth="9.00390625" defaultRowHeight="12.75"/>
  <cols>
    <col min="1" max="1" width="7.875" style="2" customWidth="1"/>
    <col min="2" max="2" width="50.125" style="2" customWidth="1"/>
    <col min="3" max="4" width="12.625" style="2" customWidth="1"/>
    <col min="5" max="16384" width="9.125" style="2" customWidth="1"/>
  </cols>
  <sheetData>
    <row r="1" ht="12.75">
      <c r="C1" s="113" t="s">
        <v>44</v>
      </c>
    </row>
    <row r="2" ht="14.25" customHeight="1">
      <c r="C2" s="2" t="s">
        <v>152</v>
      </c>
    </row>
    <row r="3" spans="1:4" ht="15.75" customHeight="1">
      <c r="A3" s="12"/>
      <c r="B3" s="12"/>
      <c r="C3" s="2" t="s">
        <v>0</v>
      </c>
      <c r="D3" s="13"/>
    </row>
    <row r="4" spans="1:4" ht="13.5" customHeight="1">
      <c r="A4" s="12"/>
      <c r="B4" s="12"/>
      <c r="C4" s="2" t="s">
        <v>151</v>
      </c>
      <c r="D4" s="13"/>
    </row>
    <row r="5" spans="1:4" ht="15" customHeight="1">
      <c r="A5" s="12"/>
      <c r="B5" s="12"/>
      <c r="C5" s="14"/>
      <c r="D5" s="13"/>
    </row>
    <row r="6" spans="1:4" ht="18">
      <c r="A6" s="110" t="s">
        <v>15</v>
      </c>
      <c r="B6" s="15"/>
      <c r="C6" s="15"/>
      <c r="D6" s="13"/>
    </row>
    <row r="7" spans="1:4" ht="23.25" customHeight="1">
      <c r="A7" s="110" t="s">
        <v>16</v>
      </c>
      <c r="B7" s="15"/>
      <c r="C7" s="12"/>
      <c r="D7" s="13"/>
    </row>
    <row r="8" spans="1:4" ht="34.5">
      <c r="A8" s="111" t="s">
        <v>41</v>
      </c>
      <c r="B8" s="15"/>
      <c r="C8" s="12"/>
      <c r="D8" s="13"/>
    </row>
    <row r="9" ht="30.75" customHeight="1" thickBot="1">
      <c r="D9" s="16" t="s">
        <v>14</v>
      </c>
    </row>
    <row r="10" spans="1:4" ht="28.5" customHeight="1" thickBot="1" thickTop="1">
      <c r="A10" s="17" t="s">
        <v>17</v>
      </c>
      <c r="B10" s="18" t="s">
        <v>18</v>
      </c>
      <c r="C10" s="18" t="s">
        <v>19</v>
      </c>
      <c r="D10" s="19" t="s">
        <v>20</v>
      </c>
    </row>
    <row r="11" spans="1:4" ht="14.25" customHeight="1" thickBot="1" thickTop="1">
      <c r="A11" s="20">
        <v>1</v>
      </c>
      <c r="B11" s="21">
        <v>2</v>
      </c>
      <c r="C11" s="21">
        <v>3</v>
      </c>
      <c r="D11" s="22">
        <v>4</v>
      </c>
    </row>
    <row r="12" spans="1:4" ht="45" customHeight="1" thickTop="1">
      <c r="A12" s="23">
        <v>952</v>
      </c>
      <c r="B12" s="24" t="s">
        <v>42</v>
      </c>
      <c r="C12" s="25">
        <f>SUM(C15:C18)</f>
        <v>26254000</v>
      </c>
      <c r="D12" s="26"/>
    </row>
    <row r="13" spans="1:4" ht="12" customHeight="1">
      <c r="A13" s="27"/>
      <c r="B13" s="28" t="s">
        <v>21</v>
      </c>
      <c r="C13" s="29"/>
      <c r="D13" s="26"/>
    </row>
    <row r="14" spans="1:4" ht="12" customHeight="1" hidden="1">
      <c r="A14" s="27"/>
      <c r="B14" s="28"/>
      <c r="C14" s="29"/>
      <c r="D14" s="26"/>
    </row>
    <row r="15" spans="1:4" ht="18" customHeight="1">
      <c r="A15" s="27"/>
      <c r="B15" s="190" t="s">
        <v>22</v>
      </c>
      <c r="C15" s="191">
        <v>25000000</v>
      </c>
      <c r="D15" s="26"/>
    </row>
    <row r="16" spans="1:4" ht="15" customHeight="1">
      <c r="A16" s="27"/>
      <c r="B16" s="190" t="s">
        <v>43</v>
      </c>
      <c r="C16" s="191">
        <v>800000</v>
      </c>
      <c r="D16" s="26"/>
    </row>
    <row r="17" spans="1:4" ht="15" customHeight="1">
      <c r="A17" s="27"/>
      <c r="B17" s="190" t="s">
        <v>43</v>
      </c>
      <c r="C17" s="192">
        <v>420000</v>
      </c>
      <c r="D17" s="26"/>
    </row>
    <row r="18" spans="1:4" ht="15" customHeight="1">
      <c r="A18" s="27"/>
      <c r="B18" s="190" t="s">
        <v>43</v>
      </c>
      <c r="C18" s="192">
        <v>34000</v>
      </c>
      <c r="D18" s="26"/>
    </row>
    <row r="19" spans="1:4" ht="24.75" customHeight="1">
      <c r="A19" s="23">
        <v>955</v>
      </c>
      <c r="B19" s="31" t="s">
        <v>23</v>
      </c>
      <c r="C19" s="32">
        <v>29676040</v>
      </c>
      <c r="D19" s="33"/>
    </row>
    <row r="20" spans="1:4" ht="16.5" customHeight="1">
      <c r="A20" s="27"/>
      <c r="B20" s="114"/>
      <c r="C20" s="115"/>
      <c r="D20" s="30"/>
    </row>
    <row r="21" spans="1:4" ht="15.75">
      <c r="A21" s="23">
        <v>992</v>
      </c>
      <c r="B21" s="31" t="s">
        <v>24</v>
      </c>
      <c r="C21" s="34"/>
      <c r="D21" s="35">
        <f>SUM(D23:D26)</f>
        <v>12813200</v>
      </c>
    </row>
    <row r="22" spans="1:4" ht="15.75" customHeight="1">
      <c r="A22" s="27"/>
      <c r="B22" s="28" t="s">
        <v>21</v>
      </c>
      <c r="C22" s="34"/>
      <c r="D22" s="36"/>
    </row>
    <row r="23" spans="1:4" ht="19.5" customHeight="1">
      <c r="A23" s="27"/>
      <c r="B23" s="116" t="s">
        <v>25</v>
      </c>
      <c r="C23" s="117"/>
      <c r="D23" s="118">
        <v>1524800</v>
      </c>
    </row>
    <row r="24" spans="1:4" ht="19.5" customHeight="1">
      <c r="A24" s="27"/>
      <c r="B24" s="116" t="s">
        <v>26</v>
      </c>
      <c r="C24" s="117"/>
      <c r="D24" s="118">
        <v>9295500</v>
      </c>
    </row>
    <row r="25" spans="1:4" ht="19.5" customHeight="1">
      <c r="A25" s="27"/>
      <c r="B25" s="119" t="s">
        <v>27</v>
      </c>
      <c r="C25" s="120"/>
      <c r="D25" s="121">
        <v>600000</v>
      </c>
    </row>
    <row r="26" spans="1:4" ht="19.5" customHeight="1">
      <c r="A26" s="27"/>
      <c r="B26" s="119" t="s">
        <v>28</v>
      </c>
      <c r="C26" s="120"/>
      <c r="D26" s="121">
        <v>1392900</v>
      </c>
    </row>
    <row r="27" spans="1:4" ht="5.25" customHeight="1" thickBot="1">
      <c r="A27" s="112"/>
      <c r="B27" s="122"/>
      <c r="C27" s="123"/>
      <c r="D27" s="124"/>
    </row>
    <row r="28" spans="1:4" ht="19.5" customHeight="1" thickBot="1" thickTop="1">
      <c r="A28" s="37"/>
      <c r="B28" s="38" t="s">
        <v>29</v>
      </c>
      <c r="C28" s="8">
        <f>C19+C12+C20</f>
        <v>55930040</v>
      </c>
      <c r="D28" s="9">
        <f>D21</f>
        <v>12813200</v>
      </c>
    </row>
    <row r="29" spans="1:4" ht="24" customHeight="1" thickBot="1" thickTop="1">
      <c r="A29" s="37"/>
      <c r="B29" s="38" t="s">
        <v>30</v>
      </c>
      <c r="C29" s="39">
        <f>D28-C28</f>
        <v>-43116840</v>
      </c>
      <c r="D29" s="40"/>
    </row>
    <row r="30" spans="1:4" ht="16.5" thickTop="1">
      <c r="A30" s="3"/>
      <c r="B30" s="4"/>
      <c r="C30" s="5"/>
      <c r="D30" s="5"/>
    </row>
    <row r="31" spans="1:4" ht="15.75">
      <c r="A31" s="3"/>
      <c r="B31" s="4"/>
      <c r="C31" s="5"/>
      <c r="D31" s="5"/>
    </row>
    <row r="32" spans="1:4" ht="15.75">
      <c r="A32" s="3"/>
      <c r="B32" s="4"/>
      <c r="C32" s="5"/>
      <c r="D32" s="5"/>
    </row>
    <row r="33" spans="1:4" ht="15.75">
      <c r="A33" s="3"/>
      <c r="B33" s="4"/>
      <c r="C33" s="5"/>
      <c r="D33" s="5"/>
    </row>
    <row r="34" spans="1:4" ht="15.75">
      <c r="A34" s="3"/>
      <c r="B34" s="4"/>
      <c r="C34" s="5"/>
      <c r="D34" s="5"/>
    </row>
    <row r="35" spans="1:4" ht="15.75">
      <c r="A35" s="3"/>
      <c r="B35" s="4"/>
      <c r="C35" s="5"/>
      <c r="D35" s="5"/>
    </row>
    <row r="36" spans="1:4" ht="12.75">
      <c r="A36" s="3"/>
      <c r="B36" s="3"/>
      <c r="C36" s="6"/>
      <c r="D36" s="6"/>
    </row>
    <row r="37" spans="1:4" ht="12.75">
      <c r="A37" s="3"/>
      <c r="B37" s="3"/>
      <c r="C37" s="6"/>
      <c r="D37" s="6"/>
    </row>
    <row r="38" spans="1:4" ht="12.75">
      <c r="A38" s="3"/>
      <c r="B38" s="3"/>
      <c r="C38" s="6"/>
      <c r="D38" s="6"/>
    </row>
    <row r="39" spans="3:4" ht="12.75">
      <c r="C39" s="7"/>
      <c r="D39" s="7"/>
    </row>
    <row r="40" spans="3:4" ht="12.75">
      <c r="C40" s="7"/>
      <c r="D40" s="7"/>
    </row>
    <row r="41" spans="3:4" ht="12.75">
      <c r="C41" s="7"/>
      <c r="D41" s="7"/>
    </row>
    <row r="42" spans="3:4" ht="12.75">
      <c r="C42" s="7"/>
      <c r="D42" s="7"/>
    </row>
    <row r="43" spans="3:4" ht="12.75">
      <c r="C43" s="7"/>
      <c r="D43" s="7"/>
    </row>
  </sheetData>
  <printOptions horizontalCentered="1"/>
  <pageMargins left="0" right="0" top="0.984251968503937" bottom="0.7874015748031497" header="0.5118110236220472" footer="0.5118110236220472"/>
  <pageSetup firstPageNumber="9" useFirstPageNumber="1" horizontalDpi="600" verticalDpi="600" orientation="portrait" paperSize="9" r:id="rId1"/>
  <headerFooter alignWithMargins="0">
    <oddHeader>&amp;C&amp;"Times New Roman,Normalny"&amp;P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E7" sqref="E7"/>
    </sheetView>
  </sheetViews>
  <sheetFormatPr defaultColWidth="9.00390625" defaultRowHeight="12.75"/>
  <cols>
    <col min="1" max="1" width="7.75390625" style="265" customWidth="1"/>
    <col min="2" max="2" width="44.625" style="266" customWidth="1"/>
    <col min="3" max="5" width="11.875" style="267" customWidth="1"/>
    <col min="6" max="16384" width="10.00390625" style="266" customWidth="1"/>
  </cols>
  <sheetData>
    <row r="1" spans="3:5" ht="12.75" customHeight="1">
      <c r="C1" s="2"/>
      <c r="D1" s="2" t="s">
        <v>135</v>
      </c>
      <c r="E1" s="2"/>
    </row>
    <row r="2" spans="3:5" ht="12.75" customHeight="1">
      <c r="C2" s="2"/>
      <c r="D2" s="2" t="s">
        <v>152</v>
      </c>
      <c r="E2" s="2"/>
    </row>
    <row r="3" spans="2:5" ht="12.75" customHeight="1">
      <c r="B3" s="14"/>
      <c r="C3" s="2"/>
      <c r="D3" s="2" t="s">
        <v>0</v>
      </c>
      <c r="E3" s="2"/>
    </row>
    <row r="4" spans="3:5" ht="12.75" customHeight="1">
      <c r="C4" s="2"/>
      <c r="D4" s="2" t="s">
        <v>151</v>
      </c>
      <c r="E4" s="2"/>
    </row>
    <row r="5" ht="12.75" customHeight="1" hidden="1"/>
    <row r="6" ht="32.25" customHeight="1"/>
    <row r="7" spans="1:5" s="10" customFormat="1" ht="17.25" customHeight="1">
      <c r="A7" s="110" t="s">
        <v>136</v>
      </c>
      <c r="B7" s="110"/>
      <c r="C7" s="269"/>
      <c r="D7" s="269"/>
      <c r="E7" s="269"/>
    </row>
    <row r="8" spans="1:5" s="10" customFormat="1" ht="17.25" customHeight="1">
      <c r="A8" s="110" t="s">
        <v>137</v>
      </c>
      <c r="B8" s="110"/>
      <c r="C8" s="269"/>
      <c r="D8" s="269"/>
      <c r="E8" s="269"/>
    </row>
    <row r="9" spans="1:5" s="10" customFormat="1" ht="17.25" customHeight="1">
      <c r="A9" s="110" t="s">
        <v>138</v>
      </c>
      <c r="B9" s="110"/>
      <c r="C9" s="269"/>
      <c r="D9" s="269"/>
      <c r="E9" s="269"/>
    </row>
    <row r="10" spans="1:5" s="10" customFormat="1" ht="17.25" customHeight="1">
      <c r="A10" s="110" t="s">
        <v>139</v>
      </c>
      <c r="B10" s="110"/>
      <c r="C10" s="269"/>
      <c r="D10" s="269"/>
      <c r="E10" s="269"/>
    </row>
    <row r="11" spans="1:5" ht="22.5" customHeight="1" thickBot="1">
      <c r="A11" s="270"/>
      <c r="B11" s="271"/>
      <c r="C11" s="272"/>
      <c r="D11" s="272"/>
      <c r="E11" s="273" t="s">
        <v>14</v>
      </c>
    </row>
    <row r="12" spans="1:5" s="278" customFormat="1" ht="42.75" customHeight="1" thickTop="1">
      <c r="A12" s="274" t="s">
        <v>101</v>
      </c>
      <c r="B12" s="275" t="s">
        <v>18</v>
      </c>
      <c r="C12" s="276" t="s">
        <v>132</v>
      </c>
      <c r="D12" s="313" t="s">
        <v>134</v>
      </c>
      <c r="E12" s="277" t="s">
        <v>133</v>
      </c>
    </row>
    <row r="13" spans="1:5" s="283" customFormat="1" ht="9" customHeight="1">
      <c r="A13" s="279">
        <v>1</v>
      </c>
      <c r="B13" s="280">
        <v>2</v>
      </c>
      <c r="C13" s="281">
        <v>3</v>
      </c>
      <c r="D13" s="314">
        <v>4</v>
      </c>
      <c r="E13" s="282">
        <v>5</v>
      </c>
    </row>
    <row r="14" spans="1:5" s="288" customFormat="1" ht="18.75" customHeight="1">
      <c r="A14" s="284">
        <v>710</v>
      </c>
      <c r="B14" s="285" t="s">
        <v>102</v>
      </c>
      <c r="C14" s="286"/>
      <c r="D14" s="315"/>
      <c r="E14" s="287"/>
    </row>
    <row r="15" spans="1:5" s="293" customFormat="1" ht="30" customHeight="1" thickBot="1">
      <c r="A15" s="289">
        <v>71030</v>
      </c>
      <c r="B15" s="290" t="s">
        <v>103</v>
      </c>
      <c r="C15" s="291"/>
      <c r="D15" s="316"/>
      <c r="E15" s="292"/>
    </row>
    <row r="16" spans="1:5" s="268" customFormat="1" ht="23.25" customHeight="1" thickBot="1" thickTop="1">
      <c r="A16" s="294" t="s">
        <v>104</v>
      </c>
      <c r="B16" s="295" t="s">
        <v>105</v>
      </c>
      <c r="C16" s="296">
        <f>C17+C18-C19</f>
        <v>641102</v>
      </c>
      <c r="D16" s="317">
        <f>D17+D18-D19</f>
        <v>518025</v>
      </c>
      <c r="E16" s="297">
        <f>E17+E18-E19</f>
        <v>1159127</v>
      </c>
    </row>
    <row r="17" spans="1:5" ht="15.75" customHeight="1" thickTop="1">
      <c r="A17" s="298"/>
      <c r="B17" s="299" t="s">
        <v>106</v>
      </c>
      <c r="C17" s="300">
        <v>623102</v>
      </c>
      <c r="D17" s="318">
        <v>532279</v>
      </c>
      <c r="E17" s="301">
        <f>SUM(C17:D17)</f>
        <v>1155381</v>
      </c>
    </row>
    <row r="18" spans="1:5" ht="15.75" customHeight="1">
      <c r="A18" s="298"/>
      <c r="B18" s="299" t="s">
        <v>107</v>
      </c>
      <c r="C18" s="300">
        <v>20000</v>
      </c>
      <c r="D18" s="318">
        <v>24532</v>
      </c>
      <c r="E18" s="301">
        <f>SUM(C18:D18)</f>
        <v>44532</v>
      </c>
    </row>
    <row r="19" spans="1:5" ht="15.75" customHeight="1" thickBot="1">
      <c r="A19" s="298"/>
      <c r="B19" s="299" t="s">
        <v>108</v>
      </c>
      <c r="C19" s="300">
        <v>2000</v>
      </c>
      <c r="D19" s="318">
        <v>38786</v>
      </c>
      <c r="E19" s="301">
        <f>SUM(C19:D19)</f>
        <v>40786</v>
      </c>
    </row>
    <row r="20" spans="1:5" s="268" customFormat="1" ht="21" customHeight="1" thickBot="1" thickTop="1">
      <c r="A20" s="294" t="s">
        <v>109</v>
      </c>
      <c r="B20" s="295" t="s">
        <v>110</v>
      </c>
      <c r="C20" s="296">
        <f>SUM(C21:C23)</f>
        <v>310000</v>
      </c>
      <c r="D20" s="317">
        <f>SUM(D22:D23)</f>
        <v>90000</v>
      </c>
      <c r="E20" s="297">
        <f>SUM(E21:E23)</f>
        <v>400000</v>
      </c>
    </row>
    <row r="21" spans="1:5" s="293" customFormat="1" ht="32.25" customHeight="1" hidden="1">
      <c r="A21" s="302" t="s">
        <v>111</v>
      </c>
      <c r="B21" s="303" t="s">
        <v>112</v>
      </c>
      <c r="C21" s="300">
        <v>0</v>
      </c>
      <c r="D21" s="318"/>
      <c r="E21" s="301">
        <v>0</v>
      </c>
    </row>
    <row r="22" spans="1:5" ht="19.5" customHeight="1" thickTop="1">
      <c r="A22" s="302" t="s">
        <v>113</v>
      </c>
      <c r="B22" s="299" t="s">
        <v>114</v>
      </c>
      <c r="C22" s="300">
        <v>290000</v>
      </c>
      <c r="D22" s="318">
        <v>70000</v>
      </c>
      <c r="E22" s="301">
        <f>SUM(C22:D22)</f>
        <v>360000</v>
      </c>
    </row>
    <row r="23" spans="1:5" ht="19.5" customHeight="1" thickBot="1">
      <c r="A23" s="302" t="s">
        <v>115</v>
      </c>
      <c r="B23" s="299" t="s">
        <v>116</v>
      </c>
      <c r="C23" s="300">
        <v>20000</v>
      </c>
      <c r="D23" s="318">
        <v>20000</v>
      </c>
      <c r="E23" s="301">
        <f>SUM(C23:D23)</f>
        <v>40000</v>
      </c>
    </row>
    <row r="24" spans="1:5" s="304" customFormat="1" ht="21.75" customHeight="1" thickBot="1" thickTop="1">
      <c r="A24" s="294" t="s">
        <v>117</v>
      </c>
      <c r="B24" s="295" t="s">
        <v>118</v>
      </c>
      <c r="C24" s="296">
        <f>SUM(C20+C16)</f>
        <v>951102</v>
      </c>
      <c r="D24" s="317">
        <f>SUM(D20+D16)</f>
        <v>608025</v>
      </c>
      <c r="E24" s="297">
        <f>SUM(E20+E16)</f>
        <v>1559127</v>
      </c>
    </row>
    <row r="25" spans="1:5" s="10" customFormat="1" ht="21.75" customHeight="1" thickBot="1" thickTop="1">
      <c r="A25" s="294" t="s">
        <v>119</v>
      </c>
      <c r="B25" s="295" t="s">
        <v>120</v>
      </c>
      <c r="C25" s="296">
        <f>SUM(C26+C33)</f>
        <v>530778</v>
      </c>
      <c r="D25" s="317">
        <f>SUM(D26+D33)</f>
        <v>588622</v>
      </c>
      <c r="E25" s="297">
        <f>SUM(E26+E33)</f>
        <v>1119400</v>
      </c>
    </row>
    <row r="26" spans="1:5" s="307" customFormat="1" ht="18" customHeight="1" thickTop="1">
      <c r="A26" s="305"/>
      <c r="B26" s="24" t="s">
        <v>121</v>
      </c>
      <c r="C26" s="32">
        <f>SUM(C27:C32)</f>
        <v>530778</v>
      </c>
      <c r="D26" s="320">
        <f>SUM(D27:D32)</f>
        <v>518622</v>
      </c>
      <c r="E26" s="306">
        <f>SUM(E27:E32)</f>
        <v>1049400</v>
      </c>
    </row>
    <row r="27" spans="1:5" ht="19.5" customHeight="1">
      <c r="A27" s="298">
        <v>2960</v>
      </c>
      <c r="B27" s="299" t="s">
        <v>122</v>
      </c>
      <c r="C27" s="300">
        <f>C20*20%</f>
        <v>62000</v>
      </c>
      <c r="D27" s="318">
        <v>18000</v>
      </c>
      <c r="E27" s="301">
        <f>SUM(C27:D27)</f>
        <v>80000</v>
      </c>
    </row>
    <row r="28" spans="1:5" ht="19.5" customHeight="1">
      <c r="A28" s="298">
        <v>4110</v>
      </c>
      <c r="B28" s="299" t="s">
        <v>123</v>
      </c>
      <c r="C28" s="300">
        <v>1000</v>
      </c>
      <c r="D28" s="318"/>
      <c r="E28" s="301">
        <f aca="true" t="shared" si="0" ref="E28:E34">SUM(C28:D28)</f>
        <v>1000</v>
      </c>
    </row>
    <row r="29" spans="1:5" ht="19.5" customHeight="1">
      <c r="A29" s="298">
        <v>4120</v>
      </c>
      <c r="B29" s="299" t="s">
        <v>124</v>
      </c>
      <c r="C29" s="300">
        <v>1000</v>
      </c>
      <c r="D29" s="318"/>
      <c r="E29" s="301">
        <f t="shared" si="0"/>
        <v>1000</v>
      </c>
    </row>
    <row r="30" spans="1:5" ht="19.5" customHeight="1">
      <c r="A30" s="298">
        <v>4210</v>
      </c>
      <c r="B30" s="299" t="s">
        <v>125</v>
      </c>
      <c r="C30" s="300">
        <v>3000</v>
      </c>
      <c r="D30" s="318">
        <v>6400</v>
      </c>
      <c r="E30" s="301">
        <f t="shared" si="0"/>
        <v>9400</v>
      </c>
    </row>
    <row r="31" spans="1:5" ht="19.5" customHeight="1">
      <c r="A31" s="298">
        <v>4300</v>
      </c>
      <c r="B31" s="299" t="s">
        <v>126</v>
      </c>
      <c r="C31" s="300">
        <f>413778+42000</f>
        <v>455778</v>
      </c>
      <c r="D31" s="318">
        <v>494222</v>
      </c>
      <c r="E31" s="301">
        <f t="shared" si="0"/>
        <v>950000</v>
      </c>
    </row>
    <row r="32" spans="1:5" ht="19.5" customHeight="1">
      <c r="A32" s="298">
        <v>4170</v>
      </c>
      <c r="B32" s="299" t="s">
        <v>127</v>
      </c>
      <c r="C32" s="300">
        <v>8000</v>
      </c>
      <c r="D32" s="318"/>
      <c r="E32" s="301">
        <f t="shared" si="0"/>
        <v>8000</v>
      </c>
    </row>
    <row r="33" spans="1:5" s="308" customFormat="1" ht="14.25" customHeight="1">
      <c r="A33" s="305"/>
      <c r="B33" s="24" t="s">
        <v>128</v>
      </c>
      <c r="C33" s="32">
        <f>C34</f>
        <v>0</v>
      </c>
      <c r="D33" s="319">
        <f>SUM(D34)</f>
        <v>70000</v>
      </c>
      <c r="E33" s="306">
        <f>E34</f>
        <v>70000</v>
      </c>
    </row>
    <row r="34" spans="1:5" ht="21" customHeight="1" thickBot="1">
      <c r="A34" s="298">
        <v>6120</v>
      </c>
      <c r="B34" s="299" t="s">
        <v>129</v>
      </c>
      <c r="C34" s="300">
        <v>0</v>
      </c>
      <c r="D34" s="318">
        <v>70000</v>
      </c>
      <c r="E34" s="301">
        <f t="shared" si="0"/>
        <v>70000</v>
      </c>
    </row>
    <row r="35" spans="1:5" s="309" customFormat="1" ht="36.75" customHeight="1" thickBot="1" thickTop="1">
      <c r="A35" s="294" t="s">
        <v>130</v>
      </c>
      <c r="B35" s="310" t="s">
        <v>131</v>
      </c>
      <c r="C35" s="311">
        <f>C24-C25</f>
        <v>420324</v>
      </c>
      <c r="D35" s="311">
        <f>D24-D25</f>
        <v>19403</v>
      </c>
      <c r="E35" s="312">
        <f>E24-E25</f>
        <v>439727</v>
      </c>
    </row>
    <row r="36" ht="16.5" thickTop="1"/>
  </sheetData>
  <printOptions horizontalCentered="1"/>
  <pageMargins left="0" right="0" top="0.984251968503937" bottom="0.984251968503937" header="0.5118110236220472" footer="0.5118110236220472"/>
  <pageSetup firstPageNumber="10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79"/>
  <sheetViews>
    <sheetView tabSelected="1" workbookViewId="0" topLeftCell="A1">
      <selection activeCell="E2" sqref="E2:E4"/>
    </sheetView>
  </sheetViews>
  <sheetFormatPr defaultColWidth="9.00390625" defaultRowHeight="12.75"/>
  <cols>
    <col min="1" max="1" width="7.375" style="41" customWidth="1"/>
    <col min="2" max="2" width="33.625" style="41" customWidth="1"/>
    <col min="3" max="3" width="6.125" style="41" customWidth="1"/>
    <col min="4" max="4" width="11.125" style="41" customWidth="1"/>
    <col min="5" max="6" width="13.125" style="41" customWidth="1"/>
    <col min="7" max="16384" width="10.00390625" style="41" customWidth="1"/>
  </cols>
  <sheetData>
    <row r="1" spans="5:7" ht="14.25" customHeight="1">
      <c r="E1" s="1" t="s">
        <v>13</v>
      </c>
      <c r="F1" s="1"/>
      <c r="G1" s="42"/>
    </row>
    <row r="2" spans="1:7" ht="14.25" customHeight="1">
      <c r="A2" s="43"/>
      <c r="B2" s="44"/>
      <c r="C2" s="45"/>
      <c r="D2" s="45"/>
      <c r="E2" s="2" t="s">
        <v>150</v>
      </c>
      <c r="F2" s="11"/>
      <c r="G2" s="42"/>
    </row>
    <row r="3" spans="1:7" ht="14.25" customHeight="1">
      <c r="A3" s="43"/>
      <c r="B3" s="44"/>
      <c r="C3" s="45"/>
      <c r="D3" s="45"/>
      <c r="E3" s="2" t="s">
        <v>0</v>
      </c>
      <c r="F3" s="11"/>
      <c r="G3" s="42"/>
    </row>
    <row r="4" spans="1:7" ht="15" customHeight="1">
      <c r="A4" s="43"/>
      <c r="B4" s="44"/>
      <c r="C4" s="45"/>
      <c r="D4" s="45"/>
      <c r="E4" s="2" t="s">
        <v>151</v>
      </c>
      <c r="F4" s="11"/>
      <c r="G4" s="42"/>
    </row>
    <row r="5" spans="1:7" ht="24" customHeight="1">
      <c r="A5" s="43"/>
      <c r="B5" s="44"/>
      <c r="C5" s="45"/>
      <c r="D5" s="45"/>
      <c r="E5" s="11"/>
      <c r="F5" s="11"/>
      <c r="G5" s="42"/>
    </row>
    <row r="6" spans="1:7" s="50" customFormat="1" ht="40.5" customHeight="1">
      <c r="A6" s="46" t="s">
        <v>76</v>
      </c>
      <c r="B6" s="47"/>
      <c r="C6" s="48"/>
      <c r="D6" s="48"/>
      <c r="E6" s="49"/>
      <c r="F6" s="49"/>
      <c r="G6" s="1"/>
    </row>
    <row r="7" spans="1:7" s="50" customFormat="1" ht="15" customHeight="1" thickBot="1">
      <c r="A7" s="46"/>
      <c r="B7" s="47"/>
      <c r="C7" s="48"/>
      <c r="D7" s="48"/>
      <c r="E7" s="49"/>
      <c r="F7" s="51" t="s">
        <v>14</v>
      </c>
      <c r="G7" s="1"/>
    </row>
    <row r="8" spans="1:6" s="55" customFormat="1" ht="26.25" thickTop="1">
      <c r="A8" s="52" t="s">
        <v>2</v>
      </c>
      <c r="B8" s="53" t="s">
        <v>3</v>
      </c>
      <c r="C8" s="233" t="s">
        <v>4</v>
      </c>
      <c r="D8" s="231" t="s">
        <v>5</v>
      </c>
      <c r="E8" s="240" t="s">
        <v>6</v>
      </c>
      <c r="F8" s="54"/>
    </row>
    <row r="9" spans="1:6" s="55" customFormat="1" ht="11.25" customHeight="1">
      <c r="A9" s="56" t="s">
        <v>7</v>
      </c>
      <c r="B9" s="57"/>
      <c r="C9" s="234" t="s">
        <v>8</v>
      </c>
      <c r="D9" s="58" t="s">
        <v>10</v>
      </c>
      <c r="E9" s="241" t="s">
        <v>9</v>
      </c>
      <c r="F9" s="58" t="s">
        <v>10</v>
      </c>
    </row>
    <row r="10" spans="1:6" s="64" customFormat="1" ht="10.5" customHeight="1" thickBot="1">
      <c r="A10" s="59">
        <v>1</v>
      </c>
      <c r="B10" s="60">
        <v>2</v>
      </c>
      <c r="C10" s="88">
        <v>3</v>
      </c>
      <c r="D10" s="63">
        <v>4</v>
      </c>
      <c r="E10" s="128">
        <v>5</v>
      </c>
      <c r="F10" s="63">
        <v>6</v>
      </c>
    </row>
    <row r="11" spans="1:6" s="64" customFormat="1" ht="15" customHeight="1" thickBot="1" thickTop="1">
      <c r="A11" s="132">
        <v>600</v>
      </c>
      <c r="B11" s="133" t="s">
        <v>47</v>
      </c>
      <c r="C11" s="235" t="s">
        <v>46</v>
      </c>
      <c r="D11" s="89"/>
      <c r="E11" s="210">
        <f>E12</f>
        <v>700000</v>
      </c>
      <c r="F11" s="89">
        <f>F12</f>
        <v>0</v>
      </c>
    </row>
    <row r="12" spans="1:6" s="64" customFormat="1" ht="31.5" customHeight="1" thickTop="1">
      <c r="A12" s="65">
        <v>60015</v>
      </c>
      <c r="B12" s="66" t="s">
        <v>48</v>
      </c>
      <c r="C12" s="236"/>
      <c r="D12" s="91"/>
      <c r="E12" s="129">
        <f>SUM(E13:E13)</f>
        <v>700000</v>
      </c>
      <c r="F12" s="91">
        <f>SUM(F13:F13)</f>
        <v>0</v>
      </c>
    </row>
    <row r="13" spans="1:6" s="64" customFormat="1" ht="37.5" customHeight="1" thickBot="1">
      <c r="A13" s="134">
        <v>6052</v>
      </c>
      <c r="B13" s="67" t="s">
        <v>97</v>
      </c>
      <c r="C13" s="237"/>
      <c r="D13" s="94"/>
      <c r="E13" s="130">
        <v>700000</v>
      </c>
      <c r="F13" s="94"/>
    </row>
    <row r="14" spans="1:6" s="64" customFormat="1" ht="30" customHeight="1" thickBot="1" thickTop="1">
      <c r="A14" s="149">
        <v>754</v>
      </c>
      <c r="B14" s="150" t="s">
        <v>140</v>
      </c>
      <c r="C14" s="321" t="s">
        <v>142</v>
      </c>
      <c r="D14" s="322"/>
      <c r="E14" s="323"/>
      <c r="F14" s="334">
        <f>SUM(F15)</f>
        <v>140000</v>
      </c>
    </row>
    <row r="15" spans="1:6" s="64" customFormat="1" ht="25.5" customHeight="1" thickTop="1">
      <c r="A15" s="324">
        <v>75405</v>
      </c>
      <c r="B15" s="325" t="s">
        <v>141</v>
      </c>
      <c r="C15" s="326"/>
      <c r="D15" s="327"/>
      <c r="E15" s="328"/>
      <c r="F15" s="335">
        <f>SUM(F16)</f>
        <v>140000</v>
      </c>
    </row>
    <row r="16" spans="1:6" s="64" customFormat="1" ht="47.25" customHeight="1" thickBot="1">
      <c r="A16" s="329">
        <v>6170</v>
      </c>
      <c r="B16" s="330" t="s">
        <v>143</v>
      </c>
      <c r="C16" s="331"/>
      <c r="D16" s="332"/>
      <c r="E16" s="333"/>
      <c r="F16" s="337">
        <v>140000</v>
      </c>
    </row>
    <row r="17" spans="1:6" s="64" customFormat="1" ht="18.75" customHeight="1" thickBot="1" thickTop="1">
      <c r="A17" s="132">
        <v>854</v>
      </c>
      <c r="B17" s="133" t="s">
        <v>77</v>
      </c>
      <c r="C17" s="235" t="s">
        <v>64</v>
      </c>
      <c r="D17" s="70">
        <f>D22+D18</f>
        <v>190853</v>
      </c>
      <c r="E17" s="210">
        <f>E22+E18</f>
        <v>16</v>
      </c>
      <c r="F17" s="89">
        <f>F22+F18</f>
        <v>192561</v>
      </c>
    </row>
    <row r="18" spans="1:6" s="64" customFormat="1" ht="31.5" customHeight="1" thickTop="1">
      <c r="A18" s="65">
        <v>85403</v>
      </c>
      <c r="B18" s="66" t="s">
        <v>145</v>
      </c>
      <c r="C18" s="236"/>
      <c r="D18" s="91">
        <f>SUM(D19:D21)</f>
        <v>185929</v>
      </c>
      <c r="E18" s="129"/>
      <c r="F18" s="91">
        <f>SUM(F19:F21)</f>
        <v>185929</v>
      </c>
    </row>
    <row r="19" spans="1:6" s="64" customFormat="1" ht="48" customHeight="1">
      <c r="A19" s="93">
        <v>2440</v>
      </c>
      <c r="B19" s="165" t="s">
        <v>146</v>
      </c>
      <c r="C19" s="101"/>
      <c r="D19" s="94">
        <v>185929</v>
      </c>
      <c r="E19" s="130"/>
      <c r="F19" s="94"/>
    </row>
    <row r="20" spans="1:6" s="64" customFormat="1" ht="66.75" customHeight="1">
      <c r="A20" s="93">
        <v>4210</v>
      </c>
      <c r="B20" s="165" t="s">
        <v>147</v>
      </c>
      <c r="C20" s="101"/>
      <c r="D20" s="94"/>
      <c r="E20" s="130"/>
      <c r="F20" s="94">
        <v>66195</v>
      </c>
    </row>
    <row r="21" spans="1:6" s="64" customFormat="1" ht="48.75" customHeight="1">
      <c r="A21" s="93">
        <v>4240</v>
      </c>
      <c r="B21" s="165" t="s">
        <v>148</v>
      </c>
      <c r="C21" s="101"/>
      <c r="D21" s="94"/>
      <c r="E21" s="130"/>
      <c r="F21" s="94">
        <v>119734</v>
      </c>
    </row>
    <row r="22" spans="1:6" s="64" customFormat="1" ht="16.5" customHeight="1">
      <c r="A22" s="65">
        <v>85415</v>
      </c>
      <c r="B22" s="66" t="s">
        <v>78</v>
      </c>
      <c r="C22" s="60"/>
      <c r="D22" s="232">
        <f>SUM(D23)</f>
        <v>4924</v>
      </c>
      <c r="E22" s="242">
        <f>SUM(E23)</f>
        <v>16</v>
      </c>
      <c r="F22" s="232">
        <f>SUM(F23)</f>
        <v>6632</v>
      </c>
    </row>
    <row r="23" spans="1:6" s="211" customFormat="1" ht="45" customHeight="1">
      <c r="A23" s="357"/>
      <c r="B23" s="358" t="s">
        <v>79</v>
      </c>
      <c r="C23" s="359"/>
      <c r="D23" s="230">
        <f>SUM(D24:D25)</f>
        <v>4924</v>
      </c>
      <c r="E23" s="229">
        <f>SUM(E24:E29)</f>
        <v>16</v>
      </c>
      <c r="F23" s="230">
        <f>SUM(F24:F29)</f>
        <v>6632</v>
      </c>
    </row>
    <row r="24" spans="1:6" s="64" customFormat="1" ht="75.75" customHeight="1">
      <c r="A24" s="355" t="s">
        <v>67</v>
      </c>
      <c r="B24" s="356" t="s">
        <v>75</v>
      </c>
      <c r="C24" s="336"/>
      <c r="D24" s="264">
        <v>3334</v>
      </c>
      <c r="E24" s="246"/>
      <c r="F24" s="264"/>
    </row>
    <row r="25" spans="1:6" s="64" customFormat="1" ht="78" customHeight="1">
      <c r="A25" s="153" t="s">
        <v>68</v>
      </c>
      <c r="B25" s="165" t="s">
        <v>75</v>
      </c>
      <c r="C25" s="237"/>
      <c r="D25" s="94">
        <v>1590</v>
      </c>
      <c r="E25" s="130"/>
      <c r="F25" s="94"/>
    </row>
    <row r="26" spans="1:6" s="64" customFormat="1" ht="18" customHeight="1">
      <c r="A26" s="153" t="s">
        <v>80</v>
      </c>
      <c r="B26" s="212" t="s">
        <v>81</v>
      </c>
      <c r="C26" s="237"/>
      <c r="D26" s="94"/>
      <c r="E26" s="130"/>
      <c r="F26" s="94">
        <v>4703</v>
      </c>
    </row>
    <row r="27" spans="1:6" s="64" customFormat="1" ht="18" customHeight="1">
      <c r="A27" s="134">
        <v>3249</v>
      </c>
      <c r="B27" s="212" t="s">
        <v>81</v>
      </c>
      <c r="C27" s="237"/>
      <c r="D27" s="94"/>
      <c r="E27" s="130"/>
      <c r="F27" s="94">
        <v>1920</v>
      </c>
    </row>
    <row r="28" spans="1:6" s="64" customFormat="1" ht="18" customHeight="1">
      <c r="A28" s="134">
        <v>4308</v>
      </c>
      <c r="B28" s="67" t="s">
        <v>82</v>
      </c>
      <c r="C28" s="237"/>
      <c r="D28" s="94"/>
      <c r="E28" s="130">
        <v>16</v>
      </c>
      <c r="F28" s="94"/>
    </row>
    <row r="29" spans="1:6" s="64" customFormat="1" ht="18" customHeight="1" thickBot="1">
      <c r="A29" s="134">
        <v>4309</v>
      </c>
      <c r="B29" s="67" t="s">
        <v>82</v>
      </c>
      <c r="C29" s="237"/>
      <c r="D29" s="94"/>
      <c r="E29" s="130"/>
      <c r="F29" s="94">
        <v>9</v>
      </c>
    </row>
    <row r="30" spans="1:6" s="71" customFormat="1" ht="31.5" customHeight="1" thickBot="1" thickTop="1">
      <c r="A30" s="338">
        <v>921</v>
      </c>
      <c r="B30" s="339" t="s">
        <v>32</v>
      </c>
      <c r="C30" s="235" t="s">
        <v>31</v>
      </c>
      <c r="D30" s="144"/>
      <c r="E30" s="340"/>
      <c r="F30" s="69">
        <f>F31</f>
        <v>135834</v>
      </c>
    </row>
    <row r="31" spans="1:6" s="71" customFormat="1" ht="17.25" customHeight="1" thickTop="1">
      <c r="A31" s="65">
        <v>92118</v>
      </c>
      <c r="B31" s="66" t="s">
        <v>33</v>
      </c>
      <c r="C31" s="238"/>
      <c r="D31" s="232"/>
      <c r="E31" s="242"/>
      <c r="F31" s="72">
        <f>SUM(F32)</f>
        <v>135834</v>
      </c>
    </row>
    <row r="32" spans="1:6" s="71" customFormat="1" ht="82.5" customHeight="1" thickBot="1">
      <c r="A32" s="76">
        <v>6229</v>
      </c>
      <c r="B32" s="95" t="s">
        <v>45</v>
      </c>
      <c r="C32" s="239"/>
      <c r="D32" s="94"/>
      <c r="E32" s="130"/>
      <c r="F32" s="74">
        <v>135834</v>
      </c>
    </row>
    <row r="33" spans="1:6" s="10" customFormat="1" ht="16.5" customHeight="1" thickBot="1" thickTop="1">
      <c r="A33" s="78"/>
      <c r="B33" s="38" t="s">
        <v>11</v>
      </c>
      <c r="C33" s="38"/>
      <c r="D33" s="9">
        <f>D30+D17+D11</f>
        <v>190853</v>
      </c>
      <c r="E33" s="188">
        <f>E30+E17+E11</f>
        <v>700016</v>
      </c>
      <c r="F33" s="9">
        <f>F30+F17+F11+F14</f>
        <v>468395</v>
      </c>
    </row>
    <row r="34" spans="1:6" s="196" customFormat="1" ht="15.75" customHeight="1" thickBot="1" thickTop="1">
      <c r="A34" s="193"/>
      <c r="B34" s="194"/>
      <c r="C34" s="194"/>
      <c r="D34" s="244"/>
      <c r="E34" s="243">
        <f>F33-E33</f>
        <v>-231621</v>
      </c>
      <c r="F34" s="195"/>
    </row>
    <row r="35" s="2" customFormat="1" ht="13.5" thickTop="1">
      <c r="E35" s="82"/>
    </row>
    <row r="36" s="2" customFormat="1" ht="12.75">
      <c r="E36" s="82"/>
    </row>
    <row r="37" s="2" customFormat="1" ht="15.75">
      <c r="E37" s="83"/>
    </row>
    <row r="38" s="2" customFormat="1" ht="12.75">
      <c r="E38" s="81"/>
    </row>
    <row r="39" s="2" customFormat="1" ht="12.75">
      <c r="E39" s="81"/>
    </row>
    <row r="40" s="2" customFormat="1" ht="12.75">
      <c r="E40" s="81"/>
    </row>
    <row r="41" s="2" customFormat="1" ht="12.75">
      <c r="E41" s="81"/>
    </row>
    <row r="42" ht="15.75">
      <c r="E42" s="84"/>
    </row>
    <row r="43" ht="15.75">
      <c r="E43" s="84"/>
    </row>
    <row r="44" ht="15.75">
      <c r="E44" s="84"/>
    </row>
    <row r="45" ht="15.75">
      <c r="E45" s="84"/>
    </row>
    <row r="46" ht="15.75">
      <c r="E46" s="84"/>
    </row>
    <row r="47" ht="15.75">
      <c r="E47" s="84"/>
    </row>
    <row r="48" ht="15.75">
      <c r="E48" s="84"/>
    </row>
    <row r="49" ht="15.75">
      <c r="E49" s="84"/>
    </row>
    <row r="50" ht="15.75">
      <c r="E50" s="84"/>
    </row>
    <row r="51" ht="15.75">
      <c r="E51" s="84"/>
    </row>
    <row r="52" ht="15.75">
      <c r="E52" s="84"/>
    </row>
    <row r="53" ht="15.75">
      <c r="E53" s="84"/>
    </row>
    <row r="54" ht="15.75">
      <c r="E54" s="84"/>
    </row>
    <row r="55" ht="15.75">
      <c r="E55" s="84"/>
    </row>
    <row r="56" ht="15.75">
      <c r="E56" s="84"/>
    </row>
    <row r="57" ht="15.75">
      <c r="E57" s="84"/>
    </row>
    <row r="58" ht="15.75">
      <c r="E58" s="84"/>
    </row>
    <row r="59" ht="15.75">
      <c r="E59" s="84"/>
    </row>
    <row r="60" ht="15.75">
      <c r="E60" s="84"/>
    </row>
    <row r="61" ht="15.75">
      <c r="E61" s="84"/>
    </row>
    <row r="62" ht="15.75">
      <c r="E62" s="84"/>
    </row>
    <row r="63" ht="15.75">
      <c r="E63" s="84"/>
    </row>
    <row r="64" ht="15.75">
      <c r="E64" s="84"/>
    </row>
    <row r="65" ht="15.75">
      <c r="E65" s="84"/>
    </row>
    <row r="66" ht="15.75">
      <c r="E66" s="84"/>
    </row>
    <row r="67" ht="15.75">
      <c r="E67" s="84"/>
    </row>
    <row r="68" ht="15.75">
      <c r="E68" s="84"/>
    </row>
    <row r="69" ht="15.75">
      <c r="E69" s="84"/>
    </row>
    <row r="70" ht="15.75">
      <c r="E70" s="84"/>
    </row>
    <row r="71" ht="15.75">
      <c r="E71" s="84"/>
    </row>
    <row r="72" ht="15.75">
      <c r="E72" s="84"/>
    </row>
    <row r="73" ht="15.75">
      <c r="E73" s="84"/>
    </row>
    <row r="74" ht="15.75">
      <c r="E74" s="84"/>
    </row>
    <row r="75" ht="15.75">
      <c r="E75" s="84"/>
    </row>
    <row r="76" ht="15.75">
      <c r="E76" s="84"/>
    </row>
    <row r="77" ht="15.75">
      <c r="E77" s="84"/>
    </row>
    <row r="78" ht="15.75">
      <c r="E78" s="84"/>
    </row>
    <row r="79" ht="15.75">
      <c r="E79" s="84"/>
    </row>
  </sheetData>
  <printOptions horizontalCentered="1"/>
  <pageMargins left="0" right="0" top="0.984251968503937" bottom="0.7480314960629921" header="0.5118110236220472" footer="0.31496062992125984"/>
  <pageSetup firstPageNumber="7" useFirstPageNumber="1" horizontalDpi="600" verticalDpi="600" orientation="portrait" paperSize="9" r:id="rId1"/>
  <headerFooter alignWithMargins="0">
    <oddHeader>&amp;C&amp;"Times New Roman,Normalny"&amp;P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Malgorzata Krol</cp:lastModifiedBy>
  <cp:lastPrinted>2006-02-17T11:58:36Z</cp:lastPrinted>
  <dcterms:created xsi:type="dcterms:W3CDTF">2005-11-04T07:31:27Z</dcterms:created>
  <dcterms:modified xsi:type="dcterms:W3CDTF">2006-02-28T08:23:29Z</dcterms:modified>
  <cp:category/>
  <cp:version/>
  <cp:contentType/>
  <cp:contentStatus/>
</cp:coreProperties>
</file>