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640" activeTab="2"/>
  </bookViews>
  <sheets>
    <sheet name="Nr 1" sheetId="1" r:id="rId1"/>
    <sheet name="Nr 2" sheetId="2" r:id="rId2"/>
    <sheet name="ZAL 3" sheetId="3" r:id="rId3"/>
    <sheet name="ZAL 4" sheetId="4" r:id="rId4"/>
    <sheet name="zAL 5" sheetId="5" r:id="rId5"/>
    <sheet name="Zał 6" sheetId="6" r:id="rId6"/>
  </sheets>
  <definedNames>
    <definedName name="_xlnm.Print_Titles" localSheetId="0">'Nr 1'!$8:$10</definedName>
    <definedName name="_xlnm.Print_Titles" localSheetId="1">'Nr 2'!$8:$10</definedName>
    <definedName name="_xlnm.Print_Titles" localSheetId="2">'ZAL 3'!$8:$10</definedName>
    <definedName name="_xlnm.Print_Titles" localSheetId="3">'ZAL 4'!$8:$10</definedName>
  </definedNames>
  <calcPr fullCalcOnLoad="1"/>
</workbook>
</file>

<file path=xl/sharedStrings.xml><?xml version="1.0" encoding="utf-8"?>
<sst xmlns="http://schemas.openxmlformats.org/spreadsheetml/2006/main" count="462" uniqueCount="174">
  <si>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</si>
  <si>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</si>
  <si>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</si>
  <si>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</si>
  <si>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</si>
  <si>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</si>
  <si>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</si>
  <si>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</si>
  <si>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</si>
  <si>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</si>
  <si>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</si>
  <si>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</si>
  <si>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Różne opłaty i składki</t>
  </si>
  <si>
    <t>750</t>
  </si>
  <si>
    <t>ADMINISTRACJA PUBLICZNA</t>
  </si>
  <si>
    <t>Zakup usług pozostałych</t>
  </si>
  <si>
    <t>OŚWIATA I WYCHOWANIE</t>
  </si>
  <si>
    <t>E</t>
  </si>
  <si>
    <t>Pozostała działalność</t>
  </si>
  <si>
    <t>Dotacje celowe przekazane z budżetu państwa na realizację własnych zadań bieżących gmin</t>
  </si>
  <si>
    <t>POMOC SPOŁECZNA</t>
  </si>
  <si>
    <t>KS</t>
  </si>
  <si>
    <t>Świadczenia społeczne</t>
  </si>
  <si>
    <t>Zakup materiałów i wyposażenia</t>
  </si>
  <si>
    <t>OGÓŁEM</t>
  </si>
  <si>
    <t>per saldo</t>
  </si>
  <si>
    <t>Załącznik nr 2 do Zarządzenia</t>
  </si>
  <si>
    <t>Wydatki osobowe niezaliczone do wynagrodzeń</t>
  </si>
  <si>
    <t>IK</t>
  </si>
  <si>
    <t>Zakup usług remontowych</t>
  </si>
  <si>
    <t xml:space="preserve">  </t>
  </si>
  <si>
    <t xml:space="preserve">Zakup akcesoriów komputerowych, w tym programów i licencji </t>
  </si>
  <si>
    <t>Dotacje celowe przekazane z budżetu państwa na realizację zadań bieżących z zakresu administracji rządowej oraz innych zadań zleconych gminom ustawami</t>
  </si>
  <si>
    <t>EDUKACYJNA OPIEKA WYCHOWAWCZA</t>
  </si>
  <si>
    <t>85415</t>
  </si>
  <si>
    <t>Pomoc materialna dla uczniów</t>
  </si>
  <si>
    <t>85406</t>
  </si>
  <si>
    <t>Poradnie psychologiczno pedagogiczne, w tym poradnie specjalistyczne</t>
  </si>
  <si>
    <t>Składki na ubezpieczenia społeczne</t>
  </si>
  <si>
    <t>Zakup pomocy naukowych, dydaktycznych i książek</t>
  </si>
  <si>
    <t>POZOSTAŁE ZADANIA W ZAKRESIE POLITYKI SPOŁECZNEJ</t>
  </si>
  <si>
    <t>Zespoły ds. orzekania o niepełnosprawności</t>
  </si>
  <si>
    <t>Składki na Fundusz Pracy</t>
  </si>
  <si>
    <t>Wynagrodzenia bezosobowe</t>
  </si>
  <si>
    <t>Zakup materiałów papierniczych do sprzętu drukarskiego i urządzeń kserograficznych</t>
  </si>
  <si>
    <t>Gimnazja specjalne</t>
  </si>
  <si>
    <t>Zakup energii</t>
  </si>
  <si>
    <t>Licea ogólnokształcące</t>
  </si>
  <si>
    <t>Wydatki inwestycyjne jednostek budżetowych</t>
  </si>
  <si>
    <t>Szkoły zawodowe</t>
  </si>
  <si>
    <t>Centrum Kształcenia Ustawicznego</t>
  </si>
  <si>
    <t>Dokształcanie i doskonalenie nauczycieli</t>
  </si>
  <si>
    <t>Szkoły podstawowe</t>
  </si>
  <si>
    <t xml:space="preserve">Oddziały przedszkolne w szkołach podstawowych </t>
  </si>
  <si>
    <t>Gimnazja</t>
  </si>
  <si>
    <t>Wynagrodzenia osobowe pracowników</t>
  </si>
  <si>
    <t>Świetlice szkolne</t>
  </si>
  <si>
    <t>3260</t>
  </si>
  <si>
    <t>Dotacje celowe przekazane z budżetu państwa na zadania bieżące z zakresu administracji rządowej oraz inne zadania zlecone ustawami realizowane przez powiat</t>
  </si>
  <si>
    <t>Fn</t>
  </si>
  <si>
    <t>ZMIANY PLANU DOCHODÓW I WYDATKÓW NA ZADANIA WŁASNE POWIATU W  2008  ROKU</t>
  </si>
  <si>
    <t>ZMIANY    PLANU DOCHODÓW  I   WYDATKÓW NA  ZADANIA  ZLECONE GMINIE  Z ZAKRESU  ADMINISTRACJI  RZĄDOWEJ                                                                      W  2008  ROKU</t>
  </si>
  <si>
    <t>Świadczenia rodzinne, zaliczka alimentacyjna oraz składki na ubezpieczenia emerytalne i rentowe z ubezpieczenia społecznego</t>
  </si>
  <si>
    <t xml:space="preserve">Inne formy pomocy dla uczniów </t>
  </si>
  <si>
    <t>75095</t>
  </si>
  <si>
    <t>Załącznik nr 5 do Zarządzenia</t>
  </si>
  <si>
    <t>2130</t>
  </si>
  <si>
    <t>Pozostałe odsetki</t>
  </si>
  <si>
    <t>BRM</t>
  </si>
  <si>
    <t>ZMIANY   W PLANIE   WYDATKÓW NA  ZADANIA  REALIZOWANE PRZEZ GMINĘ NA PODSTAWIE POROZUMIEŃ Z ORGANAMI ADMINISTRACJI RZĄDOWEJ                                                                           W  2008  ROKU</t>
  </si>
  <si>
    <t>Dotacje celowe przekazane z budżetu państwa na realizację bieżących zadań własnych powiatu</t>
  </si>
  <si>
    <t>Podróże służbowe krajowe</t>
  </si>
  <si>
    <t>OCHRONA ZDROWIA</t>
  </si>
  <si>
    <t>BEZPIECZEŃSTWO PUBLICZNE I OCHRONA PRZECIWPOŻAROWA</t>
  </si>
  <si>
    <t>BZK</t>
  </si>
  <si>
    <t>Komendy powiatowe Państwowej Straży Pożarnej</t>
  </si>
  <si>
    <t>Opłaty z tytułu zakupu usług telekomunikacyjnych telefonii komórkowej</t>
  </si>
  <si>
    <t>Opłaty z tytułu zakupu usług telekomunikacyjnych telefonii stacjonarnej</t>
  </si>
  <si>
    <t>GOSPODARKA KOMUNALNA  I OCHRONA ŚRODOWISKA</t>
  </si>
  <si>
    <t>Dodatkowe wynagrodzenie roczne</t>
  </si>
  <si>
    <t>Zakup usług dostępu do sieci Internet</t>
  </si>
  <si>
    <t>Opłaty z tytułu usług telekomunikacyjnych telefonii stacjonarnej</t>
  </si>
  <si>
    <t>Odpisy na ZFŚS</t>
  </si>
  <si>
    <t>Ośrodki wsparcia</t>
  </si>
  <si>
    <t>ŚDS Nr 1</t>
  </si>
  <si>
    <t>Zakup usług medycznych</t>
  </si>
  <si>
    <t>ŚDS Nr 2</t>
  </si>
  <si>
    <t>Zakup środków żywności</t>
  </si>
  <si>
    <t>Placówki opiekuńczo- wychowawcze (świetlice)</t>
  </si>
  <si>
    <t>OW "Złoty Wiek"</t>
  </si>
  <si>
    <t>Zasiłki i pomoc w naturze</t>
  </si>
  <si>
    <t xml:space="preserve">Dotacje celowe przekazane z budżetu państwa na realizację własnych zadań bieżących gmin </t>
  </si>
  <si>
    <t>Zakup usług zdrowotnych</t>
  </si>
  <si>
    <t>600</t>
  </si>
  <si>
    <t>TRANSPORT I ŁĄCZNOŚĆ</t>
  </si>
  <si>
    <t>60015</t>
  </si>
  <si>
    <t>Drogi publiczne w miastach na prawach powiatów</t>
  </si>
  <si>
    <t>Zakup usług obejmujących wykonanie ekspertyz, analiz i opinii</t>
  </si>
  <si>
    <t>Kary i odszkodowania wypłacane na rzecz osób prawnych i innych jednostek organizacyjnych</t>
  </si>
  <si>
    <t>Gospodarka ściekowa i ochrona wód</t>
  </si>
  <si>
    <t>Oczyszczanie miast i wsi</t>
  </si>
  <si>
    <t>Nagrody i wydatki osobowe niezaliczone do wynagrodzeń</t>
  </si>
  <si>
    <t>Wpłaty na PFRON</t>
  </si>
  <si>
    <t>Opłaty za administrowanie i czynsze za budynki, lokale i pomieszczenia garażowe</t>
  </si>
  <si>
    <t>Szkolenia pracowników niebędących członkami korpusu dyplomatycznego</t>
  </si>
  <si>
    <t>Utrzymanie zieleni w miastach</t>
  </si>
  <si>
    <t>RO "Bukowe"</t>
  </si>
  <si>
    <t>4170</t>
  </si>
  <si>
    <t>RO "Nowobramskie"</t>
  </si>
  <si>
    <t>HANDEL</t>
  </si>
  <si>
    <t>851</t>
  </si>
  <si>
    <t>85195</t>
  </si>
  <si>
    <t>KULTURA FIZYCZNA I SPORT</t>
  </si>
  <si>
    <t>Nagrody o charakterze szczególnym niezaliczone do wynagrodzeń</t>
  </si>
  <si>
    <t>RO "Jedliny"</t>
  </si>
  <si>
    <t>Stypendia dla uczniów</t>
  </si>
  <si>
    <t>DZIAŁALNOŚĆ USŁUGOWA</t>
  </si>
  <si>
    <t>A</t>
  </si>
  <si>
    <t>Szkolenia pracowników niebędących członkami korpusu służby cywilnej</t>
  </si>
  <si>
    <t>RÓŻNE ROZLICZENIA</t>
  </si>
  <si>
    <t>Uzupełnienie subwencji ogólnej dla jednostek samorządu terytorialnego</t>
  </si>
  <si>
    <t>Środki na uzupełnienie dochodów gmin</t>
  </si>
  <si>
    <t>"Rozwój niespokrewnionych z dzieckiem zawodowych rodzin zastępczych"</t>
  </si>
  <si>
    <t>Zakup usług pozostałych - środki wydziałowe</t>
  </si>
  <si>
    <t>Dotacja podmiotowa z budżetu dla niepublicznej jednostki systemu oświaty</t>
  </si>
  <si>
    <t>Dotacja podmiotowa z budżetu dla pozostałych jednostek sektora finansów publicznych</t>
  </si>
  <si>
    <t>Zakup usług pozostałych - nauka pływania i wynajem sal</t>
  </si>
  <si>
    <t xml:space="preserve">Zakup usług pozostałych </t>
  </si>
  <si>
    <t>Zakup pomocy naukowych dydaktycznych i książek</t>
  </si>
  <si>
    <t>Podróże służbowe zagraniczne</t>
  </si>
  <si>
    <t>Opłaty z tytułu usług telekomunikacyjnych telefonii komórkowej</t>
  </si>
  <si>
    <t>Placówki wychowania pozaszkolnego</t>
  </si>
  <si>
    <t>Dotacja podmiotowa z budżetu dla publicznej jednostki systemu oświaty prowadzonej przez osobę prawną  inna niż jst lub przez osobę fizyczną</t>
  </si>
  <si>
    <t>Ośrodki adopcyjno-opiekuńcze</t>
  </si>
  <si>
    <t>Zakup usług pozostałych środki wydziału</t>
  </si>
  <si>
    <t>Ośrodki pomocy społecznej</t>
  </si>
  <si>
    <t>Szkolenia członków korpusu służby cywilnej</t>
  </si>
  <si>
    <t>Nadzór budowlany</t>
  </si>
  <si>
    <t>ZMIANY PLANU DOCHODÓW I WYDATKÓW NA ZADANIA WŁASNE GMINY  W  2008  ROKU</t>
  </si>
  <si>
    <t>Wynagrodzenia bezosobowe - komisje kwalifikacyjne</t>
  </si>
  <si>
    <t>Wynagrodzenia bezosobowe - klasy dziennikarskie</t>
  </si>
  <si>
    <t>Drogi wewnętrzne</t>
  </si>
  <si>
    <t>Drogi publiczne gminne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</si>
  <si>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</si>
  <si>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</si>
  <si>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</si>
  <si>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</si>
  <si>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</si>
  <si>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</si>
  <si>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</si>
  <si>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</si>
  <si>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</si>
  <si>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</si>
  <si>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</si>
  <si>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Pożyczki z WFOŚ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</si>
  <si>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</si>
  <si>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</si>
  <si>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</si>
  <si>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</si>
  <si>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</si>
  <si>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</si>
  <si>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</si>
  <si>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</si>
  <si>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</si>
  <si>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6 do Zarządzenia</t>
  </si>
  <si>
    <t>Wydatki inwestycyjne jednostek budżetowych - ul. Jarzębinowa chodniki</t>
  </si>
  <si>
    <r>
      <t xml:space="preserve">Zakup usług pozostałych - </t>
    </r>
    <r>
      <rPr>
        <i/>
        <sz val="10"/>
        <rFont val="Times New Roman"/>
        <family val="1"/>
      </rPr>
      <t>śr.wydziałowe</t>
    </r>
  </si>
  <si>
    <t>Załącznik nr 3 do Zarządzenia</t>
  </si>
  <si>
    <t>ZMIANY    PLANU DOCHODÓW  I   WYDATKÓW NA  ZADANIA  ZLECONE POWIATOWI  Z ZAKRESU  ADMINISTRACJI  RZĄDOWEJ                                                   W  2008  ROKU</t>
  </si>
  <si>
    <t>Załącznik nr 4 do Zarządzenia</t>
  </si>
  <si>
    <t>Nr  292 / 1203 / 08</t>
  </si>
  <si>
    <t>z dnia  28 listopada 2008 r.</t>
  </si>
  <si>
    <t>Nr  292 / 1203 ,/ 08</t>
  </si>
  <si>
    <t>z dnia 28 listopada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</si>
</sst>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5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i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8" fillId="0" borderId="6" xfId="0" applyNumberFormat="1" applyFont="1" applyFill="1" applyBorder="1" applyAlignment="1" applyProtection="1">
      <alignment horizontal="centerContinuous" vertical="center"/>
      <protection locked="0"/>
    </xf>
    <xf numFmtId="3" fontId="8" fillId="0" borderId="7" xfId="0" applyNumberFormat="1" applyFont="1" applyFill="1" applyBorder="1" applyAlignment="1" applyProtection="1">
      <alignment vertical="center" wrapText="1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Border="1" applyAlignment="1">
      <alignment vertic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/>
    </xf>
    <xf numFmtId="0" fontId="12" fillId="0" borderId="19" xfId="0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Continuous" vertical="center" wrapText="1"/>
    </xf>
    <xf numFmtId="0" fontId="9" fillId="0" borderId="15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vertical="center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Font="1" applyBorder="1" applyAlignment="1">
      <alignment horizontal="centerContinuous" vertical="center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vertical="center" wrapText="1"/>
      <protection locked="0"/>
    </xf>
    <xf numFmtId="0" fontId="8" fillId="0" borderId="24" xfId="0" applyFont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4" fillId="0" borderId="52" xfId="0" applyNumberFormat="1" applyFont="1" applyBorder="1" applyAlignment="1">
      <alignment horizontal="right" vertical="center"/>
    </xf>
    <xf numFmtId="3" fontId="4" fillId="0" borderId="49" xfId="0" applyNumberFormat="1" applyFont="1" applyBorder="1" applyAlignment="1">
      <alignment horizontal="right" vertical="center"/>
    </xf>
    <xf numFmtId="3" fontId="13" fillId="0" borderId="53" xfId="0" applyNumberFormat="1" applyFont="1" applyBorder="1" applyAlignment="1">
      <alignment horizontal="centerContinuous"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1" fillId="0" borderId="49" xfId="0" applyNumberFormat="1" applyFont="1" applyBorder="1" applyAlignment="1">
      <alignment horizontal="centerContinuous" vertical="center"/>
    </xf>
    <xf numFmtId="3" fontId="11" fillId="0" borderId="5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3" fontId="4" fillId="0" borderId="49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horizontal="centerContinuous" vertical="center"/>
    </xf>
    <xf numFmtId="3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vertical="center" wrapText="1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59" xfId="0" applyNumberFormat="1" applyFont="1" applyFill="1" applyBorder="1" applyAlignment="1" applyProtection="1">
      <alignment vertical="center"/>
      <protection locked="0"/>
    </xf>
    <xf numFmtId="0" fontId="4" fillId="0" borderId="60" xfId="0" applyFont="1" applyBorder="1" applyAlignment="1">
      <alignment horizontal="centerContinuous" vertical="center" wrapText="1"/>
    </xf>
    <xf numFmtId="49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Border="1" applyAlignment="1">
      <alignment vertical="center"/>
    </xf>
    <xf numFmtId="3" fontId="10" fillId="0" borderId="33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4" xfId="0" applyNumberFormat="1" applyFont="1" applyFill="1" applyBorder="1" applyAlignment="1" applyProtection="1">
      <alignment horizontal="center" vertical="top" wrapText="1"/>
      <protection locked="0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Font="1" applyBorder="1" applyAlignment="1">
      <alignment horizontal="center" vertical="center"/>
    </xf>
    <xf numFmtId="49" fontId="10" fillId="0" borderId="48" xfId="0" applyNumberFormat="1" applyFont="1" applyFill="1" applyBorder="1" applyAlignment="1" applyProtection="1">
      <alignment horizontal="centerContinuous" vertical="center"/>
      <protection locked="0"/>
    </xf>
    <xf numFmtId="49" fontId="8" fillId="0" borderId="6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8" xfId="0" applyFont="1" applyBorder="1" applyAlignment="1">
      <alignment horizontal="center" vertical="center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 wrapText="1"/>
    </xf>
    <xf numFmtId="0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3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3" fillId="0" borderId="49" xfId="0" applyNumberFormat="1" applyFont="1" applyBorder="1" applyAlignment="1">
      <alignment horizontal="centerContinuous" vertical="center"/>
    </xf>
    <xf numFmtId="0" fontId="13" fillId="0" borderId="52" xfId="0" applyFont="1" applyBorder="1" applyAlignment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69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Alignment="1">
      <alignment horizontal="center" vertical="center"/>
    </xf>
    <xf numFmtId="0" fontId="7" fillId="0" borderId="71" xfId="0" applyNumberFormat="1" applyFont="1" applyFill="1" applyBorder="1" applyAlignment="1" applyProtection="1">
      <alignment horizontal="center"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8" fillId="0" borderId="73" xfId="0" applyNumberFormat="1" applyFont="1" applyFill="1" applyBorder="1" applyAlignment="1" applyProtection="1">
      <alignment vertical="center"/>
      <protection locked="0"/>
    </xf>
    <xf numFmtId="3" fontId="10" fillId="0" borderId="71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horizontal="right" vertical="center"/>
      <protection locked="0"/>
    </xf>
    <xf numFmtId="3" fontId="8" fillId="0" borderId="7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0" fontId="4" fillId="0" borderId="22" xfId="0" applyNumberFormat="1" applyFont="1" applyFill="1" applyBorder="1" applyAlignment="1" applyProtection="1">
      <alignment horizontal="centerContinuous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3" fontId="8" fillId="0" borderId="70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vertical="center" wrapText="1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76" xfId="0" applyNumberFormat="1" applyFont="1" applyFill="1" applyBorder="1" applyAlignment="1" applyProtection="1">
      <alignment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71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7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80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10" fillId="0" borderId="81" xfId="0" applyNumberFormat="1" applyFont="1" applyFill="1" applyBorder="1" applyAlignment="1" applyProtection="1">
      <alignment horizontal="left" vertical="center"/>
      <protection locked="0"/>
    </xf>
    <xf numFmtId="0" fontId="10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49" fontId="10" fillId="0" borderId="15" xfId="0" applyNumberFormat="1" applyFont="1" applyFill="1" applyBorder="1" applyAlignment="1" applyProtection="1">
      <alignment horizontal="centerContinuous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4" fillId="0" borderId="22" xfId="0" applyNumberFormat="1" applyFont="1" applyFill="1" applyBorder="1" applyAlignment="1" applyProtection="1">
      <alignment horizontal="centerContinuous"/>
      <protection locked="0"/>
    </xf>
    <xf numFmtId="3" fontId="10" fillId="0" borderId="79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83" xfId="0" applyNumberFormat="1" applyFont="1" applyFill="1" applyBorder="1" applyAlignment="1" applyProtection="1">
      <alignment vertical="center"/>
      <protection locked="0"/>
    </xf>
    <xf numFmtId="3" fontId="10" fillId="0" borderId="5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Border="1" applyAlignment="1">
      <alignment horizontal="right" vertical="center"/>
    </xf>
    <xf numFmtId="0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4" xfId="0" applyNumberFormat="1" applyFont="1" applyFill="1" applyBorder="1" applyAlignment="1" applyProtection="1">
      <alignment vertical="center" wrapText="1"/>
      <protection locked="0"/>
    </xf>
    <xf numFmtId="3" fontId="10" fillId="0" borderId="84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76" xfId="0" applyNumberFormat="1" applyFont="1" applyFill="1" applyBorder="1" applyAlignment="1" applyProtection="1">
      <alignment vertical="center"/>
      <protection locked="0"/>
    </xf>
    <xf numFmtId="3" fontId="10" fillId="0" borderId="78" xfId="0" applyNumberFormat="1" applyFont="1" applyFill="1" applyBorder="1" applyAlignment="1" applyProtection="1">
      <alignment vertical="center"/>
      <protection locked="0"/>
    </xf>
    <xf numFmtId="1" fontId="8" fillId="0" borderId="41" xfId="0" applyNumberFormat="1" applyFont="1" applyFill="1" applyBorder="1" applyAlignment="1" applyProtection="1">
      <alignment horizontal="centerContinuous" vertical="center"/>
      <protection locked="0"/>
    </xf>
    <xf numFmtId="3" fontId="8" fillId="0" borderId="34" xfId="0" applyNumberFormat="1" applyFont="1" applyFill="1" applyBorder="1" applyAlignment="1" applyProtection="1">
      <alignment vertical="center" wrapText="1"/>
      <protection locked="0"/>
    </xf>
    <xf numFmtId="3" fontId="8" fillId="0" borderId="29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" fillId="0" borderId="39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53" xfId="0" applyNumberFormat="1" applyFont="1" applyBorder="1" applyAlignment="1">
      <alignment vertical="center"/>
    </xf>
    <xf numFmtId="3" fontId="11" fillId="0" borderId="52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center" vertical="center"/>
      <protection locked="0"/>
    </xf>
    <xf numFmtId="3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horizontal="center" vertical="center"/>
      <protection locked="0"/>
    </xf>
    <xf numFmtId="3" fontId="10" fillId="0" borderId="44" xfId="0" applyNumberFormat="1" applyFont="1" applyFill="1" applyBorder="1" applyAlignment="1" applyProtection="1">
      <alignment horizontal="center" vertical="center"/>
      <protection locked="0"/>
    </xf>
    <xf numFmtId="3" fontId="10" fillId="0" borderId="43" xfId="0" applyNumberFormat="1" applyFont="1" applyFill="1" applyBorder="1" applyAlignment="1" applyProtection="1">
      <alignment horizontal="center" vertical="center"/>
      <protection locked="0"/>
    </xf>
    <xf numFmtId="3" fontId="10" fillId="0" borderId="85" xfId="0" applyNumberFormat="1" applyFont="1" applyFill="1" applyBorder="1" applyAlignment="1" applyProtection="1">
      <alignment horizontal="center" vertical="center"/>
      <protection locked="0"/>
    </xf>
    <xf numFmtId="3" fontId="8" fillId="0" borderId="52" xfId="0" applyNumberFormat="1" applyFont="1" applyFill="1" applyBorder="1" applyAlignment="1" applyProtection="1">
      <alignment horizontal="center" vertical="center"/>
      <protection locked="0"/>
    </xf>
    <xf numFmtId="3" fontId="8" fillId="0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43" xfId="0" applyNumberFormat="1" applyFont="1" applyFill="1" applyBorder="1" applyAlignment="1" applyProtection="1">
      <alignment horizontal="center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76" xfId="0" applyNumberFormat="1" applyFont="1" applyFill="1" applyBorder="1" applyAlignment="1" applyProtection="1">
      <alignment horizontal="right" vertical="center"/>
      <protection locked="0"/>
    </xf>
    <xf numFmtId="3" fontId="8" fillId="0" borderId="59" xfId="0" applyNumberFormat="1" applyFont="1" applyFill="1" applyBorder="1" applyAlignment="1" applyProtection="1">
      <alignment horizontal="right" vertical="center"/>
      <protection locked="0"/>
    </xf>
    <xf numFmtId="3" fontId="8" fillId="0" borderId="44" xfId="0" applyNumberFormat="1" applyFont="1" applyFill="1" applyBorder="1" applyAlignment="1" applyProtection="1">
      <alignment horizontal="right" vertical="center"/>
      <protection locked="0"/>
    </xf>
    <xf numFmtId="3" fontId="8" fillId="0" borderId="76" xfId="0" applyNumberFormat="1" applyFont="1" applyFill="1" applyBorder="1" applyAlignment="1" applyProtection="1">
      <alignment vertical="center"/>
      <protection locked="0"/>
    </xf>
    <xf numFmtId="3" fontId="10" fillId="0" borderId="76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Border="1" applyAlignment="1">
      <alignment vertical="center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vertical="center"/>
      <protection locked="0"/>
    </xf>
    <xf numFmtId="0" fontId="9" fillId="0" borderId="33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vertical="center"/>
      <protection locked="0"/>
    </xf>
    <xf numFmtId="0" fontId="8" fillId="0" borderId="69" xfId="0" applyNumberFormat="1" applyFont="1" applyFill="1" applyBorder="1" applyAlignment="1" applyProtection="1">
      <alignment vertical="center"/>
      <protection locked="0"/>
    </xf>
    <xf numFmtId="0" fontId="10" fillId="0" borderId="85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vertical="center"/>
      <protection locked="0"/>
    </xf>
    <xf numFmtId="0" fontId="8" fillId="0" borderId="59" xfId="0" applyNumberFormat="1" applyFont="1" applyFill="1" applyBorder="1" applyAlignment="1" applyProtection="1">
      <alignment vertical="center"/>
      <protection locked="0"/>
    </xf>
    <xf numFmtId="0" fontId="8" fillId="0" borderId="44" xfId="0" applyNumberFormat="1" applyFont="1" applyFill="1" applyBorder="1" applyAlignment="1" applyProtection="1">
      <alignment vertical="center"/>
      <protection locked="0"/>
    </xf>
    <xf numFmtId="0" fontId="8" fillId="0" borderId="43" xfId="0" applyNumberFormat="1" applyFont="1" applyFill="1" applyBorder="1" applyAlignment="1" applyProtection="1">
      <alignment vertical="center"/>
      <protection locked="0"/>
    </xf>
    <xf numFmtId="0" fontId="10" fillId="0" borderId="76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Border="1" applyAlignment="1">
      <alignment vertical="center"/>
    </xf>
    <xf numFmtId="0" fontId="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52" xfId="0" applyNumberFormat="1" applyFont="1" applyFill="1" applyBorder="1" applyAlignment="1" applyProtection="1">
      <alignment horizontal="center"/>
      <protection locked="0"/>
    </xf>
    <xf numFmtId="3" fontId="13" fillId="0" borderId="53" xfId="0" applyNumberFormat="1" applyFont="1" applyFill="1" applyBorder="1" applyAlignment="1" applyProtection="1">
      <alignment horizontal="centerContinuous"/>
      <protection locked="0"/>
    </xf>
    <xf numFmtId="0" fontId="1" fillId="0" borderId="52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86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vertical="center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87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7" fillId="0" borderId="88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3" fillId="0" borderId="2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2" fillId="0" borderId="67" xfId="0" applyFont="1" applyBorder="1" applyAlignment="1">
      <alignment/>
    </xf>
    <xf numFmtId="0" fontId="1" fillId="0" borderId="47" xfId="0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0" fontId="10" fillId="0" borderId="18" xfId="0" applyFont="1" applyBorder="1" applyAlignment="1">
      <alignment/>
    </xf>
    <xf numFmtId="3" fontId="8" fillId="0" borderId="21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horizontal="centerContinuous" vertical="center"/>
    </xf>
    <xf numFmtId="4" fontId="8" fillId="0" borderId="22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141" customWidth="1"/>
    <col min="2" max="2" width="37.25390625" style="141" customWidth="1"/>
    <col min="3" max="3" width="7.00390625" style="183" customWidth="1"/>
    <col min="4" max="4" width="11.625" style="141" customWidth="1"/>
    <col min="5" max="6" width="12.125" style="141" customWidth="1"/>
    <col min="7" max="7" width="10.00390625" style="141" customWidth="1"/>
    <col min="8" max="8" width="9.875" style="141" customWidth="1"/>
    <col min="9" max="16384" width="10.00390625" style="141" customWidth="1"/>
  </cols>
  <sheetData>
    <row r="1" ht="15">
      <c r="E1" s="85" t="s">
        <v>0</v>
      </c>
    </row>
    <row r="2" spans="1:5" ht="12" customHeight="1">
      <c r="A2" s="142"/>
      <c r="B2" s="143"/>
      <c r="C2" s="184"/>
      <c r="D2" s="144"/>
      <c r="E2" s="89" t="s">
        <v>170</v>
      </c>
    </row>
    <row r="3" spans="1:5" ht="12" customHeight="1">
      <c r="A3" s="142"/>
      <c r="B3" s="143"/>
      <c r="C3" s="184"/>
      <c r="D3" s="144"/>
      <c r="E3" s="89" t="s">
        <v>1</v>
      </c>
    </row>
    <row r="4" spans="1:5" ht="13.5" customHeight="1">
      <c r="A4" s="142"/>
      <c r="B4" s="143"/>
      <c r="C4" s="184"/>
      <c r="D4" s="144"/>
      <c r="E4" s="89" t="s">
        <v>171</v>
      </c>
    </row>
    <row r="5" spans="1:5" ht="10.5" customHeight="1">
      <c r="A5" s="142"/>
      <c r="B5" s="143"/>
      <c r="C5" s="184"/>
      <c r="D5" s="144"/>
      <c r="E5" s="145"/>
    </row>
    <row r="6" spans="1:6" s="94" customFormat="1" ht="37.5">
      <c r="A6" s="90" t="s">
        <v>138</v>
      </c>
      <c r="B6" s="160"/>
      <c r="C6" s="185"/>
      <c r="D6" s="92"/>
      <c r="E6" s="93"/>
      <c r="F6" s="93"/>
    </row>
    <row r="7" spans="1:6" s="17" customFormat="1" ht="15.75" thickBot="1">
      <c r="A7" s="146"/>
      <c r="B7" s="147"/>
      <c r="C7" s="186"/>
      <c r="D7" s="148"/>
      <c r="F7" s="183" t="s">
        <v>2</v>
      </c>
    </row>
    <row r="8" spans="1:6" s="150" customFormat="1" ht="21" customHeight="1">
      <c r="A8" s="161" t="s">
        <v>3</v>
      </c>
      <c r="B8" s="241" t="s">
        <v>4</v>
      </c>
      <c r="C8" s="97" t="s">
        <v>5</v>
      </c>
      <c r="D8" s="214"/>
      <c r="E8" s="98" t="s">
        <v>7</v>
      </c>
      <c r="F8" s="149"/>
    </row>
    <row r="9" spans="1:6" s="150" customFormat="1" ht="13.5" customHeight="1">
      <c r="A9" s="204" t="s">
        <v>8</v>
      </c>
      <c r="B9" s="54"/>
      <c r="C9" s="196" t="s">
        <v>9</v>
      </c>
      <c r="D9" s="358" t="s">
        <v>10</v>
      </c>
      <c r="E9" s="180" t="s">
        <v>11</v>
      </c>
      <c r="F9" s="181" t="s">
        <v>10</v>
      </c>
    </row>
    <row r="10" spans="1:6" s="83" customFormat="1" ht="11.25" customHeight="1" thickBot="1">
      <c r="A10" s="101">
        <v>1</v>
      </c>
      <c r="B10" s="102">
        <v>2</v>
      </c>
      <c r="C10" s="102">
        <v>3</v>
      </c>
      <c r="D10" s="359">
        <v>4</v>
      </c>
      <c r="E10" s="174">
        <v>5</v>
      </c>
      <c r="F10" s="175">
        <v>6</v>
      </c>
    </row>
    <row r="11" spans="1:6" s="17" customFormat="1" ht="16.5" thickBot="1" thickTop="1">
      <c r="A11" s="127">
        <v>500</v>
      </c>
      <c r="B11" s="52" t="s">
        <v>109</v>
      </c>
      <c r="C11" s="382" t="s">
        <v>28</v>
      </c>
      <c r="D11" s="360"/>
      <c r="E11" s="15">
        <f>E12</f>
        <v>1500</v>
      </c>
      <c r="F11" s="16">
        <f>F12</f>
        <v>1500</v>
      </c>
    </row>
    <row r="12" spans="1:6" s="17" customFormat="1" ht="17.25" customHeight="1" thickTop="1">
      <c r="A12" s="18">
        <v>50095</v>
      </c>
      <c r="B12" s="19" t="s">
        <v>18</v>
      </c>
      <c r="C12" s="383"/>
      <c r="D12" s="361"/>
      <c r="E12" s="20">
        <f>E13</f>
        <v>1500</v>
      </c>
      <c r="F12" s="21">
        <f>F14</f>
        <v>1500</v>
      </c>
    </row>
    <row r="13" spans="1:6" s="17" customFormat="1" ht="14.25" customHeight="1">
      <c r="A13" s="35">
        <v>4260</v>
      </c>
      <c r="B13" s="304" t="s">
        <v>46</v>
      </c>
      <c r="C13" s="291"/>
      <c r="D13" s="250"/>
      <c r="E13" s="23">
        <v>1500</v>
      </c>
      <c r="F13" s="24"/>
    </row>
    <row r="14" spans="1:6" s="17" customFormat="1" ht="15" customHeight="1" thickBot="1">
      <c r="A14" s="35">
        <v>4300</v>
      </c>
      <c r="B14" s="304" t="s">
        <v>15</v>
      </c>
      <c r="C14" s="291"/>
      <c r="D14" s="250"/>
      <c r="E14" s="23"/>
      <c r="F14" s="24">
        <v>1500</v>
      </c>
    </row>
    <row r="15" spans="1:6" s="17" customFormat="1" ht="16.5" thickBot="1" thickTop="1">
      <c r="A15" s="127">
        <v>600</v>
      </c>
      <c r="B15" s="52" t="s">
        <v>94</v>
      </c>
      <c r="C15" s="382" t="s">
        <v>28</v>
      </c>
      <c r="D15" s="360"/>
      <c r="E15" s="15">
        <f>E20+E16</f>
        <v>41900</v>
      </c>
      <c r="F15" s="16">
        <f>F20+F18</f>
        <v>41900</v>
      </c>
    </row>
    <row r="16" spans="1:6" s="17" customFormat="1" ht="15.75" thickTop="1">
      <c r="A16" s="336">
        <v>60016</v>
      </c>
      <c r="B16" s="104" t="s">
        <v>142</v>
      </c>
      <c r="C16" s="337"/>
      <c r="D16" s="362"/>
      <c r="E16" s="328">
        <f>E17</f>
        <v>15000</v>
      </c>
      <c r="F16" s="329"/>
    </row>
    <row r="17" spans="1:6" s="17" customFormat="1" ht="30">
      <c r="A17" s="332">
        <v>6050</v>
      </c>
      <c r="B17" s="333" t="s">
        <v>165</v>
      </c>
      <c r="C17" s="331"/>
      <c r="D17" s="363"/>
      <c r="E17" s="334">
        <v>15000</v>
      </c>
      <c r="F17" s="34"/>
    </row>
    <row r="18" spans="1:6" s="17" customFormat="1" ht="15">
      <c r="A18" s="330">
        <v>60017</v>
      </c>
      <c r="B18" s="115" t="s">
        <v>141</v>
      </c>
      <c r="C18" s="331"/>
      <c r="D18" s="363"/>
      <c r="E18" s="33"/>
      <c r="F18" s="34">
        <f>F19</f>
        <v>15000</v>
      </c>
    </row>
    <row r="19" spans="1:6" s="17" customFormat="1" ht="30">
      <c r="A19" s="332">
        <v>6050</v>
      </c>
      <c r="B19" s="333" t="s">
        <v>48</v>
      </c>
      <c r="C19" s="331"/>
      <c r="D19" s="363"/>
      <c r="E19" s="33"/>
      <c r="F19" s="335">
        <v>15000</v>
      </c>
    </row>
    <row r="20" spans="1:6" s="17" customFormat="1" ht="17.25" customHeight="1">
      <c r="A20" s="326">
        <v>60095</v>
      </c>
      <c r="B20" s="327" t="s">
        <v>18</v>
      </c>
      <c r="C20" s="384"/>
      <c r="D20" s="362"/>
      <c r="E20" s="328">
        <f>SUM(E21:E36)</f>
        <v>26900</v>
      </c>
      <c r="F20" s="329">
        <f>SUM(F21:F36)</f>
        <v>26900</v>
      </c>
    </row>
    <row r="21" spans="1:6" s="17" customFormat="1" ht="30">
      <c r="A21" s="205">
        <v>3020</v>
      </c>
      <c r="B21" s="219" t="s">
        <v>101</v>
      </c>
      <c r="C21" s="385"/>
      <c r="D21" s="364"/>
      <c r="E21" s="79"/>
      <c r="F21" s="112">
        <v>1600</v>
      </c>
    </row>
    <row r="22" spans="1:6" s="17" customFormat="1" ht="15">
      <c r="A22" s="35">
        <v>4110</v>
      </c>
      <c r="B22" s="36" t="s">
        <v>38</v>
      </c>
      <c r="C22" s="266"/>
      <c r="D22" s="365"/>
      <c r="E22" s="23">
        <v>6500</v>
      </c>
      <c r="F22" s="24"/>
    </row>
    <row r="23" spans="1:6" s="17" customFormat="1" ht="15">
      <c r="A23" s="35">
        <v>4140</v>
      </c>
      <c r="B23" s="38" t="s">
        <v>102</v>
      </c>
      <c r="C23" s="266"/>
      <c r="D23" s="365"/>
      <c r="E23" s="23">
        <v>9400</v>
      </c>
      <c r="F23" s="24"/>
    </row>
    <row r="24" spans="1:6" s="17" customFormat="1" ht="15">
      <c r="A24" s="35">
        <v>4170</v>
      </c>
      <c r="B24" s="53" t="s">
        <v>43</v>
      </c>
      <c r="C24" s="266"/>
      <c r="D24" s="365"/>
      <c r="E24" s="23"/>
      <c r="F24" s="24">
        <v>4700</v>
      </c>
    </row>
    <row r="25" spans="1:6" s="17" customFormat="1" ht="15">
      <c r="A25" s="35">
        <v>4210</v>
      </c>
      <c r="B25" s="53" t="s">
        <v>23</v>
      </c>
      <c r="C25" s="266"/>
      <c r="D25" s="365"/>
      <c r="E25" s="23">
        <v>3000</v>
      </c>
      <c r="F25" s="24"/>
    </row>
    <row r="26" spans="1:6" s="17" customFormat="1" ht="15">
      <c r="A26" s="35">
        <v>4270</v>
      </c>
      <c r="B26" s="53" t="s">
        <v>29</v>
      </c>
      <c r="C26" s="266"/>
      <c r="D26" s="365"/>
      <c r="E26" s="23"/>
      <c r="F26" s="24">
        <v>700</v>
      </c>
    </row>
    <row r="27" spans="1:6" s="17" customFormat="1" ht="15">
      <c r="A27" s="35">
        <v>4300</v>
      </c>
      <c r="B27" s="53" t="s">
        <v>15</v>
      </c>
      <c r="C27" s="266"/>
      <c r="D27" s="365"/>
      <c r="E27" s="23"/>
      <c r="F27" s="24">
        <v>10730</v>
      </c>
    </row>
    <row r="28" spans="1:6" s="17" customFormat="1" ht="30">
      <c r="A28" s="35">
        <v>4360</v>
      </c>
      <c r="B28" s="38" t="s">
        <v>76</v>
      </c>
      <c r="C28" s="266"/>
      <c r="D28" s="365"/>
      <c r="E28" s="23"/>
      <c r="F28" s="24">
        <v>1000</v>
      </c>
    </row>
    <row r="29" spans="1:6" s="17" customFormat="1" ht="30">
      <c r="A29" s="76">
        <v>4370</v>
      </c>
      <c r="B29" s="38" t="s">
        <v>77</v>
      </c>
      <c r="C29" s="266"/>
      <c r="D29" s="365"/>
      <c r="E29" s="23">
        <v>1000</v>
      </c>
      <c r="F29" s="24"/>
    </row>
    <row r="30" spans="1:6" s="17" customFormat="1" ht="30">
      <c r="A30" s="76">
        <v>4400</v>
      </c>
      <c r="B30" s="38" t="s">
        <v>103</v>
      </c>
      <c r="C30" s="266"/>
      <c r="D30" s="365"/>
      <c r="E30" s="23">
        <v>2000</v>
      </c>
      <c r="F30" s="24"/>
    </row>
    <row r="31" spans="1:6" s="17" customFormat="1" ht="15">
      <c r="A31" s="76">
        <v>4410</v>
      </c>
      <c r="B31" s="38" t="s">
        <v>71</v>
      </c>
      <c r="C31" s="266"/>
      <c r="D31" s="365"/>
      <c r="E31" s="23"/>
      <c r="F31" s="24">
        <v>1900</v>
      </c>
    </row>
    <row r="32" spans="1:6" s="17" customFormat="1" ht="15">
      <c r="A32" s="76">
        <v>4420</v>
      </c>
      <c r="B32" s="38" t="s">
        <v>129</v>
      </c>
      <c r="C32" s="266"/>
      <c r="D32" s="365"/>
      <c r="E32" s="23">
        <v>1000</v>
      </c>
      <c r="F32" s="24"/>
    </row>
    <row r="33" spans="1:6" s="17" customFormat="1" ht="15">
      <c r="A33" s="76">
        <v>4430</v>
      </c>
      <c r="B33" s="38" t="s">
        <v>12</v>
      </c>
      <c r="C33" s="266"/>
      <c r="D33" s="365"/>
      <c r="E33" s="23"/>
      <c r="F33" s="24">
        <v>1000</v>
      </c>
    </row>
    <row r="34" spans="1:6" s="17" customFormat="1" ht="15">
      <c r="A34" s="76">
        <v>4440</v>
      </c>
      <c r="B34" s="38" t="s">
        <v>82</v>
      </c>
      <c r="C34" s="266"/>
      <c r="D34" s="365"/>
      <c r="E34" s="23"/>
      <c r="F34" s="24">
        <v>3770</v>
      </c>
    </row>
    <row r="35" spans="1:6" s="17" customFormat="1" ht="30">
      <c r="A35" s="76">
        <v>4700</v>
      </c>
      <c r="B35" s="53" t="s">
        <v>104</v>
      </c>
      <c r="C35" s="266"/>
      <c r="D35" s="365"/>
      <c r="E35" s="23">
        <v>4000</v>
      </c>
      <c r="F35" s="24"/>
    </row>
    <row r="36" spans="1:6" s="17" customFormat="1" ht="30.75" thickBot="1">
      <c r="A36" s="128">
        <v>4750</v>
      </c>
      <c r="B36" s="22" t="s">
        <v>31</v>
      </c>
      <c r="C36" s="190"/>
      <c r="D36" s="366"/>
      <c r="E36" s="240"/>
      <c r="F36" s="218">
        <v>1500</v>
      </c>
    </row>
    <row r="37" spans="1:6" s="17" customFormat="1" ht="16.5" thickBot="1" thickTop="1">
      <c r="A37" s="103" t="s">
        <v>13</v>
      </c>
      <c r="B37" s="52" t="s">
        <v>14</v>
      </c>
      <c r="C37" s="382"/>
      <c r="D37" s="367"/>
      <c r="E37" s="15">
        <f>E38</f>
        <v>1701</v>
      </c>
      <c r="F37" s="16">
        <f>F38</f>
        <v>1701</v>
      </c>
    </row>
    <row r="38" spans="1:6" s="17" customFormat="1" ht="15.75" thickTop="1">
      <c r="A38" s="30" t="s">
        <v>64</v>
      </c>
      <c r="B38" s="115" t="s">
        <v>18</v>
      </c>
      <c r="C38" s="331" t="s">
        <v>68</v>
      </c>
      <c r="D38" s="368"/>
      <c r="E38" s="33">
        <f>E39+E47+E53</f>
        <v>1701</v>
      </c>
      <c r="F38" s="34">
        <f>F39+F47+F53</f>
        <v>1701</v>
      </c>
    </row>
    <row r="39" spans="1:6" s="217" customFormat="1" ht="15">
      <c r="A39" s="215"/>
      <c r="B39" s="43" t="s">
        <v>106</v>
      </c>
      <c r="C39" s="386"/>
      <c r="D39" s="369"/>
      <c r="E39" s="44">
        <f>SUM(E40:E46)</f>
        <v>1131</v>
      </c>
      <c r="F39" s="216">
        <f>SUM(F40:F46)</f>
        <v>1131</v>
      </c>
    </row>
    <row r="40" spans="1:6" s="217" customFormat="1" ht="15">
      <c r="A40" s="35">
        <v>4110</v>
      </c>
      <c r="B40" s="36" t="s">
        <v>38</v>
      </c>
      <c r="C40" s="386"/>
      <c r="D40" s="369"/>
      <c r="E40" s="44"/>
      <c r="F40" s="24">
        <v>31</v>
      </c>
    </row>
    <row r="41" spans="1:6" s="17" customFormat="1" ht="15">
      <c r="A41" s="301" t="s">
        <v>107</v>
      </c>
      <c r="B41" s="38" t="s">
        <v>43</v>
      </c>
      <c r="C41" s="387"/>
      <c r="D41" s="365"/>
      <c r="E41" s="23">
        <v>48</v>
      </c>
      <c r="F41" s="24"/>
    </row>
    <row r="42" spans="1:6" s="17" customFormat="1" ht="15">
      <c r="A42" s="35">
        <v>4210</v>
      </c>
      <c r="B42" s="78" t="s">
        <v>23</v>
      </c>
      <c r="C42" s="388"/>
      <c r="D42" s="365"/>
      <c r="E42" s="23"/>
      <c r="F42" s="24">
        <f>687+110</f>
        <v>797</v>
      </c>
    </row>
    <row r="43" spans="1:6" s="17" customFormat="1" ht="15">
      <c r="A43" s="35">
        <v>4300</v>
      </c>
      <c r="B43" s="53" t="s">
        <v>15</v>
      </c>
      <c r="C43" s="388"/>
      <c r="D43" s="365"/>
      <c r="E43" s="23">
        <v>110</v>
      </c>
      <c r="F43" s="60"/>
    </row>
    <row r="44" spans="1:6" s="17" customFormat="1" ht="30">
      <c r="A44" s="35">
        <v>4370</v>
      </c>
      <c r="B44" s="38" t="s">
        <v>81</v>
      </c>
      <c r="C44" s="388"/>
      <c r="D44" s="365"/>
      <c r="E44" s="23">
        <v>303</v>
      </c>
      <c r="F44" s="60"/>
    </row>
    <row r="45" spans="1:6" s="17" customFormat="1" ht="30">
      <c r="A45" s="35">
        <v>4400</v>
      </c>
      <c r="B45" s="38" t="s">
        <v>103</v>
      </c>
      <c r="C45" s="388"/>
      <c r="D45" s="365"/>
      <c r="E45" s="23">
        <v>670</v>
      </c>
      <c r="F45" s="60"/>
    </row>
    <row r="46" spans="1:6" s="17" customFormat="1" ht="30">
      <c r="A46" s="35">
        <v>4750</v>
      </c>
      <c r="B46" s="22" t="s">
        <v>31</v>
      </c>
      <c r="C46" s="388"/>
      <c r="D46" s="365"/>
      <c r="E46" s="23"/>
      <c r="F46" s="60">
        <v>303</v>
      </c>
    </row>
    <row r="47" spans="1:6" s="17" customFormat="1" ht="15">
      <c r="A47" s="35"/>
      <c r="B47" s="43" t="s">
        <v>108</v>
      </c>
      <c r="C47" s="388"/>
      <c r="D47" s="365"/>
      <c r="E47" s="44">
        <f>SUM(E48:E52)</f>
        <v>520</v>
      </c>
      <c r="F47" s="303">
        <f>SUM(F48:F52)</f>
        <v>520</v>
      </c>
    </row>
    <row r="48" spans="1:6" s="17" customFormat="1" ht="15">
      <c r="A48" s="35">
        <v>4110</v>
      </c>
      <c r="B48" s="36" t="s">
        <v>38</v>
      </c>
      <c r="C48" s="388"/>
      <c r="D48" s="365"/>
      <c r="E48" s="23">
        <v>100</v>
      </c>
      <c r="F48" s="60"/>
    </row>
    <row r="49" spans="1:6" s="17" customFormat="1" ht="15">
      <c r="A49" s="35">
        <v>4210</v>
      </c>
      <c r="B49" s="53" t="s">
        <v>23</v>
      </c>
      <c r="C49" s="388"/>
      <c r="D49" s="365"/>
      <c r="E49" s="23">
        <v>150</v>
      </c>
      <c r="F49" s="60"/>
    </row>
    <row r="50" spans="1:6" s="17" customFormat="1" ht="15">
      <c r="A50" s="35">
        <v>4300</v>
      </c>
      <c r="B50" s="53" t="s">
        <v>15</v>
      </c>
      <c r="C50" s="388"/>
      <c r="D50" s="365"/>
      <c r="E50" s="23"/>
      <c r="F50" s="60">
        <v>520</v>
      </c>
    </row>
    <row r="51" spans="1:6" s="17" customFormat="1" ht="30">
      <c r="A51" s="35">
        <v>4370</v>
      </c>
      <c r="B51" s="38" t="s">
        <v>81</v>
      </c>
      <c r="C51" s="388"/>
      <c r="D51" s="365"/>
      <c r="E51" s="23">
        <v>150</v>
      </c>
      <c r="F51" s="60"/>
    </row>
    <row r="52" spans="1:6" s="17" customFormat="1" ht="30" customHeight="1">
      <c r="A52" s="35">
        <v>4740</v>
      </c>
      <c r="B52" s="55" t="s">
        <v>44</v>
      </c>
      <c r="C52" s="388"/>
      <c r="D52" s="365"/>
      <c r="E52" s="23">
        <v>120</v>
      </c>
      <c r="F52" s="60"/>
    </row>
    <row r="53" spans="1:6" s="17" customFormat="1" ht="16.5" customHeight="1">
      <c r="A53" s="35"/>
      <c r="B53" s="43" t="s">
        <v>114</v>
      </c>
      <c r="C53" s="388"/>
      <c r="D53" s="365"/>
      <c r="E53" s="299">
        <f>SUM(E54:E57)</f>
        <v>50</v>
      </c>
      <c r="F53" s="302">
        <f>SUM(F54:F57)</f>
        <v>50</v>
      </c>
    </row>
    <row r="54" spans="1:6" s="17" customFormat="1" ht="16.5" customHeight="1">
      <c r="A54" s="35">
        <v>4210</v>
      </c>
      <c r="B54" s="53" t="s">
        <v>23</v>
      </c>
      <c r="C54" s="388"/>
      <c r="D54" s="365"/>
      <c r="E54" s="23"/>
      <c r="F54" s="60">
        <v>20</v>
      </c>
    </row>
    <row r="55" spans="1:6" s="17" customFormat="1" ht="17.25" customHeight="1">
      <c r="A55" s="35">
        <v>4300</v>
      </c>
      <c r="B55" s="53" t="s">
        <v>15</v>
      </c>
      <c r="C55" s="388"/>
      <c r="D55" s="365"/>
      <c r="E55" s="23"/>
      <c r="F55" s="60">
        <v>30</v>
      </c>
    </row>
    <row r="56" spans="1:6" s="17" customFormat="1" ht="30" customHeight="1">
      <c r="A56" s="35">
        <v>4400</v>
      </c>
      <c r="B56" s="38" t="s">
        <v>103</v>
      </c>
      <c r="C56" s="388"/>
      <c r="D56" s="365"/>
      <c r="E56" s="23">
        <v>20</v>
      </c>
      <c r="F56" s="60"/>
    </row>
    <row r="57" spans="1:6" s="17" customFormat="1" ht="30" customHeight="1" thickBot="1">
      <c r="A57" s="35">
        <v>4740</v>
      </c>
      <c r="B57" s="55" t="s">
        <v>44</v>
      </c>
      <c r="C57" s="388"/>
      <c r="D57" s="365"/>
      <c r="E57" s="23">
        <v>30</v>
      </c>
      <c r="F57" s="60"/>
    </row>
    <row r="58" spans="1:6" s="82" customFormat="1" ht="15.75" thickBot="1" thickTop="1">
      <c r="A58" s="27">
        <v>758</v>
      </c>
      <c r="B58" s="28" t="s">
        <v>119</v>
      </c>
      <c r="C58" s="29" t="s">
        <v>59</v>
      </c>
      <c r="D58" s="370">
        <f>D59</f>
        <v>89509</v>
      </c>
      <c r="E58" s="15"/>
      <c r="F58" s="56"/>
    </row>
    <row r="59" spans="1:6" s="82" customFormat="1" ht="29.25" thickTop="1">
      <c r="A59" s="41">
        <v>75802</v>
      </c>
      <c r="B59" s="125" t="s">
        <v>120</v>
      </c>
      <c r="C59" s="247"/>
      <c r="D59" s="371">
        <f>D60</f>
        <v>89509</v>
      </c>
      <c r="E59" s="20"/>
      <c r="F59" s="21"/>
    </row>
    <row r="60" spans="1:6" s="17" customFormat="1" ht="15.75" thickBot="1">
      <c r="A60" s="35">
        <v>2750</v>
      </c>
      <c r="B60" s="38" t="s">
        <v>121</v>
      </c>
      <c r="C60" s="276"/>
      <c r="D60" s="372">
        <v>89509</v>
      </c>
      <c r="E60" s="23"/>
      <c r="F60" s="24"/>
    </row>
    <row r="61" spans="1:6" s="82" customFormat="1" ht="15.75" thickBot="1" thickTop="1">
      <c r="A61" s="27">
        <v>801</v>
      </c>
      <c r="B61" s="28" t="s">
        <v>16</v>
      </c>
      <c r="C61" s="29" t="s">
        <v>17</v>
      </c>
      <c r="D61" s="370">
        <f>D96</f>
        <v>27023</v>
      </c>
      <c r="E61" s="15">
        <f>E62+E74+E76+E90+E96</f>
        <v>34057</v>
      </c>
      <c r="F61" s="56">
        <f>F62+F74+F76+F90+F96</f>
        <v>95531</v>
      </c>
    </row>
    <row r="62" spans="1:6" s="82" customFormat="1" ht="15" thickTop="1">
      <c r="A62" s="41">
        <v>80101</v>
      </c>
      <c r="B62" s="125" t="s">
        <v>52</v>
      </c>
      <c r="C62" s="247"/>
      <c r="D62" s="371"/>
      <c r="E62" s="20">
        <f>SUM(E63:E73)</f>
        <v>15238</v>
      </c>
      <c r="F62" s="21">
        <f>SUM(F63:F73)</f>
        <v>13228</v>
      </c>
    </row>
    <row r="63" spans="1:6" s="17" customFormat="1" ht="30">
      <c r="A63" s="35">
        <v>3020</v>
      </c>
      <c r="B63" s="38" t="s">
        <v>27</v>
      </c>
      <c r="C63" s="276"/>
      <c r="D63" s="372"/>
      <c r="E63" s="23">
        <v>1794</v>
      </c>
      <c r="F63" s="24"/>
    </row>
    <row r="64" spans="1:6" s="17" customFormat="1" ht="15">
      <c r="A64" s="35">
        <v>4140</v>
      </c>
      <c r="B64" s="38" t="s">
        <v>102</v>
      </c>
      <c r="C64" s="276"/>
      <c r="D64" s="372"/>
      <c r="E64" s="23"/>
      <c r="F64" s="24">
        <v>2061</v>
      </c>
    </row>
    <row r="65" spans="1:6" s="82" customFormat="1" ht="15">
      <c r="A65" s="35">
        <v>4210</v>
      </c>
      <c r="B65" s="36" t="s">
        <v>23</v>
      </c>
      <c r="C65" s="39"/>
      <c r="D65" s="373"/>
      <c r="E65" s="23"/>
      <c r="F65" s="24">
        <v>3194</v>
      </c>
    </row>
    <row r="66" spans="1:6" s="82" customFormat="1" ht="15">
      <c r="A66" s="35">
        <v>4260</v>
      </c>
      <c r="B66" s="38" t="s">
        <v>46</v>
      </c>
      <c r="C66" s="39"/>
      <c r="D66" s="373"/>
      <c r="E66" s="23">
        <v>11624</v>
      </c>
      <c r="F66" s="24"/>
    </row>
    <row r="67" spans="1:6" s="82" customFormat="1" ht="15">
      <c r="A67" s="35">
        <v>4300</v>
      </c>
      <c r="B67" s="38" t="s">
        <v>15</v>
      </c>
      <c r="C67" s="39"/>
      <c r="D67" s="373"/>
      <c r="E67" s="23"/>
      <c r="F67" s="24">
        <v>7000</v>
      </c>
    </row>
    <row r="68" spans="1:6" s="82" customFormat="1" ht="15">
      <c r="A68" s="35">
        <v>4350</v>
      </c>
      <c r="B68" s="38" t="s">
        <v>80</v>
      </c>
      <c r="C68" s="39"/>
      <c r="D68" s="373"/>
      <c r="E68" s="23">
        <v>420</v>
      </c>
      <c r="F68" s="24"/>
    </row>
    <row r="69" spans="1:6" s="82" customFormat="1" ht="30">
      <c r="A69" s="76">
        <v>4370</v>
      </c>
      <c r="B69" s="38" t="s">
        <v>81</v>
      </c>
      <c r="C69" s="39"/>
      <c r="D69" s="373"/>
      <c r="E69" s="23"/>
      <c r="F69" s="24">
        <v>653</v>
      </c>
    </row>
    <row r="70" spans="1:6" s="82" customFormat="1" ht="15">
      <c r="A70" s="76">
        <v>4410</v>
      </c>
      <c r="B70" s="38" t="s">
        <v>71</v>
      </c>
      <c r="C70" s="39"/>
      <c r="D70" s="373"/>
      <c r="E70" s="23"/>
      <c r="F70" s="24">
        <v>70</v>
      </c>
    </row>
    <row r="71" spans="1:6" s="82" customFormat="1" ht="30">
      <c r="A71" s="119">
        <v>4700</v>
      </c>
      <c r="B71" s="319" t="s">
        <v>104</v>
      </c>
      <c r="C71" s="323"/>
      <c r="D71" s="374"/>
      <c r="E71" s="81">
        <v>700</v>
      </c>
      <c r="F71" s="114"/>
    </row>
    <row r="72" spans="1:6" s="82" customFormat="1" ht="45">
      <c r="A72" s="35">
        <v>4740</v>
      </c>
      <c r="B72" s="53" t="s">
        <v>44</v>
      </c>
      <c r="C72" s="39"/>
      <c r="D72" s="373"/>
      <c r="E72" s="23">
        <v>700</v>
      </c>
      <c r="F72" s="24"/>
    </row>
    <row r="73" spans="1:6" s="82" customFormat="1" ht="30">
      <c r="A73" s="119">
        <v>6050</v>
      </c>
      <c r="B73" s="162" t="s">
        <v>48</v>
      </c>
      <c r="C73" s="323"/>
      <c r="D73" s="374"/>
      <c r="E73" s="81"/>
      <c r="F73" s="114">
        <v>250</v>
      </c>
    </row>
    <row r="74" spans="1:6" s="82" customFormat="1" ht="28.5">
      <c r="A74" s="46">
        <v>80103</v>
      </c>
      <c r="B74" s="31" t="s">
        <v>53</v>
      </c>
      <c r="C74" s="32"/>
      <c r="D74" s="375"/>
      <c r="E74" s="33"/>
      <c r="F74" s="34">
        <f>SUM(F75:F75)</f>
        <v>100</v>
      </c>
    </row>
    <row r="75" spans="1:6" s="82" customFormat="1" ht="16.5" customHeight="1">
      <c r="A75" s="35">
        <v>4140</v>
      </c>
      <c r="B75" s="38" t="s">
        <v>102</v>
      </c>
      <c r="C75" s="191"/>
      <c r="D75" s="376"/>
      <c r="E75" s="79"/>
      <c r="F75" s="112">
        <v>100</v>
      </c>
    </row>
    <row r="76" spans="1:6" s="82" customFormat="1" ht="16.5" customHeight="1">
      <c r="A76" s="123">
        <v>80110</v>
      </c>
      <c r="B76" s="58" t="s">
        <v>54</v>
      </c>
      <c r="C76" s="389"/>
      <c r="D76" s="213"/>
      <c r="E76" s="124">
        <f>SUM(E77:E89)</f>
        <v>3860</v>
      </c>
      <c r="F76" s="116">
        <f>SUM(F77:F89)</f>
        <v>37920</v>
      </c>
    </row>
    <row r="77" spans="1:6" s="82" customFormat="1" ht="26.25" customHeight="1">
      <c r="A77" s="35">
        <v>3020</v>
      </c>
      <c r="B77" s="38" t="s">
        <v>27</v>
      </c>
      <c r="C77" s="390"/>
      <c r="D77" s="275"/>
      <c r="E77" s="315">
        <v>1400</v>
      </c>
      <c r="F77" s="311"/>
    </row>
    <row r="78" spans="1:6" s="82" customFormat="1" ht="15" customHeight="1">
      <c r="A78" s="35">
        <v>4010</v>
      </c>
      <c r="B78" s="38" t="s">
        <v>55</v>
      </c>
      <c r="C78" s="391"/>
      <c r="D78" s="263"/>
      <c r="E78" s="134"/>
      <c r="F78" s="37">
        <v>30200</v>
      </c>
    </row>
    <row r="79" spans="1:6" s="82" customFormat="1" ht="15">
      <c r="A79" s="35">
        <v>4110</v>
      </c>
      <c r="B79" s="36" t="s">
        <v>38</v>
      </c>
      <c r="C79" s="391"/>
      <c r="D79" s="263"/>
      <c r="E79" s="134"/>
      <c r="F79" s="37">
        <v>2200</v>
      </c>
    </row>
    <row r="80" spans="1:6" s="82" customFormat="1" ht="15">
      <c r="A80" s="35">
        <v>4120</v>
      </c>
      <c r="B80" s="38" t="s">
        <v>42</v>
      </c>
      <c r="C80" s="391"/>
      <c r="D80" s="263"/>
      <c r="E80" s="134"/>
      <c r="F80" s="37">
        <v>400</v>
      </c>
    </row>
    <row r="81" spans="1:6" s="82" customFormat="1" ht="15">
      <c r="A81" s="35">
        <v>4210</v>
      </c>
      <c r="B81" s="36" t="s">
        <v>23</v>
      </c>
      <c r="C81" s="391"/>
      <c r="D81" s="263"/>
      <c r="E81" s="314"/>
      <c r="F81" s="37">
        <v>530</v>
      </c>
    </row>
    <row r="82" spans="1:6" s="82" customFormat="1" ht="15">
      <c r="A82" s="35">
        <v>4260</v>
      </c>
      <c r="B82" s="38" t="s">
        <v>46</v>
      </c>
      <c r="C82" s="391"/>
      <c r="D82" s="263"/>
      <c r="E82" s="314"/>
      <c r="F82" s="37">
        <v>2790</v>
      </c>
    </row>
    <row r="83" spans="1:6" s="82" customFormat="1" ht="15">
      <c r="A83" s="35">
        <v>4280</v>
      </c>
      <c r="B83" s="38" t="s">
        <v>92</v>
      </c>
      <c r="C83" s="391"/>
      <c r="D83" s="263"/>
      <c r="E83" s="314">
        <v>280</v>
      </c>
      <c r="F83" s="37"/>
    </row>
    <row r="84" spans="1:6" s="82" customFormat="1" ht="30">
      <c r="A84" s="76">
        <v>4370</v>
      </c>
      <c r="B84" s="38" t="s">
        <v>81</v>
      </c>
      <c r="C84" s="391"/>
      <c r="D84" s="263"/>
      <c r="E84" s="314">
        <v>1100</v>
      </c>
      <c r="F84" s="37"/>
    </row>
    <row r="85" spans="1:6" s="82" customFormat="1" ht="15">
      <c r="A85" s="76">
        <v>4410</v>
      </c>
      <c r="B85" s="38" t="s">
        <v>71</v>
      </c>
      <c r="C85" s="391"/>
      <c r="D85" s="263"/>
      <c r="E85" s="314">
        <v>100</v>
      </c>
      <c r="F85" s="37"/>
    </row>
    <row r="86" spans="1:6" s="82" customFormat="1" ht="15">
      <c r="A86" s="76">
        <v>4440</v>
      </c>
      <c r="B86" s="38" t="s">
        <v>82</v>
      </c>
      <c r="C86" s="391"/>
      <c r="D86" s="263"/>
      <c r="E86" s="314"/>
      <c r="F86" s="37">
        <v>1300</v>
      </c>
    </row>
    <row r="87" spans="1:6" s="82" customFormat="1" ht="30">
      <c r="A87" s="35">
        <v>4700</v>
      </c>
      <c r="B87" s="78" t="s">
        <v>118</v>
      </c>
      <c r="C87" s="391"/>
      <c r="D87" s="263"/>
      <c r="E87" s="314">
        <v>480</v>
      </c>
      <c r="F87" s="37"/>
    </row>
    <row r="88" spans="1:6" s="82" customFormat="1" ht="45">
      <c r="A88" s="35">
        <v>4740</v>
      </c>
      <c r="B88" s="53" t="s">
        <v>44</v>
      </c>
      <c r="C88" s="391"/>
      <c r="D88" s="263"/>
      <c r="E88" s="314">
        <v>500</v>
      </c>
      <c r="F88" s="37"/>
    </row>
    <row r="89" spans="1:6" s="82" customFormat="1" ht="30">
      <c r="A89" s="35">
        <v>4750</v>
      </c>
      <c r="B89" s="22" t="s">
        <v>31</v>
      </c>
      <c r="C89" s="392"/>
      <c r="D89" s="377"/>
      <c r="E89" s="313"/>
      <c r="F89" s="163">
        <v>500</v>
      </c>
    </row>
    <row r="90" spans="1:6" s="82" customFormat="1" ht="27" customHeight="1">
      <c r="A90" s="46">
        <v>80146</v>
      </c>
      <c r="B90" s="31" t="s">
        <v>51</v>
      </c>
      <c r="C90" s="32"/>
      <c r="D90" s="375"/>
      <c r="E90" s="33">
        <f>SUM(E91:E95)</f>
        <v>9760</v>
      </c>
      <c r="F90" s="34">
        <f>SUM(F91:F95)</f>
        <v>9760</v>
      </c>
    </row>
    <row r="91" spans="1:6" s="82" customFormat="1" ht="15" customHeight="1">
      <c r="A91" s="35">
        <v>4210</v>
      </c>
      <c r="B91" s="36" t="s">
        <v>23</v>
      </c>
      <c r="C91" s="39"/>
      <c r="D91" s="373"/>
      <c r="E91" s="23"/>
      <c r="F91" s="24">
        <v>2250</v>
      </c>
    </row>
    <row r="92" spans="1:6" s="82" customFormat="1" ht="12" customHeight="1">
      <c r="A92" s="35">
        <v>4300</v>
      </c>
      <c r="B92" s="38" t="s">
        <v>15</v>
      </c>
      <c r="C92" s="39"/>
      <c r="D92" s="373"/>
      <c r="E92" s="23">
        <v>9660</v>
      </c>
      <c r="F92" s="24"/>
    </row>
    <row r="93" spans="1:6" s="82" customFormat="1" ht="14.25" customHeight="1">
      <c r="A93" s="76">
        <v>4410</v>
      </c>
      <c r="B93" s="38" t="s">
        <v>71</v>
      </c>
      <c r="C93" s="39"/>
      <c r="D93" s="373"/>
      <c r="E93" s="23">
        <v>100</v>
      </c>
      <c r="F93" s="24"/>
    </row>
    <row r="94" spans="1:6" s="82" customFormat="1" ht="33" customHeight="1">
      <c r="A94" s="35">
        <v>4700</v>
      </c>
      <c r="B94" s="78" t="s">
        <v>118</v>
      </c>
      <c r="C94" s="39"/>
      <c r="D94" s="373"/>
      <c r="E94" s="23"/>
      <c r="F94" s="24">
        <v>2510</v>
      </c>
    </row>
    <row r="95" spans="1:6" s="82" customFormat="1" ht="28.5" customHeight="1">
      <c r="A95" s="119">
        <v>4300</v>
      </c>
      <c r="B95" s="38" t="s">
        <v>123</v>
      </c>
      <c r="C95" s="323"/>
      <c r="D95" s="374"/>
      <c r="E95" s="81"/>
      <c r="F95" s="114">
        <v>5000</v>
      </c>
    </row>
    <row r="96" spans="1:6" s="82" customFormat="1" ht="14.25">
      <c r="A96" s="46">
        <v>80195</v>
      </c>
      <c r="B96" s="31" t="s">
        <v>18</v>
      </c>
      <c r="C96" s="32"/>
      <c r="D96" s="375">
        <f>D97</f>
        <v>27023</v>
      </c>
      <c r="E96" s="33">
        <f>SUM(E97:E102)</f>
        <v>5199</v>
      </c>
      <c r="F96" s="34">
        <f>SUM(F97:F102)</f>
        <v>34523</v>
      </c>
    </row>
    <row r="97" spans="1:6" s="82" customFormat="1" ht="45">
      <c r="A97" s="35">
        <v>2030</v>
      </c>
      <c r="B97" s="36" t="s">
        <v>91</v>
      </c>
      <c r="C97" s="39"/>
      <c r="D97" s="372">
        <v>27023</v>
      </c>
      <c r="E97" s="23"/>
      <c r="F97" s="24"/>
    </row>
    <row r="98" spans="1:6" s="82" customFormat="1" ht="30">
      <c r="A98" s="119">
        <v>2540</v>
      </c>
      <c r="B98" s="338" t="s">
        <v>124</v>
      </c>
      <c r="C98" s="323"/>
      <c r="D98" s="378"/>
      <c r="E98" s="81"/>
      <c r="F98" s="114">
        <v>600</v>
      </c>
    </row>
    <row r="99" spans="1:6" s="82" customFormat="1" ht="45">
      <c r="A99" s="35">
        <v>2570</v>
      </c>
      <c r="B99" s="78" t="s">
        <v>125</v>
      </c>
      <c r="C99" s="39"/>
      <c r="D99" s="372"/>
      <c r="E99" s="23"/>
      <c r="F99" s="24">
        <v>1000</v>
      </c>
    </row>
    <row r="100" spans="1:6" s="82" customFormat="1" ht="30">
      <c r="A100" s="35">
        <v>4300</v>
      </c>
      <c r="B100" s="38" t="s">
        <v>126</v>
      </c>
      <c r="C100" s="39"/>
      <c r="D100" s="372"/>
      <c r="E100" s="23"/>
      <c r="F100" s="24">
        <v>5900</v>
      </c>
    </row>
    <row r="101" spans="1:6" s="82" customFormat="1" ht="30">
      <c r="A101" s="35">
        <v>4300</v>
      </c>
      <c r="B101" s="38" t="s">
        <v>123</v>
      </c>
      <c r="C101" s="39"/>
      <c r="D101" s="372"/>
      <c r="E101" s="23">
        <v>5199</v>
      </c>
      <c r="F101" s="24"/>
    </row>
    <row r="102" spans="1:6" s="82" customFormat="1" ht="15.75" thickBot="1">
      <c r="A102" s="35">
        <v>4300</v>
      </c>
      <c r="B102" s="38" t="s">
        <v>15</v>
      </c>
      <c r="C102" s="39"/>
      <c r="D102" s="372"/>
      <c r="E102" s="23"/>
      <c r="F102" s="24">
        <v>27023</v>
      </c>
    </row>
    <row r="103" spans="1:6" s="82" customFormat="1" ht="18.75" customHeight="1" thickBot="1" thickTop="1">
      <c r="A103" s="27">
        <v>851</v>
      </c>
      <c r="B103" s="28" t="s">
        <v>72</v>
      </c>
      <c r="C103" s="29" t="s">
        <v>21</v>
      </c>
      <c r="D103" s="370"/>
      <c r="E103" s="15">
        <f>E104</f>
        <v>1800</v>
      </c>
      <c r="F103" s="16">
        <f>F104</f>
        <v>1800</v>
      </c>
    </row>
    <row r="104" spans="1:6" s="82" customFormat="1" ht="15" thickTop="1">
      <c r="A104" s="46">
        <v>85195</v>
      </c>
      <c r="B104" s="31" t="s">
        <v>18</v>
      </c>
      <c r="C104" s="32"/>
      <c r="D104" s="375"/>
      <c r="E104" s="33">
        <f>E106</f>
        <v>1800</v>
      </c>
      <c r="F104" s="34">
        <f>F105</f>
        <v>1800</v>
      </c>
    </row>
    <row r="105" spans="1:6" s="82" customFormat="1" ht="15">
      <c r="A105" s="35">
        <v>4210</v>
      </c>
      <c r="B105" s="38" t="s">
        <v>23</v>
      </c>
      <c r="C105" s="39"/>
      <c r="D105" s="373"/>
      <c r="E105" s="23"/>
      <c r="F105" s="24">
        <v>1800</v>
      </c>
    </row>
    <row r="106" spans="1:6" s="82" customFormat="1" ht="15.75" thickBot="1">
      <c r="A106" s="35">
        <v>4300</v>
      </c>
      <c r="B106" s="38" t="s">
        <v>15</v>
      </c>
      <c r="C106" s="39"/>
      <c r="D106" s="373"/>
      <c r="E106" s="23">
        <v>1800</v>
      </c>
      <c r="F106" s="24"/>
    </row>
    <row r="107" spans="1:6" s="82" customFormat="1" ht="18.75" customHeight="1" thickBot="1" thickTop="1">
      <c r="A107" s="27">
        <v>852</v>
      </c>
      <c r="B107" s="28" t="s">
        <v>20</v>
      </c>
      <c r="C107" s="29" t="s">
        <v>21</v>
      </c>
      <c r="D107" s="370">
        <f>D108+D112+D119+D122</f>
        <v>1473</v>
      </c>
      <c r="E107" s="15">
        <f>E108+E112+E119+E122</f>
        <v>22730</v>
      </c>
      <c r="F107" s="16">
        <f>F108+F112+F119+F122</f>
        <v>24203</v>
      </c>
    </row>
    <row r="108" spans="1:6" s="82" customFormat="1" ht="29.25" thickTop="1">
      <c r="A108" s="46">
        <v>85201</v>
      </c>
      <c r="B108" s="31" t="s">
        <v>88</v>
      </c>
      <c r="C108" s="32"/>
      <c r="D108" s="375"/>
      <c r="E108" s="33">
        <f>SUM(E109:E111)</f>
        <v>4000</v>
      </c>
      <c r="F108" s="34">
        <f>SUM(F109:F111)</f>
        <v>4000</v>
      </c>
    </row>
    <row r="109" spans="1:6" s="17" customFormat="1" ht="15">
      <c r="A109" s="35">
        <v>4210</v>
      </c>
      <c r="B109" s="38" t="s">
        <v>23</v>
      </c>
      <c r="C109" s="276"/>
      <c r="D109" s="365"/>
      <c r="E109" s="23">
        <v>4000</v>
      </c>
      <c r="F109" s="24"/>
    </row>
    <row r="110" spans="1:6" s="17" customFormat="1" ht="15">
      <c r="A110" s="35">
        <v>4260</v>
      </c>
      <c r="B110" s="38" t="s">
        <v>46</v>
      </c>
      <c r="C110" s="276"/>
      <c r="D110" s="365"/>
      <c r="E110" s="23"/>
      <c r="F110" s="24">
        <v>500</v>
      </c>
    </row>
    <row r="111" spans="1:6" s="17" customFormat="1" ht="15">
      <c r="A111" s="35">
        <v>4300</v>
      </c>
      <c r="B111" s="38" t="s">
        <v>15</v>
      </c>
      <c r="C111" s="276"/>
      <c r="D111" s="365"/>
      <c r="E111" s="23"/>
      <c r="F111" s="24">
        <v>3500</v>
      </c>
    </row>
    <row r="112" spans="1:6" s="82" customFormat="1" ht="14.25">
      <c r="A112" s="46">
        <v>85203</v>
      </c>
      <c r="B112" s="31" t="s">
        <v>83</v>
      </c>
      <c r="C112" s="32"/>
      <c r="D112" s="368"/>
      <c r="E112" s="33">
        <f>SUM(E114:E118)</f>
        <v>1400</v>
      </c>
      <c r="F112" s="34">
        <f>SUM(F114:F118)</f>
        <v>2850</v>
      </c>
    </row>
    <row r="113" spans="1:6" s="17" customFormat="1" ht="15">
      <c r="A113" s="35"/>
      <c r="B113" s="43" t="s">
        <v>89</v>
      </c>
      <c r="C113" s="276"/>
      <c r="D113" s="365"/>
      <c r="E113" s="23"/>
      <c r="F113" s="24"/>
    </row>
    <row r="114" spans="1:6" s="17" customFormat="1" ht="15">
      <c r="A114" s="35">
        <v>4260</v>
      </c>
      <c r="B114" s="38" t="s">
        <v>46</v>
      </c>
      <c r="C114" s="276"/>
      <c r="D114" s="365"/>
      <c r="E114" s="23">
        <v>900</v>
      </c>
      <c r="F114" s="24"/>
    </row>
    <row r="115" spans="1:6" s="17" customFormat="1" ht="15">
      <c r="A115" s="35">
        <v>4300</v>
      </c>
      <c r="B115" s="38" t="s">
        <v>15</v>
      </c>
      <c r="C115" s="276"/>
      <c r="D115" s="365"/>
      <c r="E115" s="23"/>
      <c r="F115" s="24">
        <v>2850</v>
      </c>
    </row>
    <row r="116" spans="1:6" s="17" customFormat="1" ht="15">
      <c r="A116" s="35">
        <v>4410</v>
      </c>
      <c r="B116" s="38" t="s">
        <v>71</v>
      </c>
      <c r="C116" s="276"/>
      <c r="D116" s="365"/>
      <c r="E116" s="23">
        <v>100</v>
      </c>
      <c r="F116" s="24"/>
    </row>
    <row r="117" spans="1:6" s="17" customFormat="1" ht="15">
      <c r="A117" s="35">
        <v>4430</v>
      </c>
      <c r="B117" s="38" t="s">
        <v>12</v>
      </c>
      <c r="C117" s="276"/>
      <c r="D117" s="365"/>
      <c r="E117" s="23">
        <v>100</v>
      </c>
      <c r="F117" s="24"/>
    </row>
    <row r="118" spans="1:6" s="17" customFormat="1" ht="31.5" customHeight="1">
      <c r="A118" s="76">
        <v>4740</v>
      </c>
      <c r="B118" s="55" t="s">
        <v>44</v>
      </c>
      <c r="C118" s="276"/>
      <c r="D118" s="365"/>
      <c r="E118" s="23">
        <v>300</v>
      </c>
      <c r="F118" s="24"/>
    </row>
    <row r="119" spans="1:6" s="17" customFormat="1" ht="18" customHeight="1">
      <c r="A119" s="46">
        <v>85214</v>
      </c>
      <c r="B119" s="288" t="s">
        <v>90</v>
      </c>
      <c r="C119" s="32"/>
      <c r="D119" s="368"/>
      <c r="E119" s="33">
        <f>E120</f>
        <v>180</v>
      </c>
      <c r="F119" s="34">
        <f>F121</f>
        <v>180</v>
      </c>
    </row>
    <row r="120" spans="1:6" s="17" customFormat="1" ht="15" customHeight="1">
      <c r="A120" s="76">
        <v>3110</v>
      </c>
      <c r="B120" s="22" t="s">
        <v>22</v>
      </c>
      <c r="C120" s="276"/>
      <c r="D120" s="365"/>
      <c r="E120" s="23">
        <v>180</v>
      </c>
      <c r="F120" s="24"/>
    </row>
    <row r="121" spans="1:6" s="17" customFormat="1" ht="15" customHeight="1">
      <c r="A121" s="76">
        <v>4110</v>
      </c>
      <c r="B121" s="38" t="s">
        <v>38</v>
      </c>
      <c r="C121" s="276"/>
      <c r="D121" s="365"/>
      <c r="E121" s="23"/>
      <c r="F121" s="24">
        <v>180</v>
      </c>
    </row>
    <row r="122" spans="1:6" s="17" customFormat="1" ht="15" customHeight="1">
      <c r="A122" s="46">
        <v>85219</v>
      </c>
      <c r="B122" s="31" t="s">
        <v>135</v>
      </c>
      <c r="C122" s="32"/>
      <c r="D122" s="375">
        <f>D123</f>
        <v>1473</v>
      </c>
      <c r="E122" s="33">
        <f>SUM(E124:E127)</f>
        <v>17150</v>
      </c>
      <c r="F122" s="34">
        <f>SUM(F124:F127)</f>
        <v>17173</v>
      </c>
    </row>
    <row r="123" spans="1:6" s="17" customFormat="1" ht="47.25" customHeight="1">
      <c r="A123" s="35">
        <v>2030</v>
      </c>
      <c r="B123" s="36" t="s">
        <v>91</v>
      </c>
      <c r="C123" s="276"/>
      <c r="D123" s="372">
        <v>1473</v>
      </c>
      <c r="E123" s="23"/>
      <c r="F123" s="24"/>
    </row>
    <row r="124" spans="1:6" s="17" customFormat="1" ht="18" customHeight="1">
      <c r="A124" s="35">
        <v>4010</v>
      </c>
      <c r="B124" s="38" t="s">
        <v>55</v>
      </c>
      <c r="C124" s="276"/>
      <c r="D124" s="365"/>
      <c r="E124" s="23"/>
      <c r="F124" s="24">
        <v>1473</v>
      </c>
    </row>
    <row r="125" spans="1:6" s="17" customFormat="1" ht="18.75" customHeight="1">
      <c r="A125" s="35">
        <v>4210</v>
      </c>
      <c r="B125" s="38" t="s">
        <v>23</v>
      </c>
      <c r="C125" s="276"/>
      <c r="D125" s="365"/>
      <c r="E125" s="23">
        <v>17150</v>
      </c>
      <c r="F125" s="24"/>
    </row>
    <row r="126" spans="1:6" s="17" customFormat="1" ht="18.75" customHeight="1">
      <c r="A126" s="35">
        <v>4260</v>
      </c>
      <c r="B126" s="38" t="s">
        <v>46</v>
      </c>
      <c r="C126" s="276"/>
      <c r="D126" s="365"/>
      <c r="E126" s="23"/>
      <c r="F126" s="24">
        <v>12000</v>
      </c>
    </row>
    <row r="127" spans="1:6" s="17" customFormat="1" ht="17.25" customHeight="1" thickBot="1">
      <c r="A127" s="35">
        <v>4430</v>
      </c>
      <c r="B127" s="38" t="s">
        <v>12</v>
      </c>
      <c r="C127" s="276"/>
      <c r="D127" s="365"/>
      <c r="E127" s="23"/>
      <c r="F127" s="24">
        <v>3700</v>
      </c>
    </row>
    <row r="128" spans="1:6" s="82" customFormat="1" ht="31.5" customHeight="1" thickBot="1" thickTop="1">
      <c r="A128" s="27">
        <v>854</v>
      </c>
      <c r="B128" s="28" t="s">
        <v>33</v>
      </c>
      <c r="C128" s="29" t="s">
        <v>17</v>
      </c>
      <c r="D128" s="370">
        <f>D129+D132</f>
        <v>22165</v>
      </c>
      <c r="E128" s="15">
        <f>E129+E132</f>
        <v>27628</v>
      </c>
      <c r="F128" s="16">
        <f>F132+F129</f>
        <v>49793</v>
      </c>
    </row>
    <row r="129" spans="1:6" s="82" customFormat="1" ht="19.5" customHeight="1" thickTop="1">
      <c r="A129" s="41">
        <v>85401</v>
      </c>
      <c r="B129" s="125" t="s">
        <v>56</v>
      </c>
      <c r="C129" s="247"/>
      <c r="D129" s="371"/>
      <c r="E129" s="20">
        <f>SUM(E130:E131)</f>
        <v>400</v>
      </c>
      <c r="F129" s="21">
        <f>SUM(F130:F131)</f>
        <v>400</v>
      </c>
    </row>
    <row r="130" spans="1:6" s="82" customFormat="1" ht="15.75" customHeight="1">
      <c r="A130" s="35">
        <v>4010</v>
      </c>
      <c r="B130" s="38" t="s">
        <v>55</v>
      </c>
      <c r="C130" s="39"/>
      <c r="D130" s="373"/>
      <c r="E130" s="23">
        <v>400</v>
      </c>
      <c r="F130" s="24"/>
    </row>
    <row r="131" spans="1:6" s="82" customFormat="1" ht="19.5" customHeight="1">
      <c r="A131" s="119">
        <v>4140</v>
      </c>
      <c r="B131" s="318" t="s">
        <v>102</v>
      </c>
      <c r="C131" s="323"/>
      <c r="D131" s="374"/>
      <c r="E131" s="81"/>
      <c r="F131" s="114">
        <v>400</v>
      </c>
    </row>
    <row r="132" spans="1:6" s="82" customFormat="1" ht="15.75" customHeight="1">
      <c r="A132" s="30" t="s">
        <v>34</v>
      </c>
      <c r="B132" s="31" t="s">
        <v>35</v>
      </c>
      <c r="C132" s="32"/>
      <c r="D132" s="375">
        <f>D133</f>
        <v>22165</v>
      </c>
      <c r="E132" s="33">
        <f>SUM(E133:E135)</f>
        <v>27228</v>
      </c>
      <c r="F132" s="34">
        <f>F134+F135</f>
        <v>49393</v>
      </c>
    </row>
    <row r="133" spans="1:6" s="82" customFormat="1" ht="41.25" customHeight="1">
      <c r="A133" s="35">
        <v>2030</v>
      </c>
      <c r="B133" s="36" t="s">
        <v>19</v>
      </c>
      <c r="C133" s="276"/>
      <c r="D133" s="372">
        <v>22165</v>
      </c>
      <c r="E133" s="23"/>
      <c r="F133" s="37"/>
    </row>
    <row r="134" spans="1:6" s="82" customFormat="1" ht="18.75" customHeight="1">
      <c r="A134" s="35">
        <v>3240</v>
      </c>
      <c r="B134" s="36" t="s">
        <v>115</v>
      </c>
      <c r="C134" s="276"/>
      <c r="D134" s="372"/>
      <c r="E134" s="23"/>
      <c r="F134" s="37">
        <v>49393</v>
      </c>
    </row>
    <row r="135" spans="1:6" s="17" customFormat="1" ht="19.5" customHeight="1" thickBot="1">
      <c r="A135" s="301" t="s">
        <v>57</v>
      </c>
      <c r="B135" s="321" t="s">
        <v>63</v>
      </c>
      <c r="C135" s="276"/>
      <c r="D135" s="372"/>
      <c r="E135" s="23">
        <v>27228</v>
      </c>
      <c r="F135" s="24"/>
    </row>
    <row r="136" spans="1:6" s="82" customFormat="1" ht="32.25" customHeight="1" thickBot="1" thickTop="1">
      <c r="A136" s="27">
        <v>900</v>
      </c>
      <c r="B136" s="28" t="s">
        <v>78</v>
      </c>
      <c r="C136" s="29" t="s">
        <v>28</v>
      </c>
      <c r="D136" s="370"/>
      <c r="E136" s="15">
        <f>E137</f>
        <v>4800</v>
      </c>
      <c r="F136" s="40">
        <f>F137+F139</f>
        <v>4800</v>
      </c>
    </row>
    <row r="137" spans="1:6" s="82" customFormat="1" ht="20.25" customHeight="1" thickTop="1">
      <c r="A137" s="41">
        <v>90003</v>
      </c>
      <c r="B137" s="104" t="s">
        <v>100</v>
      </c>
      <c r="C137" s="247"/>
      <c r="D137" s="371"/>
      <c r="E137" s="20">
        <f>E140+E138</f>
        <v>4800</v>
      </c>
      <c r="F137" s="42"/>
    </row>
    <row r="138" spans="1:6" s="17" customFormat="1" ht="15.75" customHeight="1">
      <c r="A138" s="35">
        <v>4300</v>
      </c>
      <c r="B138" s="38" t="s">
        <v>15</v>
      </c>
      <c r="C138" s="393"/>
      <c r="D138" s="379"/>
      <c r="E138" s="23">
        <v>4800</v>
      </c>
      <c r="F138" s="45"/>
    </row>
    <row r="139" spans="1:6" s="244" customFormat="1" ht="15.75" customHeight="1">
      <c r="A139" s="46">
        <v>90004</v>
      </c>
      <c r="B139" s="31" t="s">
        <v>105</v>
      </c>
      <c r="C139" s="32"/>
      <c r="D139" s="375"/>
      <c r="E139" s="33"/>
      <c r="F139" s="300">
        <f>F140</f>
        <v>4800</v>
      </c>
    </row>
    <row r="140" spans="1:6" s="17" customFormat="1" ht="18" customHeight="1" thickBot="1">
      <c r="A140" s="35">
        <v>4300</v>
      </c>
      <c r="B140" s="38" t="s">
        <v>15</v>
      </c>
      <c r="C140" s="276"/>
      <c r="D140" s="372"/>
      <c r="E140" s="23"/>
      <c r="F140" s="45">
        <v>4800</v>
      </c>
    </row>
    <row r="141" spans="1:6" s="82" customFormat="1" ht="22.5" customHeight="1" thickBot="1" thickTop="1">
      <c r="A141" s="27">
        <v>926</v>
      </c>
      <c r="B141" s="28" t="s">
        <v>112</v>
      </c>
      <c r="C141" s="29" t="s">
        <v>21</v>
      </c>
      <c r="D141" s="370"/>
      <c r="E141" s="15">
        <f>E142</f>
        <v>2000</v>
      </c>
      <c r="F141" s="40">
        <f>F142</f>
        <v>2000</v>
      </c>
    </row>
    <row r="142" spans="1:6" s="82" customFormat="1" ht="16.5" customHeight="1" thickTop="1">
      <c r="A142" s="41">
        <v>92695</v>
      </c>
      <c r="B142" s="104" t="s">
        <v>18</v>
      </c>
      <c r="C142" s="247"/>
      <c r="D142" s="371"/>
      <c r="E142" s="20">
        <f>E143</f>
        <v>2000</v>
      </c>
      <c r="F142" s="42">
        <f>F144</f>
        <v>2000</v>
      </c>
    </row>
    <row r="143" spans="1:6" s="17" customFormat="1" ht="19.5" customHeight="1">
      <c r="A143" s="35">
        <v>4110</v>
      </c>
      <c r="B143" s="36" t="s">
        <v>38</v>
      </c>
      <c r="C143" s="393"/>
      <c r="D143" s="379"/>
      <c r="E143" s="23">
        <v>2000</v>
      </c>
      <c r="F143" s="45"/>
    </row>
    <row r="144" spans="1:6" s="17" customFormat="1" ht="28.5" customHeight="1" thickBot="1">
      <c r="A144" s="128">
        <v>3040</v>
      </c>
      <c r="B144" s="129" t="s">
        <v>113</v>
      </c>
      <c r="C144" s="276"/>
      <c r="D144" s="380"/>
      <c r="E144" s="207"/>
      <c r="F144" s="45">
        <v>2000</v>
      </c>
    </row>
    <row r="145" spans="1:6" s="82" customFormat="1" ht="20.25" customHeight="1" thickBot="1" thickTop="1">
      <c r="A145" s="151"/>
      <c r="B145" s="152" t="s">
        <v>24</v>
      </c>
      <c r="C145" s="187"/>
      <c r="D145" s="381">
        <f>D136+D128+D107+D103+D61+D37+D15+D141+D58</f>
        <v>140170</v>
      </c>
      <c r="E145" s="356">
        <f>E141+E136+E128+E107+E103+E61+E58+E37+E15+E11</f>
        <v>138116</v>
      </c>
      <c r="F145" s="222">
        <f>F141+F136+F128+F107+F103+F61+F58+F37+F15+F11</f>
        <v>223228</v>
      </c>
    </row>
    <row r="146" spans="1:6" s="82" customFormat="1" ht="17.25" customHeight="1" thickBot="1" thickTop="1">
      <c r="A146" s="153"/>
      <c r="B146" s="154" t="s">
        <v>25</v>
      </c>
      <c r="C146" s="188"/>
      <c r="D146" s="357"/>
      <c r="E146" s="155">
        <f>F145-E145</f>
        <v>85112</v>
      </c>
      <c r="F146" s="156"/>
    </row>
    <row r="147" spans="1:6" s="82" customFormat="1" ht="15.75" thickTop="1">
      <c r="A147" s="157"/>
      <c r="B147" s="157"/>
      <c r="C147" s="189"/>
      <c r="D147" s="157"/>
      <c r="E147" s="157"/>
      <c r="F147" s="157"/>
    </row>
    <row r="148" spans="1:6" s="82" customFormat="1" ht="15">
      <c r="A148" s="157"/>
      <c r="B148" s="157"/>
      <c r="C148" s="189"/>
      <c r="D148" s="157"/>
      <c r="E148" s="157"/>
      <c r="F148" s="157"/>
    </row>
    <row r="149" spans="1:6" s="82" customFormat="1" ht="15">
      <c r="A149" s="157"/>
      <c r="B149" s="157"/>
      <c r="C149" s="189"/>
      <c r="D149" s="157"/>
      <c r="E149" s="157"/>
      <c r="F149" s="157"/>
    </row>
    <row r="150" spans="1:6" s="82" customFormat="1" ht="15">
      <c r="A150" s="157"/>
      <c r="B150" s="157"/>
      <c r="C150" s="189"/>
      <c r="D150" s="157"/>
      <c r="E150" s="157"/>
      <c r="F150" s="157"/>
    </row>
    <row r="151" spans="1:6" s="82" customFormat="1" ht="15">
      <c r="A151" s="157"/>
      <c r="B151" s="157"/>
      <c r="C151" s="189"/>
      <c r="D151" s="157"/>
      <c r="E151" s="157"/>
      <c r="F151" s="157"/>
    </row>
    <row r="152" spans="1:6" s="82" customFormat="1" ht="15">
      <c r="A152" s="157"/>
      <c r="B152" s="157"/>
      <c r="C152" s="189"/>
      <c r="D152" s="157"/>
      <c r="E152" s="157"/>
      <c r="F152" s="157"/>
    </row>
    <row r="153" spans="1:6" s="17" customFormat="1" ht="15">
      <c r="A153" s="157"/>
      <c r="B153" s="157"/>
      <c r="C153" s="189"/>
      <c r="D153" s="157"/>
      <c r="E153" s="157"/>
      <c r="F153" s="157"/>
    </row>
    <row r="154" spans="1:6" s="17" customFormat="1" ht="15">
      <c r="A154" s="141"/>
      <c r="B154" s="141"/>
      <c r="C154" s="183"/>
      <c r="D154" s="141"/>
      <c r="E154" s="141"/>
      <c r="F154" s="141"/>
    </row>
    <row r="155" spans="1:6" s="17" customFormat="1" ht="15">
      <c r="A155" s="141"/>
      <c r="B155" s="141"/>
      <c r="C155" s="183"/>
      <c r="D155" s="141"/>
      <c r="E155" s="141"/>
      <c r="F155" s="141"/>
    </row>
    <row r="156" spans="1:6" s="158" customFormat="1" ht="15">
      <c r="A156" s="141"/>
      <c r="B156" s="141"/>
      <c r="C156" s="183"/>
      <c r="D156" s="141"/>
      <c r="E156" s="141"/>
      <c r="F156" s="141"/>
    </row>
    <row r="157" spans="1:6" s="159" customFormat="1" ht="15">
      <c r="A157" s="141"/>
      <c r="B157" s="141"/>
      <c r="C157" s="183"/>
      <c r="D157" s="141"/>
      <c r="E157" s="141"/>
      <c r="F157" s="141"/>
    </row>
    <row r="158" spans="1:6" s="157" customFormat="1" ht="15">
      <c r="A158" s="141"/>
      <c r="B158" s="141"/>
      <c r="C158" s="183"/>
      <c r="D158" s="141"/>
      <c r="E158" s="141"/>
      <c r="F158" s="141"/>
    </row>
    <row r="159" spans="1:6" s="157" customFormat="1" ht="15">
      <c r="A159" s="141"/>
      <c r="B159" s="141"/>
      <c r="C159" s="183"/>
      <c r="D159" s="141"/>
      <c r="E159" s="141"/>
      <c r="F159" s="141"/>
    </row>
    <row r="160" spans="1:6" s="157" customFormat="1" ht="15">
      <c r="A160" s="141"/>
      <c r="B160" s="141"/>
      <c r="C160" s="183"/>
      <c r="D160" s="141"/>
      <c r="E160" s="141"/>
      <c r="F160" s="141"/>
    </row>
    <row r="161" spans="1:6" s="157" customFormat="1" ht="15">
      <c r="A161" s="141"/>
      <c r="B161" s="141"/>
      <c r="C161" s="183"/>
      <c r="D161" s="141"/>
      <c r="E161" s="141"/>
      <c r="F161" s="141"/>
    </row>
    <row r="162" spans="1:6" s="157" customFormat="1" ht="15">
      <c r="A162" s="141"/>
      <c r="B162" s="141"/>
      <c r="C162" s="183"/>
      <c r="D162" s="141"/>
      <c r="E162" s="141"/>
      <c r="F162" s="141"/>
    </row>
    <row r="163" spans="1:6" s="157" customFormat="1" ht="15">
      <c r="A163" s="141"/>
      <c r="B163" s="141"/>
      <c r="C163" s="183"/>
      <c r="D163" s="141"/>
      <c r="E163" s="141"/>
      <c r="F163" s="141"/>
    </row>
    <row r="164" spans="1:6" s="157" customFormat="1" ht="15">
      <c r="A164" s="141"/>
      <c r="B164" s="141"/>
      <c r="C164" s="183"/>
      <c r="D164" s="141"/>
      <c r="E164" s="141"/>
      <c r="F164" s="141"/>
    </row>
  </sheetData>
  <printOptions horizontalCentered="1"/>
  <pageMargins left="0" right="0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1">
      <selection activeCell="E5" sqref="E5"/>
    </sheetView>
  </sheetViews>
  <sheetFormatPr defaultColWidth="9.00390625" defaultRowHeight="12.75"/>
  <cols>
    <col min="1" max="1" width="7.875" style="84" customWidth="1"/>
    <col min="2" max="2" width="37.75390625" style="84" customWidth="1"/>
    <col min="3" max="3" width="7.125" style="192" customWidth="1"/>
    <col min="4" max="4" width="14.625" style="84" customWidth="1"/>
    <col min="5" max="5" width="13.00390625" style="84" customWidth="1"/>
    <col min="6" max="6" width="11.75390625" style="84" customWidth="1"/>
    <col min="7" max="16384" width="10.00390625" style="84" customWidth="1"/>
  </cols>
  <sheetData>
    <row r="1" spans="2:5" ht="12" customHeight="1">
      <c r="B1" s="164"/>
      <c r="C1" s="85"/>
      <c r="D1" s="85"/>
      <c r="E1" s="85" t="s">
        <v>26</v>
      </c>
    </row>
    <row r="2" spans="1:5" ht="13.5" customHeight="1">
      <c r="A2" s="86"/>
      <c r="B2" s="87"/>
      <c r="C2" s="89"/>
      <c r="D2" s="89"/>
      <c r="E2" s="89" t="s">
        <v>170</v>
      </c>
    </row>
    <row r="3" spans="1:5" ht="11.25" customHeight="1">
      <c r="A3" s="86"/>
      <c r="B3" s="87"/>
      <c r="C3" s="89"/>
      <c r="D3" s="89"/>
      <c r="E3" s="89" t="s">
        <v>1</v>
      </c>
    </row>
    <row r="4" spans="1:5" ht="12.75" customHeight="1">
      <c r="A4" s="86"/>
      <c r="B4" s="87"/>
      <c r="C4" s="89"/>
      <c r="D4" s="89"/>
      <c r="E4" s="89" t="s">
        <v>171</v>
      </c>
    </row>
    <row r="5" spans="1:5" ht="18.75">
      <c r="A5" s="86"/>
      <c r="B5" s="87"/>
      <c r="C5" s="89"/>
      <c r="D5" s="89"/>
      <c r="E5" s="88"/>
    </row>
    <row r="6" spans="1:6" s="94" customFormat="1" ht="37.5">
      <c r="A6" s="90" t="s">
        <v>60</v>
      </c>
      <c r="B6" s="91"/>
      <c r="C6" s="185"/>
      <c r="D6" s="92"/>
      <c r="E6" s="92"/>
      <c r="F6" s="92"/>
    </row>
    <row r="7" spans="1:6" s="94" customFormat="1" ht="19.5" thickBot="1">
      <c r="A7" s="90"/>
      <c r="B7" s="91"/>
      <c r="C7" s="185"/>
      <c r="D7" s="92"/>
      <c r="E7" s="92"/>
      <c r="F7" s="165" t="s">
        <v>2</v>
      </c>
    </row>
    <row r="8" spans="1:6" s="100" customFormat="1" ht="21" customHeight="1">
      <c r="A8" s="226" t="s">
        <v>3</v>
      </c>
      <c r="B8" s="96" t="s">
        <v>4</v>
      </c>
      <c r="C8" s="97" t="s">
        <v>5</v>
      </c>
      <c r="D8" s="214" t="s">
        <v>6</v>
      </c>
      <c r="E8" s="98" t="s">
        <v>7</v>
      </c>
      <c r="F8" s="99"/>
    </row>
    <row r="9" spans="1:6" s="100" customFormat="1" ht="12.75" customHeight="1">
      <c r="A9" s="227" t="s">
        <v>8</v>
      </c>
      <c r="B9" s="166"/>
      <c r="C9" s="408" t="s">
        <v>9</v>
      </c>
      <c r="D9" s="358" t="s">
        <v>10</v>
      </c>
      <c r="E9" s="167" t="s">
        <v>11</v>
      </c>
      <c r="F9" s="168" t="s">
        <v>10</v>
      </c>
    </row>
    <row r="10" spans="1:6" s="83" customFormat="1" ht="12" thickBot="1">
      <c r="A10" s="228">
        <v>1</v>
      </c>
      <c r="B10" s="169">
        <v>2</v>
      </c>
      <c r="C10" s="102">
        <v>3</v>
      </c>
      <c r="D10" s="394">
        <v>4</v>
      </c>
      <c r="E10" s="170">
        <v>5</v>
      </c>
      <c r="F10" s="171">
        <v>6</v>
      </c>
    </row>
    <row r="11" spans="1:6" s="82" customFormat="1" ht="18.75" customHeight="1" thickBot="1" thickTop="1">
      <c r="A11" s="103" t="s">
        <v>93</v>
      </c>
      <c r="B11" s="52" t="s">
        <v>94</v>
      </c>
      <c r="C11" s="382" t="s">
        <v>28</v>
      </c>
      <c r="D11" s="395"/>
      <c r="E11" s="133">
        <f>E12</f>
        <v>67110</v>
      </c>
      <c r="F11" s="40">
        <f>SUM(F12)</f>
        <v>67110</v>
      </c>
    </row>
    <row r="12" spans="1:6" s="82" customFormat="1" ht="27" customHeight="1" thickTop="1">
      <c r="A12" s="30" t="s">
        <v>95</v>
      </c>
      <c r="B12" s="115" t="s">
        <v>96</v>
      </c>
      <c r="C12" s="195"/>
      <c r="D12" s="396"/>
      <c r="E12" s="20">
        <f>SUM(E13:E18)</f>
        <v>67110</v>
      </c>
      <c r="F12" s="21">
        <f>SUM(F13:F18)</f>
        <v>67110</v>
      </c>
    </row>
    <row r="13" spans="1:6" s="17" customFormat="1" ht="15">
      <c r="A13" s="220">
        <v>4270</v>
      </c>
      <c r="B13" s="296" t="s">
        <v>29</v>
      </c>
      <c r="C13" s="291"/>
      <c r="D13" s="250"/>
      <c r="E13" s="293"/>
      <c r="F13" s="60">
        <v>60000</v>
      </c>
    </row>
    <row r="14" spans="1:6" s="17" customFormat="1" ht="15">
      <c r="A14" s="220">
        <v>4300</v>
      </c>
      <c r="B14" s="296" t="s">
        <v>15</v>
      </c>
      <c r="C14" s="291"/>
      <c r="D14" s="250"/>
      <c r="E14" s="293"/>
      <c r="F14" s="60">
        <v>2000</v>
      </c>
    </row>
    <row r="15" spans="1:6" s="17" customFormat="1" ht="30">
      <c r="A15" s="220">
        <v>4390</v>
      </c>
      <c r="B15" s="297" t="s">
        <v>97</v>
      </c>
      <c r="C15" s="291"/>
      <c r="D15" s="250"/>
      <c r="E15" s="23">
        <v>2000</v>
      </c>
      <c r="F15" s="60"/>
    </row>
    <row r="16" spans="1:6" s="17" customFormat="1" ht="15">
      <c r="A16" s="220">
        <v>4580</v>
      </c>
      <c r="B16" s="297" t="s">
        <v>67</v>
      </c>
      <c r="C16" s="291"/>
      <c r="D16" s="250"/>
      <c r="E16" s="23"/>
      <c r="F16" s="60">
        <v>110</v>
      </c>
    </row>
    <row r="17" spans="1:6" s="17" customFormat="1" ht="45">
      <c r="A17" s="220">
        <v>4600</v>
      </c>
      <c r="B17" s="297" t="s">
        <v>98</v>
      </c>
      <c r="C17" s="291"/>
      <c r="D17" s="250"/>
      <c r="E17" s="23"/>
      <c r="F17" s="60">
        <v>5000</v>
      </c>
    </row>
    <row r="18" spans="1:6" s="17" customFormat="1" ht="30.75" thickBot="1">
      <c r="A18" s="236">
        <v>6050</v>
      </c>
      <c r="B18" s="298" t="s">
        <v>48</v>
      </c>
      <c r="C18" s="292"/>
      <c r="D18" s="397"/>
      <c r="E18" s="295">
        <v>65110</v>
      </c>
      <c r="F18" s="294"/>
    </row>
    <row r="19" spans="1:6" s="82" customFormat="1" ht="18.75" customHeight="1" thickBot="1" thickTop="1">
      <c r="A19" s="229">
        <v>801</v>
      </c>
      <c r="B19" s="52" t="s">
        <v>16</v>
      </c>
      <c r="C19" s="29" t="s">
        <v>17</v>
      </c>
      <c r="D19" s="395"/>
      <c r="E19" s="133">
        <f>E20+E23+E38+E50+E60+E66</f>
        <v>129137</v>
      </c>
      <c r="F19" s="40">
        <f>F20+F23+F38+F50+F60+F66</f>
        <v>94686</v>
      </c>
    </row>
    <row r="20" spans="1:6" s="17" customFormat="1" ht="18" customHeight="1" thickTop="1">
      <c r="A20" s="231">
        <v>80111</v>
      </c>
      <c r="B20" s="113" t="s">
        <v>45</v>
      </c>
      <c r="C20" s="409"/>
      <c r="D20" s="398"/>
      <c r="E20" s="33">
        <f>E22</f>
        <v>1000</v>
      </c>
      <c r="F20" s="34">
        <f>SUM(F21:F22)</f>
        <v>1000</v>
      </c>
    </row>
    <row r="21" spans="1:6" s="17" customFormat="1" ht="15">
      <c r="A21" s="220">
        <v>4260</v>
      </c>
      <c r="B21" s="53" t="s">
        <v>46</v>
      </c>
      <c r="C21" s="276"/>
      <c r="D21" s="399"/>
      <c r="E21" s="23"/>
      <c r="F21" s="24">
        <v>1000</v>
      </c>
    </row>
    <row r="22" spans="1:6" s="17" customFormat="1" ht="15">
      <c r="A22" s="220">
        <v>4440</v>
      </c>
      <c r="B22" s="36" t="s">
        <v>82</v>
      </c>
      <c r="C22" s="276"/>
      <c r="D22" s="399"/>
      <c r="E22" s="23">
        <v>1000</v>
      </c>
      <c r="F22" s="24"/>
    </row>
    <row r="23" spans="1:6" s="17" customFormat="1" ht="18" customHeight="1">
      <c r="A23" s="231">
        <v>80120</v>
      </c>
      <c r="B23" s="113" t="s">
        <v>47</v>
      </c>
      <c r="C23" s="409"/>
      <c r="D23" s="398"/>
      <c r="E23" s="33">
        <f>SUM(E24:E37)</f>
        <v>10630</v>
      </c>
      <c r="F23" s="34">
        <f>SUM(F24:F37)</f>
        <v>10630</v>
      </c>
    </row>
    <row r="24" spans="1:6" s="17" customFormat="1" ht="30">
      <c r="A24" s="35">
        <v>3020</v>
      </c>
      <c r="B24" s="38" t="s">
        <v>27</v>
      </c>
      <c r="C24" s="276"/>
      <c r="D24" s="399"/>
      <c r="E24" s="23">
        <v>600</v>
      </c>
      <c r="F24" s="24"/>
    </row>
    <row r="25" spans="1:6" s="17" customFormat="1" ht="15">
      <c r="A25" s="35">
        <v>4210</v>
      </c>
      <c r="B25" s="36" t="s">
        <v>23</v>
      </c>
      <c r="C25" s="276"/>
      <c r="D25" s="399"/>
      <c r="E25" s="23"/>
      <c r="F25" s="24">
        <v>2730</v>
      </c>
    </row>
    <row r="26" spans="1:6" s="17" customFormat="1" ht="15">
      <c r="A26" s="35">
        <v>4280</v>
      </c>
      <c r="B26" s="38" t="s">
        <v>92</v>
      </c>
      <c r="C26" s="266"/>
      <c r="D26" s="399"/>
      <c r="E26" s="23">
        <v>100</v>
      </c>
      <c r="F26" s="24"/>
    </row>
    <row r="27" spans="1:6" s="17" customFormat="1" ht="13.5" customHeight="1">
      <c r="A27" s="35">
        <v>4300</v>
      </c>
      <c r="B27" s="38" t="s">
        <v>127</v>
      </c>
      <c r="C27" s="266"/>
      <c r="D27" s="399"/>
      <c r="E27" s="23">
        <v>4400</v>
      </c>
      <c r="F27" s="24"/>
    </row>
    <row r="28" spans="1:6" s="17" customFormat="1" ht="13.5" customHeight="1">
      <c r="A28" s="35">
        <v>4350</v>
      </c>
      <c r="B28" s="38" t="s">
        <v>80</v>
      </c>
      <c r="C28" s="266"/>
      <c r="D28" s="399"/>
      <c r="E28" s="23">
        <v>600</v>
      </c>
      <c r="F28" s="24"/>
    </row>
    <row r="29" spans="1:6" s="17" customFormat="1" ht="12.75" customHeight="1">
      <c r="A29" s="76">
        <v>4370</v>
      </c>
      <c r="B29" s="38" t="s">
        <v>81</v>
      </c>
      <c r="C29" s="276"/>
      <c r="D29" s="399"/>
      <c r="E29" s="23">
        <v>1100</v>
      </c>
      <c r="F29" s="24"/>
    </row>
    <row r="30" spans="1:6" s="17" customFormat="1" ht="27.75" customHeight="1">
      <c r="A30" s="76">
        <v>4390</v>
      </c>
      <c r="B30" s="53" t="s">
        <v>97</v>
      </c>
      <c r="C30" s="276"/>
      <c r="D30" s="399"/>
      <c r="E30" s="23">
        <v>900</v>
      </c>
      <c r="F30" s="24"/>
    </row>
    <row r="31" spans="1:6" s="17" customFormat="1" ht="12.75" customHeight="1">
      <c r="A31" s="76">
        <v>4410</v>
      </c>
      <c r="B31" s="53" t="s">
        <v>71</v>
      </c>
      <c r="C31" s="276"/>
      <c r="D31" s="399"/>
      <c r="E31" s="23"/>
      <c r="F31" s="24">
        <v>1000</v>
      </c>
    </row>
    <row r="32" spans="1:6" s="17" customFormat="1" ht="12.75" customHeight="1">
      <c r="A32" s="76">
        <v>4430</v>
      </c>
      <c r="B32" s="53" t="s">
        <v>12</v>
      </c>
      <c r="C32" s="276"/>
      <c r="D32" s="399"/>
      <c r="E32" s="23">
        <v>500</v>
      </c>
      <c r="F32" s="24"/>
    </row>
    <row r="33" spans="1:6" s="17" customFormat="1" ht="12.75" customHeight="1">
      <c r="A33" s="76">
        <v>4440</v>
      </c>
      <c r="B33" s="53" t="s">
        <v>82</v>
      </c>
      <c r="C33" s="276"/>
      <c r="D33" s="399"/>
      <c r="E33" s="23">
        <v>1230</v>
      </c>
      <c r="F33" s="24"/>
    </row>
    <row r="34" spans="1:6" s="17" customFormat="1" ht="27.75" customHeight="1">
      <c r="A34" s="76">
        <v>4700</v>
      </c>
      <c r="B34" s="36" t="s">
        <v>118</v>
      </c>
      <c r="C34" s="276"/>
      <c r="D34" s="399"/>
      <c r="E34" s="23"/>
      <c r="F34" s="24">
        <v>1100</v>
      </c>
    </row>
    <row r="35" spans="1:6" s="17" customFormat="1" ht="31.5" customHeight="1">
      <c r="A35" s="35">
        <v>4740</v>
      </c>
      <c r="B35" s="53" t="s">
        <v>44</v>
      </c>
      <c r="C35" s="276"/>
      <c r="D35" s="399"/>
      <c r="E35" s="23">
        <v>1200</v>
      </c>
      <c r="F35" s="24"/>
    </row>
    <row r="36" spans="1:6" s="17" customFormat="1" ht="33.75" customHeight="1">
      <c r="A36" s="220">
        <v>4750</v>
      </c>
      <c r="B36" s="22" t="s">
        <v>31</v>
      </c>
      <c r="C36" s="276"/>
      <c r="D36" s="399"/>
      <c r="E36" s="23"/>
      <c r="F36" s="24">
        <v>800</v>
      </c>
    </row>
    <row r="37" spans="1:6" s="17" customFormat="1" ht="12.75" customHeight="1">
      <c r="A37" s="119">
        <v>6050</v>
      </c>
      <c r="B37" s="162" t="s">
        <v>48</v>
      </c>
      <c r="C37" s="413"/>
      <c r="D37" s="403"/>
      <c r="E37" s="81"/>
      <c r="F37" s="114">
        <v>5000</v>
      </c>
    </row>
    <row r="38" spans="1:6" s="17" customFormat="1" ht="15">
      <c r="A38" s="231">
        <v>80130</v>
      </c>
      <c r="B38" s="237" t="s">
        <v>49</v>
      </c>
      <c r="C38" s="410"/>
      <c r="D38" s="400"/>
      <c r="E38" s="33">
        <f>SUM(E39:E49)</f>
        <v>101152</v>
      </c>
      <c r="F38" s="34">
        <f>SUM(F39:F49)</f>
        <v>69461</v>
      </c>
    </row>
    <row r="39" spans="1:6" s="17" customFormat="1" ht="60">
      <c r="A39" s="234">
        <v>2590</v>
      </c>
      <c r="B39" s="239" t="s">
        <v>132</v>
      </c>
      <c r="C39" s="276"/>
      <c r="D39" s="399"/>
      <c r="E39" s="23">
        <v>31691</v>
      </c>
      <c r="F39" s="24"/>
    </row>
    <row r="40" spans="1:6" s="17" customFormat="1" ht="15">
      <c r="A40" s="35">
        <v>4210</v>
      </c>
      <c r="B40" s="36" t="s">
        <v>23</v>
      </c>
      <c r="C40" s="276"/>
      <c r="D40" s="399"/>
      <c r="E40" s="23"/>
      <c r="F40" s="24">
        <v>10561</v>
      </c>
    </row>
    <row r="41" spans="1:6" s="17" customFormat="1" ht="30">
      <c r="A41" s="234">
        <v>4240</v>
      </c>
      <c r="B41" s="239" t="s">
        <v>128</v>
      </c>
      <c r="C41" s="276"/>
      <c r="D41" s="399"/>
      <c r="E41" s="23"/>
      <c r="F41" s="24">
        <v>46700</v>
      </c>
    </row>
    <row r="42" spans="1:6" s="17" customFormat="1" ht="15">
      <c r="A42" s="234">
        <v>4270</v>
      </c>
      <c r="B42" s="239" t="s">
        <v>29</v>
      </c>
      <c r="C42" s="276"/>
      <c r="D42" s="399"/>
      <c r="E42" s="23">
        <v>3000</v>
      </c>
      <c r="F42" s="24"/>
    </row>
    <row r="43" spans="1:6" s="17" customFormat="1" ht="15">
      <c r="A43" s="234">
        <v>4280</v>
      </c>
      <c r="B43" s="239" t="s">
        <v>92</v>
      </c>
      <c r="C43" s="276"/>
      <c r="D43" s="399"/>
      <c r="E43" s="23"/>
      <c r="F43" s="24">
        <v>800</v>
      </c>
    </row>
    <row r="44" spans="1:6" s="17" customFormat="1" ht="15">
      <c r="A44" s="35">
        <v>4300</v>
      </c>
      <c r="B44" s="53" t="s">
        <v>127</v>
      </c>
      <c r="C44" s="276"/>
      <c r="D44" s="399"/>
      <c r="E44" s="23"/>
      <c r="F44" s="24">
        <v>8400</v>
      </c>
    </row>
    <row r="45" spans="1:6" s="17" customFormat="1" ht="30">
      <c r="A45" s="76">
        <v>4370</v>
      </c>
      <c r="B45" s="38" t="s">
        <v>81</v>
      </c>
      <c r="C45" s="276"/>
      <c r="D45" s="399"/>
      <c r="E45" s="23">
        <v>2200</v>
      </c>
      <c r="F45" s="24"/>
    </row>
    <row r="46" spans="1:6" s="17" customFormat="1" ht="30">
      <c r="A46" s="76">
        <v>4390</v>
      </c>
      <c r="B46" s="53" t="s">
        <v>97</v>
      </c>
      <c r="C46" s="266"/>
      <c r="D46" s="399"/>
      <c r="E46" s="23"/>
      <c r="F46" s="24">
        <v>3000</v>
      </c>
    </row>
    <row r="47" spans="1:6" s="17" customFormat="1" ht="15">
      <c r="A47" s="220">
        <v>4420</v>
      </c>
      <c r="B47" s="36" t="s">
        <v>129</v>
      </c>
      <c r="C47" s="266"/>
      <c r="D47" s="399"/>
      <c r="E47" s="23">
        <v>1000</v>
      </c>
      <c r="F47" s="24"/>
    </row>
    <row r="48" spans="1:6" s="17" customFormat="1" ht="15.75" customHeight="1">
      <c r="A48" s="220">
        <v>4440</v>
      </c>
      <c r="B48" s="36" t="s">
        <v>82</v>
      </c>
      <c r="C48" s="276"/>
      <c r="D48" s="399"/>
      <c r="E48" s="23">
        <v>11900</v>
      </c>
      <c r="F48" s="24"/>
    </row>
    <row r="49" spans="1:6" s="17" customFormat="1" ht="30">
      <c r="A49" s="119">
        <v>6050</v>
      </c>
      <c r="B49" s="162" t="s">
        <v>48</v>
      </c>
      <c r="C49" s="276"/>
      <c r="D49" s="399"/>
      <c r="E49" s="23">
        <v>51361</v>
      </c>
      <c r="F49" s="24"/>
    </row>
    <row r="50" spans="1:6" s="82" customFormat="1" ht="15.75" customHeight="1">
      <c r="A50" s="231">
        <v>80140</v>
      </c>
      <c r="B50" s="113" t="s">
        <v>50</v>
      </c>
      <c r="C50" s="410"/>
      <c r="D50" s="400"/>
      <c r="E50" s="33">
        <f>SUM(E51:E59)</f>
        <v>5787</v>
      </c>
      <c r="F50" s="34">
        <f>SUM(F51:F59)</f>
        <v>5787</v>
      </c>
    </row>
    <row r="51" spans="1:6" s="82" customFormat="1" ht="29.25" customHeight="1">
      <c r="A51" s="234">
        <v>4240</v>
      </c>
      <c r="B51" s="239" t="s">
        <v>128</v>
      </c>
      <c r="C51" s="411"/>
      <c r="D51" s="401"/>
      <c r="E51" s="79"/>
      <c r="F51" s="112">
        <v>3234</v>
      </c>
    </row>
    <row r="52" spans="1:6" s="82" customFormat="1" ht="15.75" customHeight="1">
      <c r="A52" s="234">
        <v>4280</v>
      </c>
      <c r="B52" s="239" t="s">
        <v>92</v>
      </c>
      <c r="C52" s="412"/>
      <c r="D52" s="402"/>
      <c r="E52" s="23">
        <v>261</v>
      </c>
      <c r="F52" s="24"/>
    </row>
    <row r="53" spans="1:6" s="82" customFormat="1" ht="27" customHeight="1">
      <c r="A53" s="76">
        <v>4360</v>
      </c>
      <c r="B53" s="38" t="s">
        <v>130</v>
      </c>
      <c r="C53" s="412"/>
      <c r="D53" s="402"/>
      <c r="E53" s="23"/>
      <c r="F53" s="24">
        <v>100</v>
      </c>
    </row>
    <row r="54" spans="1:6" s="82" customFormat="1" ht="29.25" customHeight="1">
      <c r="A54" s="76">
        <v>4370</v>
      </c>
      <c r="B54" s="38" t="s">
        <v>81</v>
      </c>
      <c r="C54" s="412"/>
      <c r="D54" s="402"/>
      <c r="E54" s="23">
        <v>2700</v>
      </c>
      <c r="F54" s="24"/>
    </row>
    <row r="55" spans="1:6" s="82" customFormat="1" ht="15.75" customHeight="1">
      <c r="A55" s="220">
        <v>4410</v>
      </c>
      <c r="B55" s="36" t="s">
        <v>71</v>
      </c>
      <c r="C55" s="412"/>
      <c r="D55" s="402"/>
      <c r="E55" s="23">
        <v>500</v>
      </c>
      <c r="F55" s="24"/>
    </row>
    <row r="56" spans="1:6" s="82" customFormat="1" ht="15.75" customHeight="1">
      <c r="A56" s="220">
        <v>4420</v>
      </c>
      <c r="B56" s="36" t="s">
        <v>129</v>
      </c>
      <c r="C56" s="412"/>
      <c r="D56" s="402"/>
      <c r="E56" s="23"/>
      <c r="F56" s="24">
        <v>853</v>
      </c>
    </row>
    <row r="57" spans="1:6" s="17" customFormat="1" ht="15.75" customHeight="1">
      <c r="A57" s="220">
        <v>4440</v>
      </c>
      <c r="B57" s="36" t="s">
        <v>82</v>
      </c>
      <c r="C57" s="276"/>
      <c r="D57" s="399"/>
      <c r="E57" s="23">
        <v>2326</v>
      </c>
      <c r="F57" s="24"/>
    </row>
    <row r="58" spans="1:6" s="17" customFormat="1" ht="31.5" customHeight="1">
      <c r="A58" s="76">
        <v>4700</v>
      </c>
      <c r="B58" s="36" t="s">
        <v>118</v>
      </c>
      <c r="C58" s="276"/>
      <c r="D58" s="399"/>
      <c r="E58" s="23"/>
      <c r="F58" s="24">
        <v>1400</v>
      </c>
    </row>
    <row r="59" spans="1:6" s="17" customFormat="1" ht="36" customHeight="1">
      <c r="A59" s="35">
        <v>4740</v>
      </c>
      <c r="B59" s="53" t="s">
        <v>44</v>
      </c>
      <c r="C59" s="413"/>
      <c r="D59" s="403"/>
      <c r="E59" s="81"/>
      <c r="F59" s="114">
        <v>200</v>
      </c>
    </row>
    <row r="60" spans="1:6" s="82" customFormat="1" ht="27.75" customHeight="1">
      <c r="A60" s="231">
        <v>80146</v>
      </c>
      <c r="B60" s="126" t="s">
        <v>51</v>
      </c>
      <c r="C60" s="32"/>
      <c r="D60" s="400"/>
      <c r="E60" s="33">
        <f>SUM(E61:E65)</f>
        <v>5108</v>
      </c>
      <c r="F60" s="34">
        <f>SUM(F61:F65)</f>
        <v>5108</v>
      </c>
    </row>
    <row r="61" spans="1:6" s="17" customFormat="1" ht="15.75" customHeight="1">
      <c r="A61" s="35">
        <v>4210</v>
      </c>
      <c r="B61" s="36" t="s">
        <v>23</v>
      </c>
      <c r="C61" s="414"/>
      <c r="D61" s="404"/>
      <c r="E61" s="351"/>
      <c r="F61" s="352">
        <v>3113</v>
      </c>
    </row>
    <row r="62" spans="1:6" s="17" customFormat="1" ht="15" customHeight="1">
      <c r="A62" s="35">
        <v>4300</v>
      </c>
      <c r="B62" s="38" t="s">
        <v>166</v>
      </c>
      <c r="C62" s="276"/>
      <c r="D62" s="399"/>
      <c r="E62" s="349"/>
      <c r="F62" s="272">
        <v>700</v>
      </c>
    </row>
    <row r="63" spans="1:6" s="17" customFormat="1" ht="15.75" customHeight="1">
      <c r="A63" s="35">
        <v>4300</v>
      </c>
      <c r="B63" s="38" t="s">
        <v>15</v>
      </c>
      <c r="C63" s="276"/>
      <c r="D63" s="399"/>
      <c r="E63" s="349">
        <v>4800</v>
      </c>
      <c r="F63" s="272"/>
    </row>
    <row r="64" spans="1:6" s="17" customFormat="1" ht="15.75" customHeight="1">
      <c r="A64" s="220">
        <v>4410</v>
      </c>
      <c r="B64" s="36" t="s">
        <v>71</v>
      </c>
      <c r="C64" s="276"/>
      <c r="D64" s="399"/>
      <c r="E64" s="349">
        <v>308</v>
      </c>
      <c r="F64" s="272"/>
    </row>
    <row r="65" spans="1:6" s="17" customFormat="1" ht="30.75" customHeight="1">
      <c r="A65" s="76">
        <v>4700</v>
      </c>
      <c r="B65" s="36" t="s">
        <v>118</v>
      </c>
      <c r="C65" s="276"/>
      <c r="D65" s="399"/>
      <c r="E65" s="349"/>
      <c r="F65" s="272">
        <v>1295</v>
      </c>
    </row>
    <row r="66" spans="1:6" s="17" customFormat="1" ht="15.75" customHeight="1">
      <c r="A66" s="230">
        <v>80195</v>
      </c>
      <c r="B66" s="115" t="s">
        <v>18</v>
      </c>
      <c r="C66" s="32"/>
      <c r="D66" s="400"/>
      <c r="E66" s="225">
        <f>SUM(E67:E72)</f>
        <v>5460</v>
      </c>
      <c r="F66" s="271">
        <f>SUM(F67:F72)</f>
        <v>2700</v>
      </c>
    </row>
    <row r="67" spans="1:6" s="17" customFormat="1" ht="15" customHeight="1">
      <c r="A67" s="76">
        <v>4110</v>
      </c>
      <c r="B67" s="36" t="s">
        <v>38</v>
      </c>
      <c r="C67" s="276"/>
      <c r="D67" s="399"/>
      <c r="E67" s="349">
        <v>470</v>
      </c>
      <c r="F67" s="137"/>
    </row>
    <row r="68" spans="1:6" s="17" customFormat="1" ht="15" customHeight="1">
      <c r="A68" s="119">
        <v>4120</v>
      </c>
      <c r="B68" s="162" t="s">
        <v>42</v>
      </c>
      <c r="C68" s="413"/>
      <c r="D68" s="403"/>
      <c r="E68" s="350">
        <v>50</v>
      </c>
      <c r="F68" s="348"/>
    </row>
    <row r="69" spans="1:6" s="17" customFormat="1" ht="29.25" customHeight="1">
      <c r="A69" s="220">
        <v>4170</v>
      </c>
      <c r="B69" s="53" t="s">
        <v>139</v>
      </c>
      <c r="C69" s="276"/>
      <c r="D69" s="399"/>
      <c r="E69" s="136">
        <v>1000</v>
      </c>
      <c r="F69" s="316"/>
    </row>
    <row r="70" spans="1:6" s="17" customFormat="1" ht="27" customHeight="1">
      <c r="A70" s="220">
        <v>4170</v>
      </c>
      <c r="B70" s="53" t="s">
        <v>140</v>
      </c>
      <c r="C70" s="276"/>
      <c r="D70" s="399"/>
      <c r="E70" s="136"/>
      <c r="F70" s="316">
        <v>1500</v>
      </c>
    </row>
    <row r="71" spans="1:6" s="17" customFormat="1" ht="15" customHeight="1">
      <c r="A71" s="220">
        <v>4210</v>
      </c>
      <c r="B71" s="22" t="s">
        <v>23</v>
      </c>
      <c r="C71" s="276"/>
      <c r="D71" s="399"/>
      <c r="E71" s="136"/>
      <c r="F71" s="316">
        <v>1200</v>
      </c>
    </row>
    <row r="72" spans="1:6" s="17" customFormat="1" ht="15" customHeight="1" thickBot="1">
      <c r="A72" s="220">
        <v>4300</v>
      </c>
      <c r="B72" s="36" t="s">
        <v>15</v>
      </c>
      <c r="C72" s="276"/>
      <c r="D72" s="399"/>
      <c r="E72" s="136">
        <v>3940</v>
      </c>
      <c r="F72" s="137"/>
    </row>
    <row r="73" spans="1:6" s="82" customFormat="1" ht="15.75" thickBot="1" thickTop="1">
      <c r="A73" s="27">
        <v>852</v>
      </c>
      <c r="B73" s="28" t="s">
        <v>20</v>
      </c>
      <c r="C73" s="29" t="s">
        <v>21</v>
      </c>
      <c r="D73" s="370"/>
      <c r="E73" s="15">
        <f>E74</f>
        <v>8140</v>
      </c>
      <c r="F73" s="16">
        <f>F74</f>
        <v>8140</v>
      </c>
    </row>
    <row r="74" spans="1:6" s="82" customFormat="1" ht="21.75" customHeight="1" thickTop="1">
      <c r="A74" s="41">
        <v>85226</v>
      </c>
      <c r="B74" s="125" t="s">
        <v>133</v>
      </c>
      <c r="C74" s="323"/>
      <c r="D74" s="248"/>
      <c r="E74" s="20">
        <f>SUM(E75:E84)</f>
        <v>8140</v>
      </c>
      <c r="F74" s="57">
        <f>SUM(F75:F84)</f>
        <v>8140</v>
      </c>
    </row>
    <row r="75" spans="1:6" s="17" customFormat="1" ht="15" customHeight="1">
      <c r="A75" s="76">
        <v>4110</v>
      </c>
      <c r="B75" s="36" t="s">
        <v>38</v>
      </c>
      <c r="C75" s="276"/>
      <c r="D75" s="399"/>
      <c r="E75" s="259">
        <v>3000</v>
      </c>
      <c r="F75" s="269"/>
    </row>
    <row r="76" spans="1:6" s="17" customFormat="1" ht="15" customHeight="1">
      <c r="A76" s="220">
        <v>4170</v>
      </c>
      <c r="B76" s="53" t="s">
        <v>43</v>
      </c>
      <c r="C76" s="276"/>
      <c r="D76" s="399"/>
      <c r="E76" s="349"/>
      <c r="F76" s="272">
        <v>460</v>
      </c>
    </row>
    <row r="77" spans="1:6" s="17" customFormat="1" ht="15" customHeight="1">
      <c r="A77" s="220">
        <v>4210</v>
      </c>
      <c r="B77" s="22" t="s">
        <v>23</v>
      </c>
      <c r="C77" s="276"/>
      <c r="D77" s="399"/>
      <c r="E77" s="349"/>
      <c r="F77" s="272">
        <v>3680</v>
      </c>
    </row>
    <row r="78" spans="1:6" s="17" customFormat="1" ht="15" customHeight="1">
      <c r="A78" s="220">
        <v>4270</v>
      </c>
      <c r="B78" s="22" t="s">
        <v>29</v>
      </c>
      <c r="C78" s="276"/>
      <c r="D78" s="399"/>
      <c r="E78" s="349">
        <v>490</v>
      </c>
      <c r="F78" s="272"/>
    </row>
    <row r="79" spans="1:6" s="17" customFormat="1" ht="15" customHeight="1">
      <c r="A79" s="220">
        <v>4280</v>
      </c>
      <c r="B79" s="36" t="s">
        <v>92</v>
      </c>
      <c r="C79" s="276"/>
      <c r="D79" s="399"/>
      <c r="E79" s="349">
        <v>400</v>
      </c>
      <c r="F79" s="272"/>
    </row>
    <row r="80" spans="1:6" s="17" customFormat="1" ht="15" customHeight="1">
      <c r="A80" s="220">
        <v>4300</v>
      </c>
      <c r="B80" s="36" t="s">
        <v>15</v>
      </c>
      <c r="C80" s="276"/>
      <c r="D80" s="399"/>
      <c r="E80" s="349"/>
      <c r="F80" s="272">
        <v>3000</v>
      </c>
    </row>
    <row r="81" spans="1:6" s="17" customFormat="1" ht="15" customHeight="1">
      <c r="A81" s="220">
        <v>4410</v>
      </c>
      <c r="B81" s="53" t="s">
        <v>71</v>
      </c>
      <c r="C81" s="276"/>
      <c r="D81" s="399"/>
      <c r="E81" s="349"/>
      <c r="F81" s="272">
        <v>1000</v>
      </c>
    </row>
    <row r="82" spans="1:6" s="17" customFormat="1" ht="15" customHeight="1">
      <c r="A82" s="220">
        <v>4350</v>
      </c>
      <c r="B82" s="36" t="s">
        <v>80</v>
      </c>
      <c r="C82" s="276"/>
      <c r="D82" s="399"/>
      <c r="E82" s="349">
        <v>650</v>
      </c>
      <c r="F82" s="242"/>
    </row>
    <row r="83" spans="1:6" s="17" customFormat="1" ht="27.75" customHeight="1">
      <c r="A83" s="220">
        <v>4370</v>
      </c>
      <c r="B83" s="53" t="s">
        <v>81</v>
      </c>
      <c r="C83" s="276"/>
      <c r="D83" s="399"/>
      <c r="E83" s="349">
        <v>2700</v>
      </c>
      <c r="F83" s="242"/>
    </row>
    <row r="84" spans="1:6" s="17" customFormat="1" ht="27.75" customHeight="1" thickBot="1">
      <c r="A84" s="35">
        <v>4700</v>
      </c>
      <c r="B84" s="36" t="s">
        <v>118</v>
      </c>
      <c r="C84" s="276"/>
      <c r="D84" s="399"/>
      <c r="E84" s="349">
        <v>900</v>
      </c>
      <c r="F84" s="242"/>
    </row>
    <row r="85" spans="1:6" s="82" customFormat="1" ht="34.5" customHeight="1" thickBot="1" thickTop="1">
      <c r="A85" s="27">
        <v>853</v>
      </c>
      <c r="B85" s="28" t="s">
        <v>40</v>
      </c>
      <c r="C85" s="29" t="s">
        <v>21</v>
      </c>
      <c r="D85" s="370"/>
      <c r="E85" s="15">
        <f>E86+E96</f>
        <v>50000</v>
      </c>
      <c r="F85" s="16">
        <f>F86+F96</f>
        <v>50000</v>
      </c>
    </row>
    <row r="86" spans="1:6" s="82" customFormat="1" ht="28.5" customHeight="1" thickTop="1">
      <c r="A86" s="41">
        <v>85321</v>
      </c>
      <c r="B86" s="125" t="s">
        <v>41</v>
      </c>
      <c r="C86" s="323"/>
      <c r="D86" s="248"/>
      <c r="E86" s="20">
        <f>SUM(E87:E95)</f>
        <v>50000</v>
      </c>
      <c r="F86" s="57"/>
    </row>
    <row r="87" spans="1:6" s="17" customFormat="1" ht="15" customHeight="1">
      <c r="A87" s="76">
        <v>4010</v>
      </c>
      <c r="B87" s="265" t="s">
        <v>55</v>
      </c>
      <c r="C87" s="276"/>
      <c r="D87" s="399"/>
      <c r="E87" s="259">
        <v>25000</v>
      </c>
      <c r="F87" s="269"/>
    </row>
    <row r="88" spans="1:6" s="17" customFormat="1" ht="16.5" customHeight="1">
      <c r="A88" s="76">
        <v>4040</v>
      </c>
      <c r="B88" s="265" t="s">
        <v>79</v>
      </c>
      <c r="C88" s="276"/>
      <c r="D88" s="399"/>
      <c r="E88" s="206">
        <v>7336</v>
      </c>
      <c r="F88" s="242"/>
    </row>
    <row r="89" spans="1:6" s="17" customFormat="1" ht="16.5" customHeight="1">
      <c r="A89" s="220">
        <v>4110</v>
      </c>
      <c r="B89" s="36" t="s">
        <v>38</v>
      </c>
      <c r="C89" s="276"/>
      <c r="D89" s="399"/>
      <c r="E89" s="206">
        <v>10000</v>
      </c>
      <c r="F89" s="242"/>
    </row>
    <row r="90" spans="1:6" s="17" customFormat="1" ht="15" customHeight="1">
      <c r="A90" s="220">
        <v>4120</v>
      </c>
      <c r="B90" s="53" t="s">
        <v>42</v>
      </c>
      <c r="C90" s="276"/>
      <c r="D90" s="399"/>
      <c r="E90" s="206">
        <v>784</v>
      </c>
      <c r="F90" s="242"/>
    </row>
    <row r="91" spans="1:6" s="17" customFormat="1" ht="15" customHeight="1">
      <c r="A91" s="35">
        <v>4210</v>
      </c>
      <c r="B91" s="22" t="s">
        <v>23</v>
      </c>
      <c r="C91" s="276"/>
      <c r="D91" s="399"/>
      <c r="E91" s="206">
        <v>1800</v>
      </c>
      <c r="F91" s="242"/>
    </row>
    <row r="92" spans="1:6" s="17" customFormat="1" ht="14.25" customHeight="1">
      <c r="A92" s="132">
        <v>4300</v>
      </c>
      <c r="B92" s="36" t="s">
        <v>15</v>
      </c>
      <c r="C92" s="276"/>
      <c r="D92" s="399"/>
      <c r="E92" s="206">
        <v>1100</v>
      </c>
      <c r="F92" s="242"/>
    </row>
    <row r="93" spans="1:6" s="17" customFormat="1" ht="14.25" customHeight="1">
      <c r="A93" s="355">
        <v>4350</v>
      </c>
      <c r="B93" s="36" t="s">
        <v>80</v>
      </c>
      <c r="C93" s="276"/>
      <c r="D93" s="399"/>
      <c r="E93" s="206">
        <v>200</v>
      </c>
      <c r="F93" s="242"/>
    </row>
    <row r="94" spans="1:6" s="17" customFormat="1" ht="26.25" customHeight="1">
      <c r="A94" s="76">
        <v>4370</v>
      </c>
      <c r="B94" s="38" t="s">
        <v>81</v>
      </c>
      <c r="C94" s="276"/>
      <c r="D94" s="399"/>
      <c r="E94" s="206">
        <v>1440</v>
      </c>
      <c r="F94" s="242"/>
    </row>
    <row r="95" spans="1:6" s="17" customFormat="1" ht="20.25" customHeight="1">
      <c r="A95" s="76">
        <v>4440</v>
      </c>
      <c r="B95" s="53" t="s">
        <v>82</v>
      </c>
      <c r="C95" s="276"/>
      <c r="D95" s="399"/>
      <c r="E95" s="221">
        <v>2340</v>
      </c>
      <c r="F95" s="270"/>
    </row>
    <row r="96" spans="1:6" s="82" customFormat="1" ht="15.75" customHeight="1">
      <c r="A96" s="230">
        <v>85395</v>
      </c>
      <c r="B96" s="115" t="s">
        <v>18</v>
      </c>
      <c r="C96" s="32"/>
      <c r="D96" s="400"/>
      <c r="E96" s="268"/>
      <c r="F96" s="271">
        <f>F97</f>
        <v>50000</v>
      </c>
    </row>
    <row r="97" spans="1:6" s="17" customFormat="1" ht="20.25" customHeight="1" thickBot="1">
      <c r="A97" s="132">
        <v>4300</v>
      </c>
      <c r="B97" s="36" t="s">
        <v>15</v>
      </c>
      <c r="C97" s="276"/>
      <c r="D97" s="399"/>
      <c r="E97" s="267"/>
      <c r="F97" s="272">
        <v>50000</v>
      </c>
    </row>
    <row r="98" spans="1:6" s="82" customFormat="1" ht="30" thickBot="1" thickTop="1">
      <c r="A98" s="229">
        <v>854</v>
      </c>
      <c r="B98" s="52" t="s">
        <v>33</v>
      </c>
      <c r="C98" s="29" t="s">
        <v>17</v>
      </c>
      <c r="D98" s="370">
        <f>D99+D110+D115</f>
        <v>28556</v>
      </c>
      <c r="E98" s="15">
        <f>E99+E110+E115</f>
        <v>5010</v>
      </c>
      <c r="F98" s="16">
        <f>F99+F110+F115</f>
        <v>33566</v>
      </c>
    </row>
    <row r="99" spans="1:6" s="82" customFormat="1" ht="35.25" customHeight="1" thickTop="1">
      <c r="A99" s="233" t="s">
        <v>36</v>
      </c>
      <c r="B99" s="115" t="s">
        <v>37</v>
      </c>
      <c r="C99" s="39"/>
      <c r="D99" s="212">
        <f>SUM(D100:D109)</f>
        <v>28556</v>
      </c>
      <c r="E99" s="110">
        <f>SUM(E100:E109)</f>
        <v>850</v>
      </c>
      <c r="F99" s="117">
        <f>SUM(F100:F109)</f>
        <v>29406</v>
      </c>
    </row>
    <row r="100" spans="1:6" s="82" customFormat="1" ht="30.75" customHeight="1">
      <c r="A100" s="35">
        <v>3020</v>
      </c>
      <c r="B100" s="38" t="s">
        <v>27</v>
      </c>
      <c r="C100" s="191"/>
      <c r="D100" s="275"/>
      <c r="E100" s="79">
        <v>200</v>
      </c>
      <c r="F100" s="80"/>
    </row>
    <row r="101" spans="1:6" s="82" customFormat="1" ht="20.25" customHeight="1">
      <c r="A101" s="354">
        <v>4170</v>
      </c>
      <c r="B101" s="319" t="s">
        <v>43</v>
      </c>
      <c r="C101" s="323"/>
      <c r="D101" s="377"/>
      <c r="E101" s="81">
        <v>650</v>
      </c>
      <c r="F101" s="320"/>
    </row>
    <row r="102" spans="1:6" s="82" customFormat="1" ht="28.5" customHeight="1">
      <c r="A102" s="35">
        <v>4700</v>
      </c>
      <c r="B102" s="36" t="s">
        <v>118</v>
      </c>
      <c r="C102" s="39"/>
      <c r="D102" s="263"/>
      <c r="E102" s="23"/>
      <c r="F102" s="60">
        <v>100</v>
      </c>
    </row>
    <row r="103" spans="1:6" s="82" customFormat="1" ht="30" customHeight="1">
      <c r="A103" s="220">
        <v>4750</v>
      </c>
      <c r="B103" s="22" t="s">
        <v>31</v>
      </c>
      <c r="C103" s="39"/>
      <c r="D103" s="263"/>
      <c r="E103" s="23"/>
      <c r="F103" s="60">
        <v>750</v>
      </c>
    </row>
    <row r="104" spans="1:6" s="17" customFormat="1" ht="42" customHeight="1">
      <c r="A104" s="232" t="s">
        <v>66</v>
      </c>
      <c r="B104" s="53" t="s">
        <v>70</v>
      </c>
      <c r="C104" s="276"/>
      <c r="D104" s="277">
        <v>28556</v>
      </c>
      <c r="E104" s="23"/>
      <c r="F104" s="60"/>
    </row>
    <row r="105" spans="1:6" s="82" customFormat="1" ht="15.75" customHeight="1">
      <c r="A105" s="220">
        <v>4010</v>
      </c>
      <c r="B105" s="53" t="s">
        <v>55</v>
      </c>
      <c r="C105" s="276"/>
      <c r="D105" s="277"/>
      <c r="E105" s="23"/>
      <c r="F105" s="60">
        <v>3346</v>
      </c>
    </row>
    <row r="106" spans="1:6" s="82" customFormat="1" ht="15.75" customHeight="1">
      <c r="A106" s="220">
        <v>4110</v>
      </c>
      <c r="B106" s="36" t="s">
        <v>38</v>
      </c>
      <c r="C106" s="276"/>
      <c r="D106" s="277"/>
      <c r="E106" s="23"/>
      <c r="F106" s="60">
        <v>516</v>
      </c>
    </row>
    <row r="107" spans="1:6" s="82" customFormat="1" ht="15.75" customHeight="1">
      <c r="A107" s="220">
        <v>4120</v>
      </c>
      <c r="B107" s="53" t="s">
        <v>42</v>
      </c>
      <c r="C107" s="276"/>
      <c r="D107" s="277"/>
      <c r="E107" s="23"/>
      <c r="F107" s="60">
        <v>82</v>
      </c>
    </row>
    <row r="108" spans="1:6" s="82" customFormat="1" ht="30">
      <c r="A108" s="132">
        <v>4240</v>
      </c>
      <c r="B108" s="36" t="s">
        <v>39</v>
      </c>
      <c r="C108" s="276"/>
      <c r="D108" s="277"/>
      <c r="E108" s="23"/>
      <c r="F108" s="60">
        <v>23010</v>
      </c>
    </row>
    <row r="109" spans="1:6" s="82" customFormat="1" ht="33.75" customHeight="1">
      <c r="A109" s="317">
        <v>4700</v>
      </c>
      <c r="B109" s="318" t="s">
        <v>118</v>
      </c>
      <c r="C109" s="276"/>
      <c r="D109" s="277"/>
      <c r="E109" s="23"/>
      <c r="F109" s="60">
        <v>1602</v>
      </c>
    </row>
    <row r="110" spans="1:6" s="82" customFormat="1" ht="19.5" customHeight="1">
      <c r="A110" s="230">
        <v>85407</v>
      </c>
      <c r="B110" s="238" t="s">
        <v>131</v>
      </c>
      <c r="C110" s="32"/>
      <c r="D110" s="213"/>
      <c r="E110" s="33">
        <f>SUM(E111:E114)</f>
        <v>1400</v>
      </c>
      <c r="F110" s="59">
        <f>SUM(F111:F114)</f>
        <v>1400</v>
      </c>
    </row>
    <row r="111" spans="1:6" s="82" customFormat="1" ht="15">
      <c r="A111" s="35">
        <v>4210</v>
      </c>
      <c r="B111" s="22" t="s">
        <v>23</v>
      </c>
      <c r="C111" s="39"/>
      <c r="D111" s="263"/>
      <c r="E111" s="23">
        <v>900</v>
      </c>
      <c r="F111" s="60"/>
    </row>
    <row r="112" spans="1:6" s="82" customFormat="1" ht="15">
      <c r="A112" s="132">
        <v>4300</v>
      </c>
      <c r="B112" s="36" t="s">
        <v>15</v>
      </c>
      <c r="C112" s="39"/>
      <c r="D112" s="263"/>
      <c r="E112" s="23"/>
      <c r="F112" s="60">
        <v>900</v>
      </c>
    </row>
    <row r="113" spans="1:6" s="82" customFormat="1" ht="30">
      <c r="A113" s="76">
        <v>4390</v>
      </c>
      <c r="B113" s="53" t="s">
        <v>97</v>
      </c>
      <c r="C113" s="39"/>
      <c r="D113" s="263"/>
      <c r="E113" s="23">
        <v>500</v>
      </c>
      <c r="F113" s="60"/>
    </row>
    <row r="114" spans="1:6" s="82" customFormat="1" ht="30">
      <c r="A114" s="35">
        <v>4700</v>
      </c>
      <c r="B114" s="36" t="s">
        <v>118</v>
      </c>
      <c r="C114" s="39"/>
      <c r="D114" s="263"/>
      <c r="E114" s="23"/>
      <c r="F114" s="60">
        <v>500</v>
      </c>
    </row>
    <row r="115" spans="1:6" s="82" customFormat="1" ht="27" customHeight="1">
      <c r="A115" s="46">
        <v>85446</v>
      </c>
      <c r="B115" s="31" t="s">
        <v>51</v>
      </c>
      <c r="C115" s="32"/>
      <c r="D115" s="213"/>
      <c r="E115" s="33">
        <f>SUM(E116:E120)</f>
        <v>2760</v>
      </c>
      <c r="F115" s="59">
        <f>SUM(F116:F120)</f>
        <v>2760</v>
      </c>
    </row>
    <row r="116" spans="1:6" s="82" customFormat="1" ht="16.5" customHeight="1">
      <c r="A116" s="35">
        <v>4210</v>
      </c>
      <c r="B116" s="22" t="s">
        <v>23</v>
      </c>
      <c r="C116" s="385"/>
      <c r="D116" s="405"/>
      <c r="E116" s="79"/>
      <c r="F116" s="80">
        <v>120</v>
      </c>
    </row>
    <row r="117" spans="1:6" s="82" customFormat="1" ht="16.5" customHeight="1">
      <c r="A117" s="132">
        <v>4300</v>
      </c>
      <c r="B117" s="36" t="s">
        <v>15</v>
      </c>
      <c r="C117" s="266"/>
      <c r="D117" s="277"/>
      <c r="E117" s="23">
        <v>580</v>
      </c>
      <c r="F117" s="60"/>
    </row>
    <row r="118" spans="1:6" s="82" customFormat="1" ht="16.5" customHeight="1">
      <c r="A118" s="132">
        <v>4300</v>
      </c>
      <c r="B118" s="36" t="s">
        <v>134</v>
      </c>
      <c r="C118" s="276"/>
      <c r="D118" s="277"/>
      <c r="E118" s="23"/>
      <c r="F118" s="60">
        <v>1640</v>
      </c>
    </row>
    <row r="119" spans="1:6" s="82" customFormat="1" ht="18" customHeight="1">
      <c r="A119" s="220">
        <v>4410</v>
      </c>
      <c r="B119" s="53" t="s">
        <v>71</v>
      </c>
      <c r="C119" s="276"/>
      <c r="D119" s="277"/>
      <c r="E119" s="23"/>
      <c r="F119" s="60">
        <v>1000</v>
      </c>
    </row>
    <row r="120" spans="1:6" s="82" customFormat="1" ht="30" customHeight="1" thickBot="1">
      <c r="A120" s="35">
        <v>4700</v>
      </c>
      <c r="B120" s="36" t="s">
        <v>118</v>
      </c>
      <c r="C120" s="276"/>
      <c r="D120" s="277"/>
      <c r="E120" s="23">
        <v>2180</v>
      </c>
      <c r="F120" s="60"/>
    </row>
    <row r="121" spans="1:6" s="82" customFormat="1" ht="29.25" customHeight="1" thickBot="1" thickTop="1">
      <c r="A121" s="27">
        <v>900</v>
      </c>
      <c r="B121" s="52" t="s">
        <v>78</v>
      </c>
      <c r="C121" s="29" t="s">
        <v>28</v>
      </c>
      <c r="D121" s="406"/>
      <c r="E121" s="15">
        <f>E122+E124</f>
        <v>23256</v>
      </c>
      <c r="F121" s="56">
        <f>F122+F124</f>
        <v>23256</v>
      </c>
    </row>
    <row r="122" spans="1:6" s="82" customFormat="1" ht="18.75" customHeight="1" thickTop="1">
      <c r="A122" s="235">
        <v>90001</v>
      </c>
      <c r="B122" s="104" t="s">
        <v>99</v>
      </c>
      <c r="C122" s="247"/>
      <c r="D122" s="248"/>
      <c r="E122" s="20"/>
      <c r="F122" s="57">
        <f>SUM(F123)</f>
        <v>3396</v>
      </c>
    </row>
    <row r="123" spans="1:6" s="82" customFormat="1" ht="16.5" customHeight="1">
      <c r="A123" s="234">
        <v>4300</v>
      </c>
      <c r="B123" s="239" t="s">
        <v>15</v>
      </c>
      <c r="C123" s="276"/>
      <c r="D123" s="277"/>
      <c r="E123" s="23"/>
      <c r="F123" s="60">
        <v>3396</v>
      </c>
    </row>
    <row r="124" spans="1:6" s="82" customFormat="1" ht="16.5" customHeight="1">
      <c r="A124" s="231">
        <v>90003</v>
      </c>
      <c r="B124" s="237" t="s">
        <v>100</v>
      </c>
      <c r="C124" s="32"/>
      <c r="D124" s="213"/>
      <c r="E124" s="33">
        <f>E126</f>
        <v>23256</v>
      </c>
      <c r="F124" s="59">
        <f>F125</f>
        <v>19860</v>
      </c>
    </row>
    <row r="125" spans="1:6" s="82" customFormat="1" ht="16.5" customHeight="1">
      <c r="A125" s="234">
        <v>4300</v>
      </c>
      <c r="B125" s="239" t="s">
        <v>15</v>
      </c>
      <c r="C125" s="39"/>
      <c r="D125" s="263"/>
      <c r="E125" s="299"/>
      <c r="F125" s="60">
        <v>19860</v>
      </c>
    </row>
    <row r="126" spans="1:6" s="82" customFormat="1" ht="16.5" customHeight="1" thickBot="1">
      <c r="A126" s="234">
        <v>4270</v>
      </c>
      <c r="B126" s="239" t="s">
        <v>29</v>
      </c>
      <c r="C126" s="276"/>
      <c r="D126" s="277"/>
      <c r="E126" s="23">
        <v>23256</v>
      </c>
      <c r="F126" s="60"/>
    </row>
    <row r="127" spans="1:6" s="198" customFormat="1" ht="18" customHeight="1" thickBot="1" thickTop="1">
      <c r="A127" s="105"/>
      <c r="B127" s="106" t="s">
        <v>24</v>
      </c>
      <c r="C127" s="61"/>
      <c r="D127" s="407">
        <f>D98+D19+D121+D73+D11</f>
        <v>28556</v>
      </c>
      <c r="E127" s="172">
        <f>E121+E98+E85+E73+E19+E11</f>
        <v>282653</v>
      </c>
      <c r="F127" s="353">
        <f>F121+F98+F85+F73+F19+F11</f>
        <v>276758</v>
      </c>
    </row>
    <row r="128" spans="1:6" s="200" customFormat="1" ht="18" customHeight="1" thickBot="1" thickTop="1">
      <c r="A128" s="199"/>
      <c r="B128" s="107" t="s">
        <v>25</v>
      </c>
      <c r="C128" s="64"/>
      <c r="D128" s="246"/>
      <c r="E128" s="245">
        <f>F127-E127</f>
        <v>-5895</v>
      </c>
      <c r="F128" s="173"/>
    </row>
    <row r="129" s="94" customFormat="1" ht="16.5" thickTop="1">
      <c r="C129" s="85"/>
    </row>
    <row r="130" s="94" customFormat="1" ht="15.75">
      <c r="C130" s="85"/>
    </row>
  </sheetData>
  <printOptions horizontalCentered="1"/>
  <pageMargins left="0" right="0" top="0.984251968503937" bottom="0.7086614173228347" header="0.6299212598425197" footer="0.31496062992125984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7.625" style="1" customWidth="1"/>
    <col min="2" max="2" width="39.375" style="1" customWidth="1"/>
    <col min="3" max="3" width="6.875" style="183" customWidth="1"/>
    <col min="4" max="4" width="12.25390625" style="2" customWidth="1"/>
    <col min="5" max="5" width="12.125" style="2" customWidth="1"/>
    <col min="6" max="6" width="13.25390625" style="1" customWidth="1"/>
    <col min="7" max="16384" width="10.00390625" style="1" customWidth="1"/>
  </cols>
  <sheetData>
    <row r="1" spans="3:6" s="8" customFormat="1" ht="12.75" customHeight="1">
      <c r="C1" s="193"/>
      <c r="D1" s="131"/>
      <c r="E1" s="85" t="s">
        <v>167</v>
      </c>
      <c r="F1" s="131"/>
    </row>
    <row r="2" spans="1:6" s="8" customFormat="1" ht="15" customHeight="1">
      <c r="A2" s="65"/>
      <c r="B2" s="66"/>
      <c r="C2" s="186"/>
      <c r="D2" s="89"/>
      <c r="E2" s="89" t="s">
        <v>170</v>
      </c>
      <c r="F2" s="89"/>
    </row>
    <row r="3" spans="1:6" s="8" customFormat="1" ht="15" customHeight="1">
      <c r="A3" s="65"/>
      <c r="B3" s="66"/>
      <c r="C3" s="186"/>
      <c r="D3" s="89"/>
      <c r="E3" s="89" t="s">
        <v>1</v>
      </c>
      <c r="F3" s="89"/>
    </row>
    <row r="4" spans="1:6" s="8" customFormat="1" ht="15" customHeight="1">
      <c r="A4" s="65"/>
      <c r="B4" s="66"/>
      <c r="C4" s="186"/>
      <c r="D4" s="89"/>
      <c r="E4" s="89" t="s">
        <v>171</v>
      </c>
      <c r="F4" s="89"/>
    </row>
    <row r="5" spans="1:6" s="8" customFormat="1" ht="15.75" customHeight="1">
      <c r="A5" s="65"/>
      <c r="B5" s="66"/>
      <c r="C5" s="186"/>
      <c r="D5" s="9"/>
      <c r="E5" s="9"/>
      <c r="F5" s="4"/>
    </row>
    <row r="6" spans="1:6" s="8" customFormat="1" ht="56.25">
      <c r="A6" s="5" t="s">
        <v>61</v>
      </c>
      <c r="B6" s="6"/>
      <c r="C6" s="185"/>
      <c r="D6" s="7"/>
      <c r="E6" s="7"/>
      <c r="F6" s="67"/>
    </row>
    <row r="7" spans="1:6" s="8" customFormat="1" ht="21" customHeight="1" thickBot="1">
      <c r="A7" s="5"/>
      <c r="B7" s="6"/>
      <c r="C7" s="186"/>
      <c r="D7" s="9"/>
      <c r="E7" s="9"/>
      <c r="F7" s="182" t="s">
        <v>2</v>
      </c>
    </row>
    <row r="8" spans="1:6" s="11" customFormat="1" ht="31.5">
      <c r="A8" s="95" t="s">
        <v>3</v>
      </c>
      <c r="B8" s="10" t="s">
        <v>4</v>
      </c>
      <c r="C8" s="97" t="s">
        <v>5</v>
      </c>
      <c r="D8" s="120" t="s">
        <v>6</v>
      </c>
      <c r="E8" s="279"/>
      <c r="F8" s="69" t="s">
        <v>7</v>
      </c>
    </row>
    <row r="9" spans="1:6" s="11" customFormat="1" ht="12.75" customHeight="1">
      <c r="A9" s="70" t="s">
        <v>8</v>
      </c>
      <c r="B9" s="12"/>
      <c r="C9" s="196" t="s">
        <v>9</v>
      </c>
      <c r="D9" s="13" t="s">
        <v>10</v>
      </c>
      <c r="E9" s="251" t="s">
        <v>11</v>
      </c>
      <c r="F9" s="51" t="s">
        <v>10</v>
      </c>
    </row>
    <row r="10" spans="1:6" s="83" customFormat="1" ht="12" thickBot="1">
      <c r="A10" s="176">
        <v>1</v>
      </c>
      <c r="B10" s="177">
        <v>2</v>
      </c>
      <c r="C10" s="177">
        <v>3</v>
      </c>
      <c r="D10" s="178">
        <v>4</v>
      </c>
      <c r="E10" s="252">
        <v>5</v>
      </c>
      <c r="F10" s="179">
        <v>6</v>
      </c>
    </row>
    <row r="11" spans="1:6" s="83" customFormat="1" ht="15.75" thickBot="1" thickTop="1">
      <c r="A11" s="224" t="s">
        <v>110</v>
      </c>
      <c r="B11" s="28" t="s">
        <v>72</v>
      </c>
      <c r="C11" s="29" t="s">
        <v>21</v>
      </c>
      <c r="D11" s="135">
        <f>D12</f>
        <v>331</v>
      </c>
      <c r="E11" s="253"/>
      <c r="F11" s="16">
        <f>F12</f>
        <v>331</v>
      </c>
    </row>
    <row r="12" spans="1:6" s="83" customFormat="1" ht="15" thickTop="1">
      <c r="A12" s="243" t="s">
        <v>111</v>
      </c>
      <c r="B12" s="208" t="s">
        <v>18</v>
      </c>
      <c r="C12" s="109"/>
      <c r="D12" s="212">
        <f>D13</f>
        <v>331</v>
      </c>
      <c r="E12" s="254"/>
      <c r="F12" s="111">
        <f>F14</f>
        <v>331</v>
      </c>
    </row>
    <row r="13" spans="1:6" s="83" customFormat="1" ht="60">
      <c r="A13" s="209">
        <v>2010</v>
      </c>
      <c r="B13" s="210" t="s">
        <v>32</v>
      </c>
      <c r="C13" s="191"/>
      <c r="D13" s="122">
        <v>331</v>
      </c>
      <c r="E13" s="255"/>
      <c r="F13" s="211"/>
    </row>
    <row r="14" spans="1:6" s="83" customFormat="1" ht="15.75" thickBot="1">
      <c r="A14" s="76">
        <v>4170</v>
      </c>
      <c r="B14" s="22" t="s">
        <v>43</v>
      </c>
      <c r="C14" s="39"/>
      <c r="D14" s="121"/>
      <c r="E14" s="256"/>
      <c r="F14" s="24">
        <v>331</v>
      </c>
    </row>
    <row r="15" spans="1:6" s="14" customFormat="1" ht="15.75" thickBot="1" thickTop="1">
      <c r="A15" s="27">
        <v>852</v>
      </c>
      <c r="B15" s="28" t="s">
        <v>20</v>
      </c>
      <c r="C15" s="29" t="s">
        <v>21</v>
      </c>
      <c r="D15" s="135"/>
      <c r="E15" s="253">
        <f>E16+E32</f>
        <v>42234</v>
      </c>
      <c r="F15" s="16">
        <f>F16+F32</f>
        <v>42234</v>
      </c>
    </row>
    <row r="16" spans="1:6" s="14" customFormat="1" ht="15" thickTop="1">
      <c r="A16" s="108">
        <v>85203</v>
      </c>
      <c r="B16" s="208" t="s">
        <v>83</v>
      </c>
      <c r="C16" s="109"/>
      <c r="D16" s="212"/>
      <c r="E16" s="254">
        <f>E17+E26</f>
        <v>5615</v>
      </c>
      <c r="F16" s="111">
        <f>F17+F26</f>
        <v>5615</v>
      </c>
    </row>
    <row r="17" spans="1:6" s="14" customFormat="1" ht="14.25">
      <c r="A17" s="273"/>
      <c r="B17" s="274" t="s">
        <v>84</v>
      </c>
      <c r="C17" s="191"/>
      <c r="D17" s="275"/>
      <c r="E17" s="280">
        <f>SUM(E18:E25)</f>
        <v>2885</v>
      </c>
      <c r="F17" s="211">
        <f>SUM(F18:F25)</f>
        <v>2885</v>
      </c>
    </row>
    <row r="18" spans="1:6" s="83" customFormat="1" ht="30">
      <c r="A18" s="35">
        <v>3020</v>
      </c>
      <c r="B18" s="38" t="s">
        <v>27</v>
      </c>
      <c r="C18" s="276"/>
      <c r="D18" s="277"/>
      <c r="E18" s="281">
        <v>185</v>
      </c>
      <c r="F18" s="24"/>
    </row>
    <row r="19" spans="1:6" s="83" customFormat="1" ht="15">
      <c r="A19" s="35">
        <v>4040</v>
      </c>
      <c r="B19" s="38" t="s">
        <v>79</v>
      </c>
      <c r="C19" s="276"/>
      <c r="D19" s="277"/>
      <c r="E19" s="281"/>
      <c r="F19" s="24">
        <v>1</v>
      </c>
    </row>
    <row r="20" spans="1:6" s="83" customFormat="1" ht="15">
      <c r="A20" s="35">
        <v>4210</v>
      </c>
      <c r="B20" s="38" t="s">
        <v>23</v>
      </c>
      <c r="C20" s="276"/>
      <c r="D20" s="277"/>
      <c r="E20" s="281"/>
      <c r="F20" s="24">
        <v>2301</v>
      </c>
    </row>
    <row r="21" spans="1:6" s="83" customFormat="1" ht="15">
      <c r="A21" s="35">
        <v>4260</v>
      </c>
      <c r="B21" s="38" t="s">
        <v>46</v>
      </c>
      <c r="C21" s="276"/>
      <c r="D21" s="277"/>
      <c r="E21" s="281"/>
      <c r="F21" s="24">
        <v>550</v>
      </c>
    </row>
    <row r="22" spans="1:6" s="83" customFormat="1" ht="15">
      <c r="A22" s="35">
        <v>4280</v>
      </c>
      <c r="B22" s="38" t="s">
        <v>85</v>
      </c>
      <c r="C22" s="276"/>
      <c r="D22" s="277"/>
      <c r="E22" s="281">
        <v>100</v>
      </c>
      <c r="F22" s="24"/>
    </row>
    <row r="23" spans="1:6" s="83" customFormat="1" ht="15">
      <c r="A23" s="35">
        <v>4300</v>
      </c>
      <c r="B23" s="38" t="s">
        <v>15</v>
      </c>
      <c r="C23" s="276"/>
      <c r="D23" s="277"/>
      <c r="E23" s="281">
        <v>2500</v>
      </c>
      <c r="F23" s="24"/>
    </row>
    <row r="24" spans="1:6" s="83" customFormat="1" ht="15">
      <c r="A24" s="35">
        <v>4350</v>
      </c>
      <c r="B24" s="38" t="s">
        <v>80</v>
      </c>
      <c r="C24" s="276"/>
      <c r="D24" s="277"/>
      <c r="E24" s="281"/>
      <c r="F24" s="24">
        <v>33</v>
      </c>
    </row>
    <row r="25" spans="1:6" s="83" customFormat="1" ht="15">
      <c r="A25" s="35">
        <v>4430</v>
      </c>
      <c r="B25" s="38" t="s">
        <v>12</v>
      </c>
      <c r="C25" s="276"/>
      <c r="D25" s="277"/>
      <c r="E25" s="281">
        <v>100</v>
      </c>
      <c r="F25" s="24"/>
    </row>
    <row r="26" spans="1:6" s="285" customFormat="1" ht="14.25">
      <c r="A26" s="261"/>
      <c r="B26" s="262" t="s">
        <v>86</v>
      </c>
      <c r="C26" s="39"/>
      <c r="D26" s="263"/>
      <c r="E26" s="283">
        <f>SUM(E27:E31)</f>
        <v>2730</v>
      </c>
      <c r="F26" s="264">
        <f>SUM(F27:F31)</f>
        <v>2730</v>
      </c>
    </row>
    <row r="27" spans="1:6" s="83" customFormat="1" ht="15">
      <c r="A27" s="35">
        <v>4210</v>
      </c>
      <c r="B27" s="38" t="s">
        <v>23</v>
      </c>
      <c r="C27" s="276"/>
      <c r="D27" s="277"/>
      <c r="E27" s="281"/>
      <c r="F27" s="24">
        <v>2730</v>
      </c>
    </row>
    <row r="28" spans="1:6" s="83" customFormat="1" ht="15">
      <c r="A28" s="35">
        <v>4220</v>
      </c>
      <c r="B28" s="38" t="s">
        <v>87</v>
      </c>
      <c r="C28" s="276"/>
      <c r="D28" s="277"/>
      <c r="E28" s="281">
        <v>1300</v>
      </c>
      <c r="F28" s="24"/>
    </row>
    <row r="29" spans="1:6" s="83" customFormat="1" ht="15">
      <c r="A29" s="35">
        <v>4300</v>
      </c>
      <c r="B29" s="38" t="s">
        <v>15</v>
      </c>
      <c r="C29" s="276"/>
      <c r="D29" s="277"/>
      <c r="E29" s="281">
        <v>700</v>
      </c>
      <c r="F29" s="24"/>
    </row>
    <row r="30" spans="1:6" s="83" customFormat="1" ht="30">
      <c r="A30" s="76">
        <v>4370</v>
      </c>
      <c r="B30" s="38" t="s">
        <v>77</v>
      </c>
      <c r="C30" s="276"/>
      <c r="D30" s="277"/>
      <c r="E30" s="281">
        <v>180</v>
      </c>
      <c r="F30" s="24"/>
    </row>
    <row r="31" spans="1:6" s="83" customFormat="1" ht="15">
      <c r="A31" s="35">
        <v>4410</v>
      </c>
      <c r="B31" s="38" t="s">
        <v>71</v>
      </c>
      <c r="C31" s="276"/>
      <c r="D31" s="277"/>
      <c r="E31" s="281">
        <v>550</v>
      </c>
      <c r="F31" s="24"/>
    </row>
    <row r="32" spans="1:6" s="14" customFormat="1" ht="57">
      <c r="A32" s="46">
        <v>85212</v>
      </c>
      <c r="B32" s="31" t="s">
        <v>62</v>
      </c>
      <c r="C32" s="32"/>
      <c r="D32" s="213"/>
      <c r="E32" s="284">
        <f>SUM(E33:E41)</f>
        <v>36619</v>
      </c>
      <c r="F32" s="34">
        <f>SUM(F34:F36)</f>
        <v>36619</v>
      </c>
    </row>
    <row r="33" spans="1:6" s="14" customFormat="1" ht="30">
      <c r="A33" s="35">
        <v>3020</v>
      </c>
      <c r="B33" s="38" t="s">
        <v>27</v>
      </c>
      <c r="C33" s="39"/>
      <c r="D33" s="121"/>
      <c r="E33" s="256">
        <v>900</v>
      </c>
      <c r="F33" s="264"/>
    </row>
    <row r="34" spans="1:6" s="14" customFormat="1" ht="15">
      <c r="A34" s="76">
        <v>3110</v>
      </c>
      <c r="B34" s="22" t="s">
        <v>22</v>
      </c>
      <c r="C34" s="39"/>
      <c r="D34" s="121"/>
      <c r="E34" s="256"/>
      <c r="F34" s="24">
        <v>16619</v>
      </c>
    </row>
    <row r="35" spans="1:6" s="14" customFormat="1" ht="15">
      <c r="A35" s="322">
        <v>4110</v>
      </c>
      <c r="B35" s="162" t="s">
        <v>38</v>
      </c>
      <c r="C35" s="323"/>
      <c r="D35" s="324"/>
      <c r="E35" s="325"/>
      <c r="F35" s="114">
        <v>20000</v>
      </c>
    </row>
    <row r="36" spans="1:6" s="14" customFormat="1" ht="15">
      <c r="A36" s="35">
        <v>4300</v>
      </c>
      <c r="B36" s="38" t="s">
        <v>15</v>
      </c>
      <c r="C36" s="39"/>
      <c r="D36" s="121"/>
      <c r="E36" s="256">
        <v>6719</v>
      </c>
      <c r="F36" s="24"/>
    </row>
    <row r="37" spans="1:6" s="14" customFormat="1" ht="15">
      <c r="A37" s="35">
        <v>4350</v>
      </c>
      <c r="B37" s="38" t="s">
        <v>80</v>
      </c>
      <c r="C37" s="39"/>
      <c r="D37" s="121"/>
      <c r="E37" s="256">
        <v>1600</v>
      </c>
      <c r="F37" s="24"/>
    </row>
    <row r="38" spans="1:6" s="14" customFormat="1" ht="30">
      <c r="A38" s="76">
        <v>4370</v>
      </c>
      <c r="B38" s="38" t="s">
        <v>81</v>
      </c>
      <c r="C38" s="39"/>
      <c r="D38" s="121"/>
      <c r="E38" s="256">
        <v>2400</v>
      </c>
      <c r="F38" s="24"/>
    </row>
    <row r="39" spans="1:6" s="17" customFormat="1" ht="30">
      <c r="A39" s="220">
        <v>4700</v>
      </c>
      <c r="B39" s="53" t="s">
        <v>104</v>
      </c>
      <c r="C39" s="286"/>
      <c r="D39" s="277"/>
      <c r="E39" s="281">
        <v>5000</v>
      </c>
      <c r="F39" s="24"/>
    </row>
    <row r="40" spans="1:6" s="17" customFormat="1" ht="30">
      <c r="A40" s="35">
        <v>4740</v>
      </c>
      <c r="B40" s="53" t="s">
        <v>44</v>
      </c>
      <c r="C40" s="286"/>
      <c r="D40" s="277"/>
      <c r="E40" s="281">
        <v>5000</v>
      </c>
      <c r="F40" s="24"/>
    </row>
    <row r="41" spans="1:6" s="17" customFormat="1" ht="30.75" thickBot="1">
      <c r="A41" s="132">
        <v>4750</v>
      </c>
      <c r="B41" s="22" t="s">
        <v>31</v>
      </c>
      <c r="C41" s="287"/>
      <c r="D41" s="278"/>
      <c r="E41" s="282">
        <v>15000</v>
      </c>
      <c r="F41" s="114"/>
    </row>
    <row r="42" spans="1:6" s="197" customFormat="1" ht="19.5" customHeight="1" thickBot="1" thickTop="1">
      <c r="A42" s="47"/>
      <c r="B42" s="48" t="s">
        <v>24</v>
      </c>
      <c r="C42" s="187"/>
      <c r="D42" s="138">
        <f>D15+D11</f>
        <v>331</v>
      </c>
      <c r="E42" s="139">
        <f>E15+E11</f>
        <v>42234</v>
      </c>
      <c r="F42" s="77">
        <f>F15+F11</f>
        <v>42565</v>
      </c>
    </row>
    <row r="43" spans="1:6" ht="17.25" thickBot="1" thickTop="1">
      <c r="A43" s="153"/>
      <c r="B43" s="154" t="s">
        <v>25</v>
      </c>
      <c r="C43" s="188"/>
      <c r="D43" s="415"/>
      <c r="E43" s="416">
        <f>F42-E42</f>
        <v>331</v>
      </c>
      <c r="F43" s="305"/>
    </row>
    <row r="44" ht="16.5" thickTop="1"/>
  </sheetData>
  <printOptions horizontalCentered="1"/>
  <pageMargins left="0.5905511811023623" right="0.32" top="0.984251968503937" bottom="0.984251968503937" header="0.5118110236220472" footer="0.5118110236220472"/>
  <pageSetup firstPageNumber="14" useFirstPageNumber="1" horizontalDpi="600" verticalDpi="600" orientation="portrait" paperSize="9" r:id="rId1"/>
  <headerFooter alignWithMargins="0">
    <oddHeader>&amp;C 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5" sqref="E5"/>
    </sheetView>
  </sheetViews>
  <sheetFormatPr defaultColWidth="9.00390625" defaultRowHeight="12.75"/>
  <cols>
    <col min="1" max="1" width="7.625" style="1" customWidth="1"/>
    <col min="2" max="2" width="40.125" style="1" customWidth="1"/>
    <col min="3" max="3" width="6.875" style="183" customWidth="1"/>
    <col min="4" max="4" width="14.25390625" style="2" customWidth="1"/>
    <col min="5" max="5" width="13.25390625" style="2" customWidth="1"/>
    <col min="6" max="6" width="13.375" style="1" customWidth="1"/>
    <col min="7" max="16384" width="10.00390625" style="1" customWidth="1"/>
  </cols>
  <sheetData>
    <row r="1" spans="3:5" s="8" customFormat="1" ht="14.25" customHeight="1">
      <c r="C1" s="193"/>
      <c r="D1" s="131"/>
      <c r="E1" s="85" t="s">
        <v>169</v>
      </c>
    </row>
    <row r="2" spans="1:5" s="8" customFormat="1" ht="14.25" customHeight="1">
      <c r="A2" s="65"/>
      <c r="B2" s="66"/>
      <c r="C2" s="186"/>
      <c r="D2" s="89"/>
      <c r="E2" s="89" t="s">
        <v>172</v>
      </c>
    </row>
    <row r="3" spans="1:5" s="8" customFormat="1" ht="14.25" customHeight="1">
      <c r="A3" s="65"/>
      <c r="B3" s="66"/>
      <c r="C3" s="186"/>
      <c r="D3" s="89"/>
      <c r="E3" s="89" t="s">
        <v>1</v>
      </c>
    </row>
    <row r="4" spans="1:5" s="8" customFormat="1" ht="14.25" customHeight="1">
      <c r="A4" s="65"/>
      <c r="B4" s="66"/>
      <c r="C4" s="186"/>
      <c r="D4" s="89"/>
      <c r="E4" s="89" t="s">
        <v>171</v>
      </c>
    </row>
    <row r="5" spans="1:6" s="8" customFormat="1" ht="5.25" customHeight="1">
      <c r="A5" s="65"/>
      <c r="B5" s="66"/>
      <c r="C5" s="186"/>
      <c r="D5" s="9"/>
      <c r="E5" s="9"/>
      <c r="F5" s="4"/>
    </row>
    <row r="6" spans="1:6" s="8" customFormat="1" ht="56.25">
      <c r="A6" s="5" t="s">
        <v>168</v>
      </c>
      <c r="B6" s="6"/>
      <c r="C6" s="185"/>
      <c r="D6" s="7"/>
      <c r="E6" s="7"/>
      <c r="F6" s="67"/>
    </row>
    <row r="7" spans="1:6" s="8" customFormat="1" ht="21" customHeight="1" thickBot="1">
      <c r="A7" s="5"/>
      <c r="B7" s="6"/>
      <c r="C7" s="186"/>
      <c r="D7" s="9"/>
      <c r="E7" s="9"/>
      <c r="F7" s="182" t="s">
        <v>2</v>
      </c>
    </row>
    <row r="8" spans="1:6" s="11" customFormat="1" ht="21">
      <c r="A8" s="95" t="s">
        <v>3</v>
      </c>
      <c r="B8" s="10" t="s">
        <v>4</v>
      </c>
      <c r="C8" s="97" t="s">
        <v>5</v>
      </c>
      <c r="D8" s="120" t="s">
        <v>6</v>
      </c>
      <c r="E8" s="69" t="s">
        <v>7</v>
      </c>
      <c r="F8" s="69"/>
    </row>
    <row r="9" spans="1:6" s="11" customFormat="1" ht="12.75" customHeight="1">
      <c r="A9" s="70" t="s">
        <v>8</v>
      </c>
      <c r="B9" s="12"/>
      <c r="C9" s="196" t="s">
        <v>9</v>
      </c>
      <c r="D9" s="13" t="s">
        <v>10</v>
      </c>
      <c r="E9" s="251" t="s">
        <v>11</v>
      </c>
      <c r="F9" s="51" t="s">
        <v>10</v>
      </c>
    </row>
    <row r="10" spans="1:6" s="83" customFormat="1" ht="12" thickBot="1">
      <c r="A10" s="176">
        <v>1</v>
      </c>
      <c r="B10" s="177">
        <v>2</v>
      </c>
      <c r="C10" s="177">
        <v>3</v>
      </c>
      <c r="D10" s="178">
        <v>4</v>
      </c>
      <c r="E10" s="252">
        <v>5</v>
      </c>
      <c r="F10" s="175">
        <v>6</v>
      </c>
    </row>
    <row r="11" spans="1:6" s="14" customFormat="1" ht="18" customHeight="1" thickBot="1" thickTop="1">
      <c r="A11" s="27">
        <v>710</v>
      </c>
      <c r="B11" s="28" t="s">
        <v>116</v>
      </c>
      <c r="C11" s="29" t="s">
        <v>117</v>
      </c>
      <c r="D11" s="135"/>
      <c r="E11" s="257">
        <f>E12</f>
        <v>1580</v>
      </c>
      <c r="F11" s="16">
        <f>F12</f>
        <v>1580</v>
      </c>
    </row>
    <row r="12" spans="1:6" s="14" customFormat="1" ht="17.25" customHeight="1" thickTop="1">
      <c r="A12" s="41">
        <v>71015</v>
      </c>
      <c r="B12" s="125" t="s">
        <v>137</v>
      </c>
      <c r="C12" s="247"/>
      <c r="D12" s="248"/>
      <c r="E12" s="258">
        <f>SUM(E13:E17)</f>
        <v>1580</v>
      </c>
      <c r="F12" s="111">
        <f>SUM(F14:F17)</f>
        <v>1580</v>
      </c>
    </row>
    <row r="13" spans="1:6" s="14" customFormat="1" ht="15">
      <c r="A13" s="209">
        <v>4410</v>
      </c>
      <c r="B13" s="223" t="s">
        <v>71</v>
      </c>
      <c r="C13" s="191"/>
      <c r="D13" s="122"/>
      <c r="E13" s="255">
        <v>613</v>
      </c>
      <c r="F13" s="311"/>
    </row>
    <row r="14" spans="1:6" s="17" customFormat="1" ht="16.5" customHeight="1">
      <c r="A14" s="35">
        <v>4550</v>
      </c>
      <c r="B14" s="304" t="s">
        <v>136</v>
      </c>
      <c r="C14" s="249"/>
      <c r="D14" s="290"/>
      <c r="E14" s="310">
        <v>350</v>
      </c>
      <c r="F14" s="312"/>
    </row>
    <row r="15" spans="1:6" s="17" customFormat="1" ht="15" customHeight="1">
      <c r="A15" s="35">
        <v>4270</v>
      </c>
      <c r="B15" s="36" t="s">
        <v>29</v>
      </c>
      <c r="C15" s="249"/>
      <c r="D15" s="290"/>
      <c r="E15" s="310"/>
      <c r="F15" s="37">
        <v>1580</v>
      </c>
    </row>
    <row r="16" spans="1:6" s="17" customFormat="1" ht="27.75" customHeight="1">
      <c r="A16" s="35">
        <v>4700</v>
      </c>
      <c r="B16" s="36" t="s">
        <v>118</v>
      </c>
      <c r="C16" s="249"/>
      <c r="D16" s="290"/>
      <c r="E16" s="310">
        <v>500</v>
      </c>
      <c r="F16" s="312"/>
    </row>
    <row r="17" spans="1:6" s="17" customFormat="1" ht="30.75" customHeight="1" thickBot="1">
      <c r="A17" s="35">
        <v>4750</v>
      </c>
      <c r="B17" s="22" t="s">
        <v>31</v>
      </c>
      <c r="C17" s="249"/>
      <c r="D17" s="290"/>
      <c r="E17" s="310">
        <v>117</v>
      </c>
      <c r="F17" s="312"/>
    </row>
    <row r="18" spans="1:6" s="14" customFormat="1" ht="33" customHeight="1" thickBot="1" thickTop="1">
      <c r="A18" s="27">
        <v>754</v>
      </c>
      <c r="B18" s="52" t="s">
        <v>73</v>
      </c>
      <c r="C18" s="29" t="s">
        <v>74</v>
      </c>
      <c r="D18" s="135">
        <f>D19</f>
        <v>20259</v>
      </c>
      <c r="E18" s="257">
        <f>E19</f>
        <v>6000</v>
      </c>
      <c r="F18" s="16">
        <f>F19</f>
        <v>26259</v>
      </c>
    </row>
    <row r="19" spans="1:6" s="14" customFormat="1" ht="29.25" thickTop="1">
      <c r="A19" s="41">
        <v>75411</v>
      </c>
      <c r="B19" s="418" t="s">
        <v>75</v>
      </c>
      <c r="C19" s="247"/>
      <c r="D19" s="248">
        <f>D20</f>
        <v>20259</v>
      </c>
      <c r="E19" s="258">
        <f>SUM(E21:E24)</f>
        <v>6000</v>
      </c>
      <c r="F19" s="111">
        <f>SUM(F21:F24)</f>
        <v>26259</v>
      </c>
    </row>
    <row r="20" spans="1:6" s="14" customFormat="1" ht="60">
      <c r="A20" s="209">
        <v>2110</v>
      </c>
      <c r="B20" s="223" t="s">
        <v>58</v>
      </c>
      <c r="C20" s="191"/>
      <c r="D20" s="122">
        <v>20259</v>
      </c>
      <c r="E20" s="255"/>
      <c r="F20" s="211"/>
    </row>
    <row r="21" spans="1:6" s="14" customFormat="1" ht="15.75" customHeight="1">
      <c r="A21" s="76">
        <v>4170</v>
      </c>
      <c r="B21" s="265" t="s">
        <v>43</v>
      </c>
      <c r="C21" s="39"/>
      <c r="D21" s="121"/>
      <c r="E21" s="256"/>
      <c r="F21" s="24">
        <v>2000</v>
      </c>
    </row>
    <row r="22" spans="1:6" s="17" customFormat="1" ht="15.75" customHeight="1">
      <c r="A22" s="35">
        <v>4210</v>
      </c>
      <c r="B22" s="36" t="s">
        <v>23</v>
      </c>
      <c r="C22" s="249"/>
      <c r="D22" s="250"/>
      <c r="E22" s="206"/>
      <c r="F22" s="24">
        <v>20259</v>
      </c>
    </row>
    <row r="23" spans="1:6" s="17" customFormat="1" ht="15.75" customHeight="1">
      <c r="A23" s="35">
        <v>4260</v>
      </c>
      <c r="B23" s="36" t="s">
        <v>46</v>
      </c>
      <c r="C23" s="249"/>
      <c r="D23" s="250"/>
      <c r="E23" s="289">
        <v>6000</v>
      </c>
      <c r="F23" s="24"/>
    </row>
    <row r="24" spans="1:6" s="17" customFormat="1" ht="15.75" customHeight="1" thickBot="1">
      <c r="A24" s="35">
        <v>4280</v>
      </c>
      <c r="B24" s="36" t="s">
        <v>92</v>
      </c>
      <c r="C24" s="249"/>
      <c r="D24" s="250"/>
      <c r="E24" s="289"/>
      <c r="F24" s="24">
        <v>4000</v>
      </c>
    </row>
    <row r="25" spans="1:6" s="14" customFormat="1" ht="33.75" customHeight="1" thickBot="1" thickTop="1">
      <c r="A25" s="27">
        <v>853</v>
      </c>
      <c r="B25" s="52" t="s">
        <v>40</v>
      </c>
      <c r="C25" s="29" t="s">
        <v>21</v>
      </c>
      <c r="D25" s="135">
        <f>D26</f>
        <v>50000</v>
      </c>
      <c r="E25" s="253">
        <f>E26</f>
        <v>3200</v>
      </c>
      <c r="F25" s="16">
        <f>F26</f>
        <v>53200</v>
      </c>
    </row>
    <row r="26" spans="1:6" s="14" customFormat="1" ht="23.25" customHeight="1" thickTop="1">
      <c r="A26" s="108">
        <v>85321</v>
      </c>
      <c r="B26" s="419" t="s">
        <v>41</v>
      </c>
      <c r="C26" s="109"/>
      <c r="D26" s="212">
        <f>D27</f>
        <v>50000</v>
      </c>
      <c r="E26" s="254">
        <f>SUM(E28:E38)</f>
        <v>3200</v>
      </c>
      <c r="F26" s="111">
        <f>SUM(F28:F36)</f>
        <v>53200</v>
      </c>
    </row>
    <row r="27" spans="1:6" s="14" customFormat="1" ht="60">
      <c r="A27" s="209">
        <v>2110</v>
      </c>
      <c r="B27" s="223" t="s">
        <v>58</v>
      </c>
      <c r="C27" s="191"/>
      <c r="D27" s="122">
        <v>50000</v>
      </c>
      <c r="E27" s="255"/>
      <c r="F27" s="211"/>
    </row>
    <row r="28" spans="1:6" s="14" customFormat="1" ht="15" customHeight="1">
      <c r="A28" s="76">
        <v>4010</v>
      </c>
      <c r="B28" s="265" t="s">
        <v>55</v>
      </c>
      <c r="C28" s="39"/>
      <c r="D28" s="121"/>
      <c r="E28" s="256"/>
      <c r="F28" s="24">
        <v>25000</v>
      </c>
    </row>
    <row r="29" spans="1:6" s="14" customFormat="1" ht="15" customHeight="1">
      <c r="A29" s="76">
        <v>4040</v>
      </c>
      <c r="B29" s="265" t="s">
        <v>79</v>
      </c>
      <c r="C29" s="39"/>
      <c r="D29" s="121"/>
      <c r="E29" s="256"/>
      <c r="F29" s="24">
        <v>7336</v>
      </c>
    </row>
    <row r="30" spans="1:6" s="14" customFormat="1" ht="15" customHeight="1">
      <c r="A30" s="35">
        <v>4110</v>
      </c>
      <c r="B30" s="36" t="s">
        <v>38</v>
      </c>
      <c r="C30" s="39"/>
      <c r="D30" s="121"/>
      <c r="E30" s="256"/>
      <c r="F30" s="24">
        <v>10000</v>
      </c>
    </row>
    <row r="31" spans="1:6" s="14" customFormat="1" ht="15" customHeight="1">
      <c r="A31" s="35">
        <v>4120</v>
      </c>
      <c r="B31" s="53" t="s">
        <v>42</v>
      </c>
      <c r="C31" s="39"/>
      <c r="D31" s="121"/>
      <c r="E31" s="256"/>
      <c r="F31" s="24">
        <v>784</v>
      </c>
    </row>
    <row r="32" spans="1:6" s="14" customFormat="1" ht="15" customHeight="1">
      <c r="A32" s="35">
        <v>4210</v>
      </c>
      <c r="B32" s="22" t="s">
        <v>23</v>
      </c>
      <c r="C32" s="39"/>
      <c r="D32" s="121"/>
      <c r="E32" s="256"/>
      <c r="F32" s="24">
        <f>1800+3200</f>
        <v>5000</v>
      </c>
    </row>
    <row r="33" spans="1:6" s="14" customFormat="1" ht="16.5" customHeight="1">
      <c r="A33" s="317">
        <v>4300</v>
      </c>
      <c r="B33" s="318" t="s">
        <v>15</v>
      </c>
      <c r="C33" s="323"/>
      <c r="D33" s="324"/>
      <c r="E33" s="325"/>
      <c r="F33" s="114">
        <v>1100</v>
      </c>
    </row>
    <row r="34" spans="1:6" s="14" customFormat="1" ht="18.75" customHeight="1">
      <c r="A34" s="355">
        <v>4350</v>
      </c>
      <c r="B34" s="36" t="s">
        <v>80</v>
      </c>
      <c r="C34" s="39"/>
      <c r="D34" s="121"/>
      <c r="E34" s="256"/>
      <c r="F34" s="24">
        <v>200</v>
      </c>
    </row>
    <row r="35" spans="1:6" s="14" customFormat="1" ht="31.5" customHeight="1">
      <c r="A35" s="76">
        <v>4370</v>
      </c>
      <c r="B35" s="53" t="s">
        <v>81</v>
      </c>
      <c r="C35" s="266"/>
      <c r="D35" s="121"/>
      <c r="E35" s="256"/>
      <c r="F35" s="24">
        <v>1440</v>
      </c>
    </row>
    <row r="36" spans="1:6" s="14" customFormat="1" ht="17.25" customHeight="1">
      <c r="A36" s="76">
        <v>4440</v>
      </c>
      <c r="B36" s="53" t="s">
        <v>82</v>
      </c>
      <c r="C36" s="266"/>
      <c r="D36" s="306"/>
      <c r="E36" s="307"/>
      <c r="F36" s="24">
        <v>2340</v>
      </c>
    </row>
    <row r="37" spans="1:6" s="14" customFormat="1" ht="29.25" customHeight="1">
      <c r="A37" s="76">
        <v>4740</v>
      </c>
      <c r="B37" s="22" t="s">
        <v>44</v>
      </c>
      <c r="C37" s="266"/>
      <c r="D37" s="306"/>
      <c r="E37" s="307">
        <v>900</v>
      </c>
      <c r="F37" s="24"/>
    </row>
    <row r="38" spans="1:6" s="14" customFormat="1" ht="30" customHeight="1" thickBot="1">
      <c r="A38" s="128">
        <v>4750</v>
      </c>
      <c r="B38" s="420" t="s">
        <v>31</v>
      </c>
      <c r="C38" s="190"/>
      <c r="D38" s="308"/>
      <c r="E38" s="309">
        <v>2300</v>
      </c>
      <c r="F38" s="218"/>
    </row>
    <row r="39" spans="1:6" s="197" customFormat="1" ht="18.75" customHeight="1" thickBot="1" thickTop="1">
      <c r="A39" s="47"/>
      <c r="B39" s="421" t="s">
        <v>24</v>
      </c>
      <c r="C39" s="187"/>
      <c r="D39" s="138">
        <f>D25+D18</f>
        <v>70259</v>
      </c>
      <c r="E39" s="139">
        <f>E25+E18+E11</f>
        <v>10780</v>
      </c>
      <c r="F39" s="77">
        <f>F25+F18+F11</f>
        <v>81039</v>
      </c>
    </row>
    <row r="40" spans="1:6" ht="17.25" thickBot="1" thickTop="1">
      <c r="A40" s="199"/>
      <c r="B40" s="107" t="s">
        <v>25</v>
      </c>
      <c r="C40" s="64"/>
      <c r="D40" s="417"/>
      <c r="E40" s="416">
        <f>F39-E39</f>
        <v>70259</v>
      </c>
      <c r="F40" s="260"/>
    </row>
    <row r="41" ht="16.5" thickTop="1"/>
  </sheetData>
  <printOptions horizontalCentered="1"/>
  <pageMargins left="0" right="0" top="0.984251968503937" bottom="0.7874015748031497" header="0.5118110236220472" footer="0.5118110236220472"/>
  <pageSetup firstPageNumber="1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5" sqref="D5"/>
    </sheetView>
  </sheetViews>
  <sheetFormatPr defaultColWidth="9.00390625" defaultRowHeight="12.75"/>
  <cols>
    <col min="1" max="1" width="7.375" style="1" customWidth="1"/>
    <col min="2" max="2" width="38.75390625" style="1" customWidth="1"/>
    <col min="3" max="3" width="6.75390625" style="183" customWidth="1"/>
    <col min="4" max="4" width="13.75390625" style="1" customWidth="1"/>
    <col min="5" max="5" width="12.875" style="1" customWidth="1"/>
    <col min="6" max="16384" width="10.00390625" style="1" customWidth="1"/>
  </cols>
  <sheetData>
    <row r="1" spans="3:6" s="8" customFormat="1" ht="14.25" customHeight="1">
      <c r="C1" s="193"/>
      <c r="D1" s="3" t="s">
        <v>65</v>
      </c>
      <c r="F1" s="1"/>
    </row>
    <row r="2" spans="1:6" s="8" customFormat="1" ht="14.25" customHeight="1">
      <c r="A2" s="65"/>
      <c r="B2" s="66"/>
      <c r="C2" s="186"/>
      <c r="D2" s="89" t="s">
        <v>170</v>
      </c>
      <c r="F2" s="1"/>
    </row>
    <row r="3" spans="1:6" s="8" customFormat="1" ht="14.25" customHeight="1">
      <c r="A3" s="65"/>
      <c r="B3" s="66"/>
      <c r="C3" s="186"/>
      <c r="D3" s="89" t="s">
        <v>1</v>
      </c>
      <c r="F3" s="1"/>
    </row>
    <row r="4" spans="1:6" s="8" customFormat="1" ht="14.25" customHeight="1">
      <c r="A4" s="65"/>
      <c r="B4" s="66"/>
      <c r="C4" s="186"/>
      <c r="D4" s="89" t="s">
        <v>173</v>
      </c>
      <c r="F4" s="1"/>
    </row>
    <row r="5" spans="1:6" s="8" customFormat="1" ht="14.25" customHeight="1">
      <c r="A5" s="65"/>
      <c r="B5" s="66"/>
      <c r="C5" s="186"/>
      <c r="D5" s="7" t="s">
        <v>30</v>
      </c>
      <c r="E5" s="4"/>
      <c r="F5" s="3"/>
    </row>
    <row r="6" spans="1:6" s="8" customFormat="1" ht="96.75" customHeight="1">
      <c r="A6" s="5" t="s">
        <v>69</v>
      </c>
      <c r="B6" s="6"/>
      <c r="C6" s="185"/>
      <c r="D6" s="7"/>
      <c r="E6" s="67"/>
      <c r="F6" s="3"/>
    </row>
    <row r="7" spans="1:6" s="8" customFormat="1" ht="24" customHeight="1" thickBot="1">
      <c r="A7" s="5"/>
      <c r="B7" s="6"/>
      <c r="C7" s="186"/>
      <c r="D7" s="7"/>
      <c r="E7" s="182" t="s">
        <v>2</v>
      </c>
      <c r="F7" s="3"/>
    </row>
    <row r="8" spans="1:5" s="11" customFormat="1" ht="25.5" customHeight="1">
      <c r="A8" s="68" t="s">
        <v>3</v>
      </c>
      <c r="B8" s="10" t="s">
        <v>4</v>
      </c>
      <c r="C8" s="97" t="s">
        <v>5</v>
      </c>
      <c r="D8" s="423" t="s">
        <v>7</v>
      </c>
      <c r="E8" s="69"/>
    </row>
    <row r="9" spans="1:5" s="11" customFormat="1" ht="15" customHeight="1">
      <c r="A9" s="70" t="s">
        <v>8</v>
      </c>
      <c r="B9" s="12"/>
      <c r="C9" s="196" t="s">
        <v>9</v>
      </c>
      <c r="D9" s="424" t="s">
        <v>11</v>
      </c>
      <c r="E9" s="51" t="s">
        <v>10</v>
      </c>
    </row>
    <row r="10" spans="1:5" s="83" customFormat="1" ht="14.25" customHeight="1" thickBot="1">
      <c r="A10" s="176">
        <v>1</v>
      </c>
      <c r="B10" s="177">
        <v>2</v>
      </c>
      <c r="C10" s="177">
        <v>3</v>
      </c>
      <c r="D10" s="425">
        <v>4</v>
      </c>
      <c r="E10" s="179">
        <v>5</v>
      </c>
    </row>
    <row r="11" spans="1:5" s="73" customFormat="1" ht="18.75" customHeight="1" thickBot="1" thickTop="1">
      <c r="A11" s="71">
        <v>852</v>
      </c>
      <c r="B11" s="72" t="s">
        <v>20</v>
      </c>
      <c r="C11" s="194" t="s">
        <v>21</v>
      </c>
      <c r="D11" s="426">
        <f>D12</f>
        <v>1000</v>
      </c>
      <c r="E11" s="25">
        <f>E12</f>
        <v>1000</v>
      </c>
    </row>
    <row r="12" spans="1:5" s="73" customFormat="1" ht="17.25" customHeight="1" thickTop="1">
      <c r="A12" s="74">
        <v>85295</v>
      </c>
      <c r="B12" s="75" t="s">
        <v>18</v>
      </c>
      <c r="C12" s="195"/>
      <c r="D12" s="427">
        <f>D13</f>
        <v>1000</v>
      </c>
      <c r="E12" s="26">
        <f>E13</f>
        <v>1000</v>
      </c>
    </row>
    <row r="13" spans="1:5" s="130" customFormat="1" ht="40.5" customHeight="1">
      <c r="A13" s="201"/>
      <c r="B13" s="202" t="s">
        <v>122</v>
      </c>
      <c r="C13" s="422"/>
      <c r="D13" s="428">
        <f>SUM(D14:D15)</f>
        <v>1000</v>
      </c>
      <c r="E13" s="203">
        <f>SUM(E14:E15)</f>
        <v>1000</v>
      </c>
    </row>
    <row r="14" spans="1:5" s="14" customFormat="1" ht="30">
      <c r="A14" s="35">
        <v>4740</v>
      </c>
      <c r="B14" s="22" t="s">
        <v>44</v>
      </c>
      <c r="C14" s="266"/>
      <c r="D14" s="429"/>
      <c r="E14" s="242">
        <v>1000</v>
      </c>
    </row>
    <row r="15" spans="1:5" s="14" customFormat="1" ht="33.75" customHeight="1" thickBot="1">
      <c r="A15" s="220">
        <v>4750</v>
      </c>
      <c r="B15" s="22" t="s">
        <v>31</v>
      </c>
      <c r="C15" s="266"/>
      <c r="D15" s="429">
        <v>1000</v>
      </c>
      <c r="E15" s="242"/>
    </row>
    <row r="16" spans="1:5" s="62" customFormat="1" ht="18.75" customHeight="1" thickBot="1" thickTop="1">
      <c r="A16" s="47"/>
      <c r="B16" s="48" t="s">
        <v>24</v>
      </c>
      <c r="C16" s="187"/>
      <c r="D16" s="430">
        <f>D11</f>
        <v>1000</v>
      </c>
      <c r="E16" s="77">
        <f>E11</f>
        <v>1000</v>
      </c>
    </row>
    <row r="17" spans="1:5" s="50" customFormat="1" ht="20.25" customHeight="1" hidden="1" thickBot="1" thickTop="1">
      <c r="A17" s="63"/>
      <c r="B17" s="49" t="s">
        <v>25</v>
      </c>
      <c r="C17" s="64"/>
      <c r="D17" s="140">
        <f>E16-D16</f>
        <v>0</v>
      </c>
      <c r="E17" s="118"/>
    </row>
    <row r="18" ht="16.5" thickTop="1"/>
  </sheetData>
  <printOptions horizontalCentered="1"/>
  <pageMargins left="0" right="0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3" sqref="C3"/>
    </sheetView>
  </sheetViews>
  <sheetFormatPr defaultColWidth="9.00390625" defaultRowHeight="12.75"/>
  <cols>
    <col min="1" max="1" width="7.875" style="339" customWidth="1"/>
    <col min="2" max="2" width="50.125" style="339" customWidth="1"/>
    <col min="3" max="3" width="12.75390625" style="339" customWidth="1"/>
    <col min="4" max="4" width="12.25390625" style="339" customWidth="1"/>
    <col min="5" max="16384" width="9.125" style="339" customWidth="1"/>
  </cols>
  <sheetData>
    <row r="1" ht="12.75">
      <c r="C1" s="3" t="s">
        <v>164</v>
      </c>
    </row>
    <row r="2" ht="14.25" customHeight="1">
      <c r="C2" s="89" t="s">
        <v>170</v>
      </c>
    </row>
    <row r="3" spans="1:4" ht="15.75" customHeight="1">
      <c r="A3" s="340"/>
      <c r="B3" s="340"/>
      <c r="C3" s="89" t="s">
        <v>1</v>
      </c>
      <c r="D3" s="341"/>
    </row>
    <row r="4" spans="1:4" ht="13.5" customHeight="1">
      <c r="A4" s="340"/>
      <c r="B4" s="340"/>
      <c r="C4" s="89" t="s">
        <v>171</v>
      </c>
      <c r="D4" s="341"/>
    </row>
    <row r="5" spans="1:4" ht="6.75" customHeight="1">
      <c r="A5" s="340"/>
      <c r="B5" s="340"/>
      <c r="C5" s="342"/>
      <c r="D5" s="341"/>
    </row>
    <row r="6" spans="1:4" s="434" customFormat="1" ht="18.75">
      <c r="A6" s="431" t="s">
        <v>143</v>
      </c>
      <c r="B6" s="432"/>
      <c r="C6" s="432"/>
      <c r="D6" s="433"/>
    </row>
    <row r="7" spans="1:4" s="434" customFormat="1" ht="23.25" customHeight="1">
      <c r="A7" s="431" t="s">
        <v>144</v>
      </c>
      <c r="B7" s="432"/>
      <c r="C7" s="435"/>
      <c r="D7" s="433"/>
    </row>
    <row r="8" spans="1:4" s="434" customFormat="1" ht="18.75">
      <c r="A8" s="436" t="s">
        <v>145</v>
      </c>
      <c r="B8" s="432"/>
      <c r="C8" s="435"/>
      <c r="D8" s="433"/>
    </row>
    <row r="9" spans="1:4" s="434" customFormat="1" ht="18.75">
      <c r="A9" s="436" t="s">
        <v>146</v>
      </c>
      <c r="B9" s="432"/>
      <c r="C9" s="435"/>
      <c r="D9" s="433"/>
    </row>
    <row r="10" s="434" customFormat="1" ht="18" customHeight="1" thickBot="1">
      <c r="D10" s="189" t="s">
        <v>2</v>
      </c>
    </row>
    <row r="11" spans="1:4" s="434" customFormat="1" ht="28.5" customHeight="1" thickBot="1">
      <c r="A11" s="437" t="s">
        <v>147</v>
      </c>
      <c r="B11" s="438" t="s">
        <v>148</v>
      </c>
      <c r="C11" s="438" t="s">
        <v>149</v>
      </c>
      <c r="D11" s="439" t="s">
        <v>150</v>
      </c>
    </row>
    <row r="12" spans="1:4" s="443" customFormat="1" ht="12" customHeight="1" thickBot="1" thickTop="1">
      <c r="A12" s="440">
        <v>1</v>
      </c>
      <c r="B12" s="441">
        <v>2</v>
      </c>
      <c r="C12" s="441">
        <v>3</v>
      </c>
      <c r="D12" s="442">
        <v>4</v>
      </c>
    </row>
    <row r="13" spans="1:4" s="157" customFormat="1" ht="45" customHeight="1" thickTop="1">
      <c r="A13" s="444">
        <v>952</v>
      </c>
      <c r="B13" s="445" t="s">
        <v>151</v>
      </c>
      <c r="C13" s="446">
        <f>SUM(C16:C20)</f>
        <v>25984800</v>
      </c>
      <c r="D13" s="447"/>
    </row>
    <row r="14" spans="1:4" s="434" customFormat="1" ht="9.75" customHeight="1">
      <c r="A14" s="448"/>
      <c r="B14" s="449" t="s">
        <v>152</v>
      </c>
      <c r="C14" s="450"/>
      <c r="D14" s="451"/>
    </row>
    <row r="15" spans="1:4" s="434" customFormat="1" ht="12" customHeight="1">
      <c r="A15" s="448"/>
      <c r="B15" s="449"/>
      <c r="C15" s="450"/>
      <c r="D15" s="451"/>
    </row>
    <row r="16" spans="1:4" s="434" customFormat="1" ht="18" customHeight="1">
      <c r="A16" s="448"/>
      <c r="B16" s="452" t="s">
        <v>153</v>
      </c>
      <c r="C16" s="453">
        <v>25000000</v>
      </c>
      <c r="D16" s="451"/>
    </row>
    <row r="17" spans="1:4" s="434" customFormat="1" ht="7.5" customHeight="1">
      <c r="A17" s="448"/>
      <c r="B17" s="452"/>
      <c r="C17" s="453"/>
      <c r="D17" s="451"/>
    </row>
    <row r="18" spans="1:4" s="434" customFormat="1" ht="14.25" customHeight="1">
      <c r="A18" s="448"/>
      <c r="B18" s="452" t="s">
        <v>154</v>
      </c>
      <c r="C18" s="453">
        <v>984800</v>
      </c>
      <c r="D18" s="454"/>
    </row>
    <row r="19" spans="1:4" s="434" customFormat="1" ht="6" customHeight="1">
      <c r="A19" s="448"/>
      <c r="B19" s="455"/>
      <c r="C19" s="456"/>
      <c r="D19" s="451"/>
    </row>
    <row r="20" spans="1:4" s="434" customFormat="1" ht="6" customHeight="1">
      <c r="A20" s="448"/>
      <c r="B20" s="455"/>
      <c r="C20" s="456"/>
      <c r="D20" s="454"/>
    </row>
    <row r="21" spans="1:4" s="157" customFormat="1" ht="24.75" customHeight="1">
      <c r="A21" s="444">
        <v>955</v>
      </c>
      <c r="B21" s="457" t="s">
        <v>155</v>
      </c>
      <c r="C21" s="458">
        <f>22438200-197000+800000+587041+13850+493000-1430961+503000+2825525+2957145-984800-352930+40000+374300-217000+899271-89509</f>
        <v>28659132</v>
      </c>
      <c r="D21" s="459"/>
    </row>
    <row r="22" spans="1:4" s="157" customFormat="1" ht="16.5" customHeight="1">
      <c r="A22" s="460"/>
      <c r="B22" s="461"/>
      <c r="C22" s="462"/>
      <c r="D22" s="447"/>
    </row>
    <row r="23" spans="1:4" s="157" customFormat="1" ht="15">
      <c r="A23" s="444">
        <v>992</v>
      </c>
      <c r="B23" s="457" t="s">
        <v>156</v>
      </c>
      <c r="C23" s="463"/>
      <c r="D23" s="464">
        <f>SUM(D25:D29)</f>
        <v>10061200</v>
      </c>
    </row>
    <row r="24" spans="1:4" s="434" customFormat="1" ht="15.75" customHeight="1">
      <c r="A24" s="448"/>
      <c r="B24" s="449" t="s">
        <v>152</v>
      </c>
      <c r="C24" s="465"/>
      <c r="D24" s="466"/>
    </row>
    <row r="25" spans="1:4" s="434" customFormat="1" ht="19.5" customHeight="1">
      <c r="A25" s="448"/>
      <c r="B25" s="467" t="s">
        <v>157</v>
      </c>
      <c r="C25" s="468"/>
      <c r="D25" s="469">
        <v>883500</v>
      </c>
    </row>
    <row r="26" spans="1:4" s="434" customFormat="1" ht="19.5" customHeight="1">
      <c r="A26" s="448"/>
      <c r="B26" s="467" t="s">
        <v>158</v>
      </c>
      <c r="C26" s="468"/>
      <c r="D26" s="469">
        <v>6309600</v>
      </c>
    </row>
    <row r="27" spans="1:4" s="434" customFormat="1" ht="19.5" customHeight="1">
      <c r="A27" s="448"/>
      <c r="B27" s="467" t="s">
        <v>159</v>
      </c>
      <c r="C27" s="470"/>
      <c r="D27" s="471">
        <v>1666700</v>
      </c>
    </row>
    <row r="28" spans="1:4" s="434" customFormat="1" ht="19.5" customHeight="1">
      <c r="A28" s="448"/>
      <c r="B28" s="472" t="s">
        <v>160</v>
      </c>
      <c r="C28" s="470"/>
      <c r="D28" s="471">
        <v>200000</v>
      </c>
    </row>
    <row r="29" spans="1:4" s="434" customFormat="1" ht="19.5" customHeight="1">
      <c r="A29" s="448"/>
      <c r="B29" s="472" t="s">
        <v>161</v>
      </c>
      <c r="C29" s="470"/>
      <c r="D29" s="471">
        <v>1001400</v>
      </c>
    </row>
    <row r="30" spans="1:4" s="434" customFormat="1" ht="5.25" customHeight="1" thickBot="1">
      <c r="A30" s="473"/>
      <c r="B30" s="474"/>
      <c r="C30" s="475"/>
      <c r="D30" s="476"/>
    </row>
    <row r="31" spans="1:4" s="157" customFormat="1" ht="19.5" customHeight="1" thickBot="1" thickTop="1">
      <c r="A31" s="477"/>
      <c r="B31" s="152" t="s">
        <v>162</v>
      </c>
      <c r="C31" s="478">
        <f>C21+C13+C22</f>
        <v>54643932</v>
      </c>
      <c r="D31" s="222">
        <f>D23</f>
        <v>10061200</v>
      </c>
    </row>
    <row r="32" spans="1:4" s="157" customFormat="1" ht="18.75" customHeight="1" thickBot="1" thickTop="1">
      <c r="A32" s="477"/>
      <c r="B32" s="152" t="s">
        <v>163</v>
      </c>
      <c r="C32" s="479">
        <f>D31-C31</f>
        <v>-44582732</v>
      </c>
      <c r="D32" s="480"/>
    </row>
    <row r="33" spans="1:4" s="434" customFormat="1" ht="16.5" thickTop="1">
      <c r="A33" s="481"/>
      <c r="B33" s="482"/>
      <c r="C33" s="483"/>
      <c r="D33" s="483"/>
    </row>
    <row r="34" spans="1:4" s="434" customFormat="1" ht="15.75">
      <c r="A34" s="481"/>
      <c r="B34" s="482"/>
      <c r="C34" s="483"/>
      <c r="D34" s="483"/>
    </row>
    <row r="35" spans="1:4" s="434" customFormat="1" ht="15.75">
      <c r="A35" s="481"/>
      <c r="B35" s="484"/>
      <c r="C35" s="483"/>
      <c r="D35" s="483"/>
    </row>
    <row r="36" spans="1:4" s="434" customFormat="1" ht="15.75">
      <c r="A36" s="481"/>
      <c r="B36" s="484"/>
      <c r="C36" s="483"/>
      <c r="D36" s="483"/>
    </row>
    <row r="37" spans="1:4" s="434" customFormat="1" ht="15.75">
      <c r="A37" s="481"/>
      <c r="B37" s="484"/>
      <c r="C37" s="483"/>
      <c r="D37" s="483"/>
    </row>
    <row r="38" spans="1:4" ht="15.75">
      <c r="A38" s="343"/>
      <c r="B38" s="345"/>
      <c r="C38" s="344"/>
      <c r="D38" s="344"/>
    </row>
    <row r="39" spans="1:4" ht="12.75">
      <c r="A39" s="343"/>
      <c r="B39" s="343"/>
      <c r="C39" s="346"/>
      <c r="D39" s="346"/>
    </row>
    <row r="40" spans="1:4" ht="12.75">
      <c r="A40" s="343"/>
      <c r="B40" s="343"/>
      <c r="C40" s="346"/>
      <c r="D40" s="346"/>
    </row>
    <row r="41" spans="1:4" ht="12.75">
      <c r="A41" s="343"/>
      <c r="B41" s="343"/>
      <c r="C41" s="346"/>
      <c r="D41" s="346"/>
    </row>
    <row r="42" spans="3:4" ht="12.75">
      <c r="C42" s="347"/>
      <c r="D42" s="347"/>
    </row>
    <row r="43" spans="3:4" ht="12.75">
      <c r="C43" s="347"/>
      <c r="D43" s="347"/>
    </row>
    <row r="44" spans="3:4" ht="12.75">
      <c r="C44" s="347"/>
      <c r="D44" s="347"/>
    </row>
    <row r="45" spans="3:4" ht="12.75">
      <c r="C45" s="347"/>
      <c r="D45" s="347"/>
    </row>
    <row r="46" spans="3:4" ht="12.75">
      <c r="C46" s="347"/>
      <c r="D46" s="347"/>
    </row>
  </sheetData>
  <printOptions/>
  <pageMargins left="0.75" right="0.75" top="1" bottom="1" header="0.5" footer="0.5"/>
  <pageSetup firstPageNumber="19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2008-12-01T13:10:13Z</cp:lastPrinted>
  <dcterms:created xsi:type="dcterms:W3CDTF">2008-10-27T14:27:44Z</dcterms:created>
  <dcterms:modified xsi:type="dcterms:W3CDTF">2008-12-03T07:49:22Z</dcterms:modified>
  <cp:category/>
  <cp:version/>
  <cp:contentType/>
  <cp:contentStatus/>
</cp:coreProperties>
</file>