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5640" activeTab="2"/>
  </bookViews>
  <sheets>
    <sheet name="Nr 1" sheetId="1" r:id="rId1"/>
    <sheet name="Nr 2" sheetId="2" r:id="rId2"/>
    <sheet name=" Nr 3" sheetId="3" r:id="rId3"/>
  </sheets>
  <definedNames>
    <definedName name="_xlnm.Print_Titles" localSheetId="2">' Nr 3'!$8:$10</definedName>
    <definedName name="_xlnm.Print_Titles" localSheetId="0">'Nr 1'!$8:$10</definedName>
    <definedName name="_xlnm.Print_Titles" localSheetId="1">'Nr 2'!$8:$10</definedName>
  </definedNames>
  <calcPr fullCalcOnLoad="1"/>
</workbook>
</file>

<file path=xl/sharedStrings.xml><?xml version="1.0" encoding="utf-8"?>
<sst xmlns="http://schemas.openxmlformats.org/spreadsheetml/2006/main" count="159" uniqueCount="91">
  <si>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</si>
  <si>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</si>
  <si>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</si>
  <si>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</si>
  <si>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</si>
  <si>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</si>
  <si>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</si>
  <si>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</si>
  <si>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</si>
  <si>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</si>
  <si>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</si>
  <si>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Zmniejszenia</t>
  </si>
  <si>
    <t>Różne opłaty i składki</t>
  </si>
  <si>
    <t>750</t>
  </si>
  <si>
    <t>ADMINISTRACJA PUBLICZNA</t>
  </si>
  <si>
    <t>Zakup usług pozostałych</t>
  </si>
  <si>
    <t>OŚWIATA I WYCHOWANIE</t>
  </si>
  <si>
    <t>E</t>
  </si>
  <si>
    <t>Pozostała działalność</t>
  </si>
  <si>
    <t>POMOC SPOŁECZNA</t>
  </si>
  <si>
    <t>KS</t>
  </si>
  <si>
    <t>Świadczenia społeczne</t>
  </si>
  <si>
    <t>Zakup materiałów i wyposażenia</t>
  </si>
  <si>
    <t>OGÓŁEM</t>
  </si>
  <si>
    <t>per saldo</t>
  </si>
  <si>
    <t>Załącznik nr 2 do Zarządzenia</t>
  </si>
  <si>
    <t>IK</t>
  </si>
  <si>
    <t>Zakup usług remontowych</t>
  </si>
  <si>
    <t>POZOSTAŁE ZADANIA W ZAKRESIE POLITYKI SPOŁECZNEJ</t>
  </si>
  <si>
    <t>Wynagrodzenia bezosobowe</t>
  </si>
  <si>
    <t>Zakup energii</t>
  </si>
  <si>
    <t>Wynagrodzenia osobowe pracowników</t>
  </si>
  <si>
    <t>75095</t>
  </si>
  <si>
    <t>BRM</t>
  </si>
  <si>
    <t>GOSPODARKA KOMUNALNA  I OCHRONA ŚRODOWISKA</t>
  </si>
  <si>
    <t>Zakup usług dostępu do sieci Internet</t>
  </si>
  <si>
    <t>Opłaty z tytułu usług telekomunikacyjnych telefonii stacjonarnej</t>
  </si>
  <si>
    <t>Zakup usług obejmujących wykonanie ekspertyz, analiz i opinii</t>
  </si>
  <si>
    <t>4170</t>
  </si>
  <si>
    <t xml:space="preserve">Zakup usług pozostałych </t>
  </si>
  <si>
    <t>Ośrodki pomocy społecznej</t>
  </si>
  <si>
    <t>ZMIANY PLANU DOCHODÓW I WYDATKÓW NA ZADANIA WŁASNE GMINY  W  2008  ROKU</t>
  </si>
  <si>
    <t>Załącznik nr 3 do Zarządzenia</t>
  </si>
  <si>
    <t>700</t>
  </si>
  <si>
    <t>70005</t>
  </si>
  <si>
    <t>N</t>
  </si>
  <si>
    <t>75023</t>
  </si>
  <si>
    <t>Urzędy gmin</t>
  </si>
  <si>
    <t>OA</t>
  </si>
  <si>
    <t>Zasiłki i pomoc w naturze oraz składki na ubezpieczenia rentowe i emerytalne</t>
  </si>
  <si>
    <t>GOSPODARKA MIESZKANIOWA</t>
  </si>
  <si>
    <t>Zakup materiałów i wyposażenia:</t>
  </si>
  <si>
    <t>Dotacje celowe przekazane z budżetu państwa na realizację własnych zadań bieżących gmin</t>
  </si>
  <si>
    <t>Podatek od nieruchomości</t>
  </si>
  <si>
    <t>75075</t>
  </si>
  <si>
    <t>Promocja jednostek samorządu terytorialnego</t>
  </si>
  <si>
    <t>PI</t>
  </si>
  <si>
    <r>
      <t xml:space="preserve">Zakup usług pozostałych - </t>
    </r>
    <r>
      <rPr>
        <i/>
        <sz val="10"/>
        <rFont val="Times New Roman"/>
        <family val="1"/>
      </rPr>
      <t>dofinansowanie pracodawcom  kosztów przygotowania zawodowego młodocianych pracowników</t>
    </r>
  </si>
  <si>
    <t>Km</t>
  </si>
  <si>
    <t>75022</t>
  </si>
  <si>
    <t>Starostwa powiatowe</t>
  </si>
  <si>
    <t>RO "Jedliny"</t>
  </si>
  <si>
    <r>
      <t>Pozostała działalność -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Społeczna Komisja Mieszkaniowa</t>
    </r>
  </si>
  <si>
    <t>RWZ</t>
  </si>
  <si>
    <t>RO "Lechitów"</t>
  </si>
  <si>
    <r>
      <t xml:space="preserve">Wydatki inwestycyjne jednostek budżetowych - </t>
    </r>
    <r>
      <rPr>
        <i/>
        <sz val="10"/>
        <rFont val="Times New Roman"/>
        <family val="1"/>
      </rPr>
      <t>Inwestycyjne Inicjatywy Społeczne:</t>
    </r>
  </si>
  <si>
    <t xml:space="preserve"> "Uzbrojenie ul. ZWP"</t>
  </si>
  <si>
    <t xml:space="preserve"> "Uzbrojenie ul. Maków"</t>
  </si>
  <si>
    <t xml:space="preserve"> "Uzbrojenie ul. Austriackiej 27"</t>
  </si>
  <si>
    <t>4440</t>
  </si>
  <si>
    <t>Odpis na ZFŚS</t>
  </si>
  <si>
    <t>Zakup usług obejmujących tłumaczenia</t>
  </si>
  <si>
    <t>RO "Nowobramskie"</t>
  </si>
  <si>
    <t>ZMIANY W PLANIE  WYDATKÓW NA ZADANIA WŁASNE POWIATU W  2008  ROKU</t>
  </si>
  <si>
    <t>853</t>
  </si>
  <si>
    <t xml:space="preserve">Pozostała działalność </t>
  </si>
  <si>
    <t>"Mam skrzydła lecę do pracy"</t>
  </si>
  <si>
    <t>4300</t>
  </si>
  <si>
    <t>4210</t>
  </si>
  <si>
    <t>4740</t>
  </si>
  <si>
    <t>Zakup materiałów papierniczych do sprzęty drukarskiego i urządzeń kserograficznych</t>
  </si>
  <si>
    <t>RO "Bukowe"</t>
  </si>
  <si>
    <t>Zakup akcesoriów komputerowych, w tym programow i licencji</t>
  </si>
  <si>
    <r>
      <t xml:space="preserve">Rada Miejska                                   </t>
    </r>
    <r>
      <rPr>
        <b/>
        <i/>
        <sz val="10"/>
        <rFont val="Times New Roman"/>
        <family val="1"/>
      </rPr>
      <t>Młodzieżowa Rada Miasta</t>
    </r>
  </si>
  <si>
    <t>ZMIANY W PLANIE WYDATKÓW NA ZADANIA ZLECONE POWIATOWI Z ZAKRESU ADMINISTRACJI RZĄDOWEJ                                                                      W  2008  ROKU</t>
  </si>
  <si>
    <t>75020</t>
  </si>
  <si>
    <t>Koszaliński Program Integracji Społecznej "START"</t>
  </si>
  <si>
    <t>OCHRONA ZDROWIA</t>
  </si>
  <si>
    <t>Programy polityki zdrowotnej</t>
  </si>
  <si>
    <t>z dnia  19 grudnia  2008 r.</t>
  </si>
  <si>
    <t>Nr  302 / 1239 / 08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</si>
</sst>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9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2" xfId="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0" fontId="9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vertical="center" wrapText="1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vertical="center" wrapText="1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17" xfId="0" applyFont="1" applyBorder="1" applyAlignment="1">
      <alignment horizontal="centerContinuous" vertical="center" wrapText="1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5" fontId="4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0" borderId="22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3" fontId="7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0" fontId="7" fillId="0" borderId="3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7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Continuous" vertical="center"/>
      <protection locked="0"/>
    </xf>
    <xf numFmtId="0" fontId="7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3" fillId="0" borderId="33" xfId="0" applyNumberFormat="1" applyFont="1" applyFill="1" applyBorder="1" applyAlignment="1" applyProtection="1">
      <alignment horizontal="center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NumberFormat="1" applyFont="1" applyFill="1" applyBorder="1" applyAlignment="1" applyProtection="1">
      <alignment horizontal="center" vertical="center"/>
      <protection locked="0"/>
    </xf>
    <xf numFmtId="3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top" wrapTex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0" fontId="4" fillId="0" borderId="36" xfId="0" applyFont="1" applyBorder="1" applyAlignment="1">
      <alignment horizontal="centerContinuous" vertical="center" wrapText="1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horizontal="right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3" fontId="15" fillId="0" borderId="42" xfId="0" applyNumberFormat="1" applyFont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6" xfId="0" applyNumberFormat="1" applyFont="1" applyFill="1" applyBorder="1" applyAlignment="1" applyProtection="1">
      <alignment horizontal="right" vertical="center"/>
      <protection locked="0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164" fontId="8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horizontal="centerContinuous" vertical="center"/>
    </xf>
    <xf numFmtId="0" fontId="5" fillId="0" borderId="46" xfId="0" applyFont="1" applyBorder="1" applyAlignment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3" fontId="9" fillId="0" borderId="48" xfId="0" applyNumberFormat="1" applyFont="1" applyFill="1" applyBorder="1" applyAlignment="1" applyProtection="1">
      <alignment horizontal="center" vertical="center"/>
      <protection locked="0"/>
    </xf>
    <xf numFmtId="3" fontId="9" fillId="0" borderId="49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 applyProtection="1">
      <alignment horizontal="center" vertical="center"/>
      <protection locked="0"/>
    </xf>
    <xf numFmtId="3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7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horizontal="right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51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/>
      <protection locked="0"/>
    </xf>
    <xf numFmtId="3" fontId="7" fillId="0" borderId="48" xfId="0" applyNumberFormat="1" applyFont="1" applyFill="1" applyBorder="1" applyAlignment="1" applyProtection="1">
      <alignment horizontal="center" vertical="center"/>
      <protection locked="0"/>
    </xf>
    <xf numFmtId="164" fontId="8" fillId="0" borderId="51" xfId="0" applyNumberFormat="1" applyFont="1" applyFill="1" applyBorder="1" applyAlignment="1" applyProtection="1">
      <alignment horizontal="center" vertical="center"/>
      <protection locked="0"/>
    </xf>
    <xf numFmtId="3" fontId="7" fillId="0" borderId="52" xfId="0" applyNumberFormat="1" applyFont="1" applyFill="1" applyBorder="1" applyAlignment="1" applyProtection="1">
      <alignment horizontal="center" vertical="center"/>
      <protection locked="0"/>
    </xf>
    <xf numFmtId="3" fontId="7" fillId="0" borderId="27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left" vertical="center" wrapText="1"/>
      <protection locked="0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18" fillId="0" borderId="48" xfId="0" applyNumberFormat="1" applyFont="1" applyFill="1" applyBorder="1" applyAlignment="1" applyProtection="1">
      <alignment horizontal="center" vertical="center"/>
      <protection locked="0"/>
    </xf>
    <xf numFmtId="3" fontId="18" fillId="0" borderId="6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8" fillId="0" borderId="6" xfId="0" applyNumberFormat="1" applyFont="1" applyFill="1" applyBorder="1" applyAlignment="1" applyProtection="1">
      <alignment vertical="center" wrapText="1"/>
      <protection locked="0"/>
    </xf>
    <xf numFmtId="16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15" fillId="0" borderId="4" xfId="0" applyNumberFormat="1" applyFont="1" applyBorder="1" applyAlignment="1">
      <alignment horizontal="centerContinuous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30" xfId="0" applyNumberFormat="1" applyFont="1" applyFill="1" applyBorder="1" applyAlignment="1" applyProtection="1">
      <alignment horizontal="right"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3" fontId="7" fillId="0" borderId="51" xfId="0" applyNumberFormat="1" applyFont="1" applyFill="1" applyBorder="1" applyAlignment="1" applyProtection="1">
      <alignment horizontal="right" vertical="center"/>
      <protection locked="0"/>
    </xf>
    <xf numFmtId="3" fontId="12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Border="1" applyAlignment="1">
      <alignment horizontal="centerContinuous" vertical="center" wrapText="1"/>
    </xf>
    <xf numFmtId="49" fontId="7" fillId="0" borderId="13" xfId="0" applyNumberFormat="1" applyFont="1" applyFill="1" applyBorder="1" applyAlignment="1" applyProtection="1">
      <alignment horizontal="centerContinuous" vertical="center"/>
      <protection locked="0"/>
    </xf>
    <xf numFmtId="0" fontId="7" fillId="0" borderId="30" xfId="0" applyNumberFormat="1" applyFont="1" applyFill="1" applyBorder="1" applyAlignment="1" applyProtection="1">
      <alignment vertical="center" wrapText="1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25" xfId="0" applyNumberFormat="1" applyFont="1" applyFill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9" fillId="0" borderId="11" xfId="0" applyNumberFormat="1" applyFont="1" applyFill="1" applyBorder="1" applyAlignment="1" applyProtection="1">
      <alignment horizontal="centerContinuous"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164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NumberFormat="1" applyFont="1" applyFill="1" applyBorder="1" applyAlignment="1" applyProtection="1">
      <alignment horizontal="center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48" xfId="0" applyNumberFormat="1" applyFont="1" applyFill="1" applyBorder="1" applyAlignment="1" applyProtection="1">
      <alignment horizontal="right"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8" fillId="0" borderId="46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27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NumberFormat="1" applyFont="1" applyFill="1" applyBorder="1" applyAlignment="1" applyProtection="1">
      <alignment vertical="center" wrapText="1"/>
      <protection locked="0"/>
    </xf>
    <xf numFmtId="3" fontId="7" fillId="0" borderId="59" xfId="0" applyNumberFormat="1" applyFont="1" applyFill="1" applyBorder="1" applyAlignment="1" applyProtection="1">
      <alignment horizontal="right" vertical="center"/>
      <protection locked="0"/>
    </xf>
    <xf numFmtId="3" fontId="7" fillId="0" borderId="60" xfId="0" applyNumberFormat="1" applyFont="1" applyFill="1" applyBorder="1" applyAlignment="1" applyProtection="1">
      <alignment horizontal="right" vertical="center"/>
      <protection locked="0"/>
    </xf>
    <xf numFmtId="3" fontId="7" fillId="0" borderId="54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NumberFormat="1" applyFont="1" applyFill="1" applyBorder="1" applyAlignment="1" applyProtection="1">
      <alignment vertical="center" wrapText="1"/>
      <protection locked="0"/>
    </xf>
    <xf numFmtId="164" fontId="8" fillId="0" borderId="50" xfId="0" applyNumberFormat="1" applyFont="1" applyFill="1" applyBorder="1" applyAlignment="1" applyProtection="1">
      <alignment horizontal="center"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right" vertical="center"/>
      <protection locked="0"/>
    </xf>
    <xf numFmtId="3" fontId="7" fillId="0" borderId="62" xfId="0" applyNumberFormat="1" applyFont="1" applyFill="1" applyBorder="1" applyAlignment="1" applyProtection="1">
      <alignment horizontal="right" vertical="center"/>
      <protection locked="0"/>
    </xf>
    <xf numFmtId="49" fontId="9" fillId="0" borderId="61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NumberFormat="1" applyFont="1" applyFill="1" applyBorder="1" applyAlignment="1" applyProtection="1">
      <alignment vertical="center" wrapText="1"/>
      <protection locked="0"/>
    </xf>
    <xf numFmtId="164" fontId="2" fillId="0" borderId="50" xfId="0" applyNumberFormat="1" applyFont="1" applyFill="1" applyBorder="1" applyAlignment="1" applyProtection="1">
      <alignment horizontal="center"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horizontal="center" vertical="center"/>
      <protection locked="0"/>
    </xf>
    <xf numFmtId="3" fontId="9" fillId="0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Fill="1" applyBorder="1" applyAlignment="1" applyProtection="1">
      <alignment horizontal="right" vertical="center"/>
      <protection locked="0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 applyProtection="1">
      <alignment horizontal="right" vertical="center"/>
      <protection locked="0"/>
    </xf>
    <xf numFmtId="3" fontId="7" fillId="0" borderId="7" xfId="0" applyNumberFormat="1" applyFont="1" applyFill="1" applyBorder="1" applyAlignment="1" applyProtection="1">
      <alignment horizontal="right" vertical="center"/>
      <protection locked="0"/>
    </xf>
    <xf numFmtId="3" fontId="7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35" xfId="0" applyNumberFormat="1" applyFont="1" applyFill="1" applyBorder="1" applyAlignment="1" applyProtection="1">
      <alignment vertical="center" wrapText="1"/>
      <protection locked="0"/>
    </xf>
    <xf numFmtId="3" fontId="7" fillId="0" borderId="56" xfId="0" applyNumberFormat="1" applyFont="1" applyFill="1" applyBorder="1" applyAlignment="1" applyProtection="1">
      <alignment horizontal="right" vertical="center"/>
      <protection locked="0"/>
    </xf>
    <xf numFmtId="3" fontId="7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horizontal="right" vertical="center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workbookViewId="0" topLeftCell="A1">
      <selection activeCell="F3" sqref="F3"/>
    </sheetView>
  </sheetViews>
  <sheetFormatPr defaultColWidth="9.00390625" defaultRowHeight="12.75"/>
  <cols>
    <col min="1" max="1" width="7.25390625" style="79" customWidth="1"/>
    <col min="2" max="2" width="31.125" style="79" customWidth="1"/>
    <col min="3" max="3" width="7.00390625" style="111" customWidth="1"/>
    <col min="4" max="4" width="12.25390625" style="195" customWidth="1"/>
    <col min="5" max="7" width="12.25390625" style="79" customWidth="1"/>
    <col min="8" max="8" width="10.00390625" style="79" customWidth="1"/>
    <col min="9" max="9" width="9.875" style="79" customWidth="1"/>
    <col min="10" max="16384" width="10.00390625" style="79" customWidth="1"/>
  </cols>
  <sheetData>
    <row r="1" ht="15">
      <c r="F1" s="54" t="s">
        <v>0</v>
      </c>
    </row>
    <row r="2" spans="1:6" ht="12" customHeight="1">
      <c r="A2" s="80"/>
      <c r="B2" s="81"/>
      <c r="C2" s="112"/>
      <c r="D2" s="196"/>
      <c r="E2" s="82"/>
      <c r="F2" s="58" t="s">
        <v>90</v>
      </c>
    </row>
    <row r="3" spans="1:6" ht="12" customHeight="1">
      <c r="A3" s="80"/>
      <c r="B3" s="81"/>
      <c r="C3" s="112"/>
      <c r="D3" s="196"/>
      <c r="E3" s="82"/>
      <c r="F3" s="58" t="s">
        <v>1</v>
      </c>
    </row>
    <row r="4" spans="1:6" ht="13.5" customHeight="1">
      <c r="A4" s="80"/>
      <c r="B4" s="81"/>
      <c r="C4" s="112"/>
      <c r="D4" s="196"/>
      <c r="E4" s="82"/>
      <c r="F4" s="58" t="s">
        <v>89</v>
      </c>
    </row>
    <row r="5" spans="1:6" ht="10.5" customHeight="1">
      <c r="A5" s="80"/>
      <c r="B5" s="81"/>
      <c r="C5" s="112"/>
      <c r="D5" s="196"/>
      <c r="E5" s="82"/>
      <c r="F5" s="83"/>
    </row>
    <row r="6" spans="1:7" s="63" customFormat="1" ht="37.5">
      <c r="A6" s="59" t="s">
        <v>41</v>
      </c>
      <c r="B6" s="93"/>
      <c r="C6" s="113"/>
      <c r="D6" s="230"/>
      <c r="E6" s="61"/>
      <c r="F6" s="62"/>
      <c r="G6" s="62"/>
    </row>
    <row r="7" spans="1:7" s="14" customFormat="1" ht="15.75" thickBot="1">
      <c r="A7" s="84"/>
      <c r="B7" s="85"/>
      <c r="C7" s="114"/>
      <c r="D7" s="197"/>
      <c r="E7" s="86"/>
      <c r="G7" s="111" t="s">
        <v>2</v>
      </c>
    </row>
    <row r="8" spans="1:7" s="88" customFormat="1" ht="21" customHeight="1">
      <c r="A8" s="94" t="s">
        <v>3</v>
      </c>
      <c r="B8" s="133" t="s">
        <v>4</v>
      </c>
      <c r="C8" s="66" t="s">
        <v>5</v>
      </c>
      <c r="D8" s="211" t="s">
        <v>6</v>
      </c>
      <c r="E8" s="126"/>
      <c r="F8" s="67" t="s">
        <v>7</v>
      </c>
      <c r="G8" s="87"/>
    </row>
    <row r="9" spans="1:7" s="88" customFormat="1" ht="13.5" customHeight="1">
      <c r="A9" s="124" t="s">
        <v>8</v>
      </c>
      <c r="B9" s="37"/>
      <c r="C9" s="122" t="s">
        <v>9</v>
      </c>
      <c r="D9" s="198" t="s">
        <v>11</v>
      </c>
      <c r="E9" s="152" t="s">
        <v>10</v>
      </c>
      <c r="F9" s="108" t="s">
        <v>11</v>
      </c>
      <c r="G9" s="109" t="s">
        <v>10</v>
      </c>
    </row>
    <row r="10" spans="1:7" s="52" customFormat="1" ht="11.25" customHeight="1" thickBot="1">
      <c r="A10" s="70">
        <v>1</v>
      </c>
      <c r="B10" s="71">
        <v>2</v>
      </c>
      <c r="C10" s="71">
        <v>3</v>
      </c>
      <c r="D10" s="194">
        <v>4</v>
      </c>
      <c r="E10" s="153">
        <v>5</v>
      </c>
      <c r="F10" s="103">
        <v>6</v>
      </c>
      <c r="G10" s="104">
        <v>7</v>
      </c>
    </row>
    <row r="11" spans="1:7" s="14" customFormat="1" ht="30" thickBot="1" thickTop="1">
      <c r="A11" s="129" t="s">
        <v>43</v>
      </c>
      <c r="B11" s="35" t="s">
        <v>50</v>
      </c>
      <c r="C11" s="162" t="s">
        <v>26</v>
      </c>
      <c r="D11" s="200"/>
      <c r="E11" s="156"/>
      <c r="F11" s="12">
        <f>F12</f>
        <v>300</v>
      </c>
      <c r="G11" s="13">
        <f>G12</f>
        <v>300</v>
      </c>
    </row>
    <row r="12" spans="1:7" s="14" customFormat="1" ht="29.25" thickTop="1">
      <c r="A12" s="218">
        <v>70095</v>
      </c>
      <c r="B12" s="176" t="s">
        <v>62</v>
      </c>
      <c r="C12" s="181"/>
      <c r="D12" s="205"/>
      <c r="E12" s="157"/>
      <c r="F12" s="24">
        <f>SUM(F13:F14)</f>
        <v>300</v>
      </c>
      <c r="G12" s="25">
        <f>SUM(G13:G14)</f>
        <v>300</v>
      </c>
    </row>
    <row r="13" spans="1:7" s="14" customFormat="1" ht="15">
      <c r="A13" s="219" t="s">
        <v>38</v>
      </c>
      <c r="B13" s="16" t="s">
        <v>29</v>
      </c>
      <c r="C13" s="142"/>
      <c r="D13" s="202"/>
      <c r="E13" s="154"/>
      <c r="F13" s="148"/>
      <c r="G13" s="28">
        <v>300</v>
      </c>
    </row>
    <row r="14" spans="1:7" s="14" customFormat="1" ht="15.75" thickBot="1">
      <c r="A14" s="26">
        <v>4300</v>
      </c>
      <c r="B14" s="36" t="s">
        <v>15</v>
      </c>
      <c r="C14" s="118"/>
      <c r="D14" s="206"/>
      <c r="E14" s="155"/>
      <c r="F14" s="220">
        <v>300</v>
      </c>
      <c r="G14" s="221"/>
    </row>
    <row r="15" spans="1:7" s="14" customFormat="1" ht="21" customHeight="1" thickBot="1" thickTop="1">
      <c r="A15" s="129" t="s">
        <v>13</v>
      </c>
      <c r="B15" s="35" t="s">
        <v>14</v>
      </c>
      <c r="C15" s="162"/>
      <c r="D15" s="200"/>
      <c r="E15" s="156"/>
      <c r="F15" s="12">
        <f>F27+F19+F23+F16</f>
        <v>174437</v>
      </c>
      <c r="G15" s="13">
        <f>G27+G19+G23+G16</f>
        <v>174437</v>
      </c>
    </row>
    <row r="16" spans="1:7" s="14" customFormat="1" ht="28.5" thickTop="1">
      <c r="A16" s="134" t="s">
        <v>59</v>
      </c>
      <c r="B16" s="166" t="s">
        <v>83</v>
      </c>
      <c r="C16" s="169" t="s">
        <v>17</v>
      </c>
      <c r="D16" s="207"/>
      <c r="E16" s="170"/>
      <c r="F16" s="15">
        <f>SUM(F17:F18)</f>
        <v>204</v>
      </c>
      <c r="G16" s="40">
        <f>SUM(G17:G18)</f>
        <v>204</v>
      </c>
    </row>
    <row r="17" spans="1:7" s="14" customFormat="1" ht="18.75" customHeight="1">
      <c r="A17" s="190" t="s">
        <v>78</v>
      </c>
      <c r="B17" s="36" t="s">
        <v>22</v>
      </c>
      <c r="C17" s="249"/>
      <c r="D17" s="202"/>
      <c r="E17" s="154"/>
      <c r="F17" s="17">
        <v>204</v>
      </c>
      <c r="G17" s="41"/>
    </row>
    <row r="18" spans="1:7" s="14" customFormat="1" ht="45">
      <c r="A18" s="256" t="s">
        <v>79</v>
      </c>
      <c r="B18" s="257" t="s">
        <v>80</v>
      </c>
      <c r="C18" s="258"/>
      <c r="D18" s="259"/>
      <c r="E18" s="260"/>
      <c r="F18" s="50"/>
      <c r="G18" s="261">
        <v>204</v>
      </c>
    </row>
    <row r="19" spans="1:7" s="14" customFormat="1" ht="16.5" customHeight="1">
      <c r="A19" s="250" t="s">
        <v>46</v>
      </c>
      <c r="B19" s="251" t="s">
        <v>47</v>
      </c>
      <c r="C19" s="252" t="s">
        <v>48</v>
      </c>
      <c r="D19" s="201"/>
      <c r="E19" s="253"/>
      <c r="F19" s="254">
        <f>SUM(F20:F22)</f>
        <v>400</v>
      </c>
      <c r="G19" s="255">
        <f>SUM(G20:G22)</f>
        <v>39580</v>
      </c>
    </row>
    <row r="20" spans="1:7" s="14" customFormat="1" ht="16.5" customHeight="1">
      <c r="A20" s="190" t="s">
        <v>38</v>
      </c>
      <c r="B20" s="16" t="s">
        <v>29</v>
      </c>
      <c r="C20" s="249"/>
      <c r="D20" s="202"/>
      <c r="E20" s="154"/>
      <c r="F20" s="17">
        <v>400</v>
      </c>
      <c r="G20" s="41"/>
    </row>
    <row r="21" spans="1:7" s="14" customFormat="1" ht="16.5" customHeight="1">
      <c r="A21" s="190" t="s">
        <v>77</v>
      </c>
      <c r="B21" s="36" t="s">
        <v>15</v>
      </c>
      <c r="C21" s="249"/>
      <c r="D21" s="202"/>
      <c r="E21" s="154"/>
      <c r="F21" s="17"/>
      <c r="G21" s="41">
        <v>400</v>
      </c>
    </row>
    <row r="22" spans="1:7" s="14" customFormat="1" ht="18" customHeight="1">
      <c r="A22" s="190" t="s">
        <v>69</v>
      </c>
      <c r="B22" s="29" t="s">
        <v>70</v>
      </c>
      <c r="C22" s="167"/>
      <c r="D22" s="204"/>
      <c r="E22" s="168"/>
      <c r="F22" s="17"/>
      <c r="G22" s="18">
        <v>39180</v>
      </c>
    </row>
    <row r="23" spans="1:7" s="179" customFormat="1" ht="30" customHeight="1">
      <c r="A23" s="212" t="s">
        <v>54</v>
      </c>
      <c r="B23" s="213" t="s">
        <v>55</v>
      </c>
      <c r="C23" s="149" t="s">
        <v>56</v>
      </c>
      <c r="D23" s="228"/>
      <c r="E23" s="229"/>
      <c r="F23" s="24">
        <f>SUM(F24:F26)</f>
        <v>14000</v>
      </c>
      <c r="G23" s="25">
        <f>SUM(G24:G26)</f>
        <v>14000</v>
      </c>
    </row>
    <row r="24" spans="1:7" s="179" customFormat="1" ht="15.75" customHeight="1">
      <c r="A24" s="26">
        <v>4210</v>
      </c>
      <c r="B24" s="214" t="s">
        <v>51</v>
      </c>
      <c r="C24" s="142"/>
      <c r="D24" s="216"/>
      <c r="E24" s="217"/>
      <c r="F24" s="48">
        <v>2000</v>
      </c>
      <c r="G24" s="76"/>
    </row>
    <row r="25" spans="1:7" s="179" customFormat="1" ht="15.75" customHeight="1">
      <c r="A25" s="26">
        <v>4300</v>
      </c>
      <c r="B25" s="215" t="s">
        <v>15</v>
      </c>
      <c r="C25" s="142"/>
      <c r="D25" s="208"/>
      <c r="E25" s="177"/>
      <c r="F25" s="17"/>
      <c r="G25" s="18">
        <v>14000</v>
      </c>
    </row>
    <row r="26" spans="1:7" s="179" customFormat="1" ht="20.25" customHeight="1">
      <c r="A26" s="26">
        <v>4350</v>
      </c>
      <c r="B26" s="29" t="s">
        <v>35</v>
      </c>
      <c r="C26" s="142"/>
      <c r="D26" s="208"/>
      <c r="E26" s="177"/>
      <c r="F26" s="17">
        <v>12000</v>
      </c>
      <c r="G26" s="18"/>
    </row>
    <row r="27" spans="1:7" s="14" customFormat="1" ht="16.5" customHeight="1">
      <c r="A27" s="189" t="s">
        <v>32</v>
      </c>
      <c r="B27" s="77" t="s">
        <v>18</v>
      </c>
      <c r="C27" s="149"/>
      <c r="D27" s="203"/>
      <c r="E27" s="157"/>
      <c r="F27" s="24">
        <f>SUM(F37:F39)+F28+F31+F34</f>
        <v>159833</v>
      </c>
      <c r="G27" s="25">
        <f>SUM(G37:G39)+G28+G31+G34</f>
        <v>120653</v>
      </c>
    </row>
    <row r="28" spans="1:7" s="14" customFormat="1" ht="12.75" customHeight="1">
      <c r="A28" s="26"/>
      <c r="B28" s="31" t="s">
        <v>64</v>
      </c>
      <c r="C28" s="222" t="s">
        <v>33</v>
      </c>
      <c r="D28" s="209"/>
      <c r="E28" s="154"/>
      <c r="F28" s="32">
        <f>SUM(F29:F30)</f>
        <v>130</v>
      </c>
      <c r="G28" s="147">
        <f>SUM(G29:G30)</f>
        <v>130</v>
      </c>
    </row>
    <row r="29" spans="1:7" s="14" customFormat="1" ht="18.75" customHeight="1">
      <c r="A29" s="26">
        <v>4260</v>
      </c>
      <c r="B29" s="38" t="s">
        <v>30</v>
      </c>
      <c r="C29" s="163"/>
      <c r="D29" s="204"/>
      <c r="E29" s="154"/>
      <c r="F29" s="17"/>
      <c r="G29" s="41">
        <v>130</v>
      </c>
    </row>
    <row r="30" spans="1:7" s="14" customFormat="1" ht="41.25" customHeight="1">
      <c r="A30" s="47">
        <v>4370</v>
      </c>
      <c r="B30" s="29" t="s">
        <v>36</v>
      </c>
      <c r="C30" s="163"/>
      <c r="D30" s="204"/>
      <c r="E30" s="154"/>
      <c r="F30" s="17">
        <v>130</v>
      </c>
      <c r="G30" s="41"/>
    </row>
    <row r="31" spans="1:7" s="14" customFormat="1" ht="13.5" customHeight="1">
      <c r="A31" s="26"/>
      <c r="B31" s="31" t="s">
        <v>61</v>
      </c>
      <c r="C31" s="222" t="s">
        <v>33</v>
      </c>
      <c r="D31" s="209"/>
      <c r="E31" s="154"/>
      <c r="F31" s="32">
        <f>SUM(F32:F33)</f>
        <v>110</v>
      </c>
      <c r="G31" s="147">
        <f>SUM(G32:G33)</f>
        <v>110</v>
      </c>
    </row>
    <row r="32" spans="1:7" s="14" customFormat="1" ht="15">
      <c r="A32" s="26">
        <v>4210</v>
      </c>
      <c r="B32" s="36" t="s">
        <v>22</v>
      </c>
      <c r="C32" s="163"/>
      <c r="D32" s="204"/>
      <c r="E32" s="154"/>
      <c r="F32" s="17">
        <v>110</v>
      </c>
      <c r="G32" s="41"/>
    </row>
    <row r="33" spans="1:7" s="14" customFormat="1" ht="15">
      <c r="A33" s="26">
        <v>4260</v>
      </c>
      <c r="B33" s="38" t="s">
        <v>30</v>
      </c>
      <c r="C33" s="163"/>
      <c r="D33" s="204"/>
      <c r="E33" s="154"/>
      <c r="F33" s="17"/>
      <c r="G33" s="41">
        <v>110</v>
      </c>
    </row>
    <row r="34" spans="1:7" s="14" customFormat="1" ht="15">
      <c r="A34" s="26"/>
      <c r="B34" s="31" t="s">
        <v>81</v>
      </c>
      <c r="C34" s="222" t="s">
        <v>33</v>
      </c>
      <c r="D34" s="204"/>
      <c r="E34" s="154"/>
      <c r="F34" s="32">
        <f>SUM(F35:F36)</f>
        <v>413</v>
      </c>
      <c r="G34" s="147">
        <f>SUM(G35:G36)</f>
        <v>413</v>
      </c>
    </row>
    <row r="35" spans="1:7" s="14" customFormat="1" ht="15">
      <c r="A35" s="26">
        <v>4210</v>
      </c>
      <c r="B35" s="36" t="s">
        <v>22</v>
      </c>
      <c r="C35" s="163"/>
      <c r="D35" s="204"/>
      <c r="E35" s="154"/>
      <c r="F35" s="17"/>
      <c r="G35" s="41">
        <v>413</v>
      </c>
    </row>
    <row r="36" spans="1:7" s="14" customFormat="1" ht="45">
      <c r="A36" s="26">
        <v>4750</v>
      </c>
      <c r="B36" s="38" t="s">
        <v>82</v>
      </c>
      <c r="C36" s="163"/>
      <c r="D36" s="204"/>
      <c r="E36" s="154"/>
      <c r="F36" s="17">
        <v>413</v>
      </c>
      <c r="G36" s="41"/>
    </row>
    <row r="37" spans="1:7" s="14" customFormat="1" ht="27.75" customHeight="1">
      <c r="A37" s="247">
        <v>4380</v>
      </c>
      <c r="B37" s="248" t="s">
        <v>71</v>
      </c>
      <c r="C37" s="267" t="s">
        <v>63</v>
      </c>
      <c r="D37" s="201"/>
      <c r="E37" s="260"/>
      <c r="F37" s="50">
        <v>15000</v>
      </c>
      <c r="G37" s="261"/>
    </row>
    <row r="38" spans="1:7" s="14" customFormat="1" ht="30.75" customHeight="1">
      <c r="A38" s="26">
        <v>4390</v>
      </c>
      <c r="B38" s="29" t="s">
        <v>37</v>
      </c>
      <c r="C38" s="163" t="s">
        <v>63</v>
      </c>
      <c r="D38" s="204"/>
      <c r="E38" s="154"/>
      <c r="F38" s="17"/>
      <c r="G38" s="41">
        <v>120000</v>
      </c>
    </row>
    <row r="39" spans="1:7" s="14" customFormat="1" ht="18.75" customHeight="1" thickBot="1">
      <c r="A39" s="26">
        <v>4430</v>
      </c>
      <c r="B39" s="38" t="s">
        <v>12</v>
      </c>
      <c r="C39" s="163" t="s">
        <v>63</v>
      </c>
      <c r="D39" s="204"/>
      <c r="E39" s="154"/>
      <c r="F39" s="17">
        <f>120000+24180</f>
        <v>144180</v>
      </c>
      <c r="G39" s="41"/>
    </row>
    <row r="40" spans="1:7" s="51" customFormat="1" ht="15.75" thickBot="1" thickTop="1">
      <c r="A40" s="19">
        <v>801</v>
      </c>
      <c r="B40" s="20" t="s">
        <v>16</v>
      </c>
      <c r="C40" s="21" t="s">
        <v>17</v>
      </c>
      <c r="D40" s="12">
        <f>SUM(D41)</f>
        <v>264740</v>
      </c>
      <c r="E40" s="159"/>
      <c r="F40" s="12">
        <f>SUM(F41)</f>
        <v>264740</v>
      </c>
      <c r="G40" s="13"/>
    </row>
    <row r="41" spans="1:7" s="51" customFormat="1" ht="17.25" customHeight="1" thickTop="1">
      <c r="A41" s="34">
        <v>80195</v>
      </c>
      <c r="B41" s="22" t="s">
        <v>18</v>
      </c>
      <c r="C41" s="23"/>
      <c r="D41" s="203">
        <f>SUM(D42:D43)</f>
        <v>264740</v>
      </c>
      <c r="E41" s="161"/>
      <c r="F41" s="24">
        <f>SUM(F42:F43)</f>
        <v>264740</v>
      </c>
      <c r="G41" s="25"/>
    </row>
    <row r="42" spans="1:7" s="51" customFormat="1" ht="45">
      <c r="A42" s="240">
        <v>2030</v>
      </c>
      <c r="B42" s="175" t="s">
        <v>52</v>
      </c>
      <c r="C42" s="119"/>
      <c r="D42" s="210">
        <v>264740</v>
      </c>
      <c r="E42" s="173"/>
      <c r="F42" s="48"/>
      <c r="G42" s="76"/>
    </row>
    <row r="43" spans="1:7" s="51" customFormat="1" ht="54" customHeight="1" thickBot="1">
      <c r="A43" s="262">
        <v>4300</v>
      </c>
      <c r="B43" s="263" t="s">
        <v>57</v>
      </c>
      <c r="C43" s="174"/>
      <c r="D43" s="264"/>
      <c r="E43" s="265"/>
      <c r="F43" s="266">
        <v>264740</v>
      </c>
      <c r="G43" s="128"/>
    </row>
    <row r="44" spans="1:7" s="51" customFormat="1" ht="15.75" thickBot="1" thickTop="1">
      <c r="A44" s="241">
        <v>851</v>
      </c>
      <c r="B44" s="242" t="s">
        <v>87</v>
      </c>
      <c r="C44" s="174" t="s">
        <v>20</v>
      </c>
      <c r="D44" s="243"/>
      <c r="E44" s="280"/>
      <c r="F44" s="245">
        <f>SUM(F45)</f>
        <v>1520</v>
      </c>
      <c r="G44" s="246">
        <f>SUM(G45)</f>
        <v>1520</v>
      </c>
    </row>
    <row r="45" spans="1:7" s="51" customFormat="1" ht="15" thickTop="1">
      <c r="A45" s="275">
        <v>85149</v>
      </c>
      <c r="B45" s="166" t="s">
        <v>88</v>
      </c>
      <c r="C45" s="30"/>
      <c r="D45" s="276"/>
      <c r="E45" s="281"/>
      <c r="F45" s="144">
        <f>SUM(F46:F47)</f>
        <v>1520</v>
      </c>
      <c r="G45" s="277">
        <f>SUM(G46:G47)</f>
        <v>1520</v>
      </c>
    </row>
    <row r="46" spans="1:7" s="51" customFormat="1" ht="15">
      <c r="A46" s="240">
        <v>4210</v>
      </c>
      <c r="B46" s="36" t="s">
        <v>22</v>
      </c>
      <c r="C46" s="119"/>
      <c r="D46" s="278"/>
      <c r="E46" s="282"/>
      <c r="F46" s="48"/>
      <c r="G46" s="76">
        <v>1520</v>
      </c>
    </row>
    <row r="47" spans="1:7" s="51" customFormat="1" ht="15.75" thickBot="1">
      <c r="A47" s="262">
        <v>4300</v>
      </c>
      <c r="B47" s="279" t="s">
        <v>15</v>
      </c>
      <c r="C47" s="174"/>
      <c r="D47" s="243"/>
      <c r="E47" s="283"/>
      <c r="F47" s="266">
        <v>1520</v>
      </c>
      <c r="G47" s="128"/>
    </row>
    <row r="48" spans="1:7" s="51" customFormat="1" ht="18.75" customHeight="1" thickBot="1" thickTop="1">
      <c r="A48" s="241">
        <v>852</v>
      </c>
      <c r="B48" s="242" t="s">
        <v>19</v>
      </c>
      <c r="C48" s="174" t="s">
        <v>20</v>
      </c>
      <c r="D48" s="243">
        <f>D49+D52</f>
        <v>341569</v>
      </c>
      <c r="E48" s="244">
        <f>E49+E52</f>
        <v>27000</v>
      </c>
      <c r="F48" s="245">
        <f>F49+F52</f>
        <v>341569</v>
      </c>
      <c r="G48" s="246">
        <f>G49+G52</f>
        <v>27000</v>
      </c>
    </row>
    <row r="49" spans="1:7" s="51" customFormat="1" ht="42.75" customHeight="1" thickTop="1">
      <c r="A49" s="34">
        <v>85214</v>
      </c>
      <c r="B49" s="22" t="s">
        <v>49</v>
      </c>
      <c r="C49" s="23"/>
      <c r="D49" s="203">
        <f>SUM(D50:D51)</f>
        <v>341569</v>
      </c>
      <c r="E49" s="157"/>
      <c r="F49" s="24">
        <f>SUM(F50:F51)</f>
        <v>341569</v>
      </c>
      <c r="G49" s="25"/>
    </row>
    <row r="50" spans="1:7" s="14" customFormat="1" ht="45">
      <c r="A50" s="26">
        <v>2030</v>
      </c>
      <c r="B50" s="27" t="s">
        <v>52</v>
      </c>
      <c r="C50" s="143"/>
      <c r="D50" s="202">
        <v>341569</v>
      </c>
      <c r="E50" s="154"/>
      <c r="F50" s="17"/>
      <c r="G50" s="18"/>
    </row>
    <row r="51" spans="1:7" s="14" customFormat="1" ht="15">
      <c r="A51" s="26">
        <v>3110</v>
      </c>
      <c r="B51" s="29" t="s">
        <v>21</v>
      </c>
      <c r="C51" s="143"/>
      <c r="D51" s="202"/>
      <c r="E51" s="154"/>
      <c r="F51" s="17">
        <v>341569</v>
      </c>
      <c r="G51" s="18"/>
    </row>
    <row r="52" spans="1:7" s="14" customFormat="1" ht="15" customHeight="1">
      <c r="A52" s="34">
        <v>85219</v>
      </c>
      <c r="B52" s="22" t="s">
        <v>40</v>
      </c>
      <c r="C52" s="23"/>
      <c r="D52" s="203"/>
      <c r="E52" s="161">
        <f>SUM(E53:E55)</f>
        <v>27000</v>
      </c>
      <c r="F52" s="24"/>
      <c r="G52" s="25">
        <f>SUM(G54:G55)</f>
        <v>27000</v>
      </c>
    </row>
    <row r="53" spans="1:7" s="14" customFormat="1" ht="48" customHeight="1">
      <c r="A53" s="26">
        <v>2030</v>
      </c>
      <c r="B53" s="27" t="s">
        <v>52</v>
      </c>
      <c r="C53" s="143"/>
      <c r="D53" s="202"/>
      <c r="E53" s="160">
        <v>27000</v>
      </c>
      <c r="F53" s="17"/>
      <c r="G53" s="18"/>
    </row>
    <row r="54" spans="1:7" s="14" customFormat="1" ht="15.75" customHeight="1">
      <c r="A54" s="26">
        <v>4300</v>
      </c>
      <c r="B54" s="29" t="s">
        <v>15</v>
      </c>
      <c r="C54" s="143"/>
      <c r="D54" s="202"/>
      <c r="E54" s="154"/>
      <c r="F54" s="17"/>
      <c r="G54" s="18">
        <v>26500</v>
      </c>
    </row>
    <row r="55" spans="1:7" s="14" customFormat="1" ht="18.75" customHeight="1" thickBot="1">
      <c r="A55" s="26">
        <v>4480</v>
      </c>
      <c r="B55" s="29" t="s">
        <v>53</v>
      </c>
      <c r="C55" s="143"/>
      <c r="D55" s="202"/>
      <c r="E55" s="154"/>
      <c r="F55" s="17"/>
      <c r="G55" s="18">
        <v>500</v>
      </c>
    </row>
    <row r="56" spans="1:7" s="14" customFormat="1" ht="44.25" thickBot="1" thickTop="1">
      <c r="A56" s="129" t="s">
        <v>74</v>
      </c>
      <c r="B56" s="35" t="s">
        <v>28</v>
      </c>
      <c r="C56" s="162" t="s">
        <v>20</v>
      </c>
      <c r="D56" s="200"/>
      <c r="E56" s="156"/>
      <c r="F56" s="12">
        <f>F57</f>
        <v>25500</v>
      </c>
      <c r="G56" s="13">
        <f>G57</f>
        <v>25500</v>
      </c>
    </row>
    <row r="57" spans="1:7" s="14" customFormat="1" ht="15.75" thickTop="1">
      <c r="A57" s="218">
        <v>85395</v>
      </c>
      <c r="B57" s="176" t="s">
        <v>75</v>
      </c>
      <c r="C57" s="181"/>
      <c r="D57" s="205"/>
      <c r="E57" s="157"/>
      <c r="F57" s="24">
        <f>SUM(F58)+F65</f>
        <v>25500</v>
      </c>
      <c r="G57" s="25">
        <f>SUM(G58)+G65</f>
        <v>25500</v>
      </c>
    </row>
    <row r="58" spans="1:7" s="135" customFormat="1" ht="15">
      <c r="A58" s="235"/>
      <c r="B58" s="236" t="s">
        <v>76</v>
      </c>
      <c r="C58" s="237"/>
      <c r="D58" s="209"/>
      <c r="E58" s="158"/>
      <c r="F58" s="238">
        <f>SUM(F59:F64)</f>
        <v>5500</v>
      </c>
      <c r="G58" s="239">
        <f>SUM(G59:G64)</f>
        <v>5500</v>
      </c>
    </row>
    <row r="59" spans="1:7" s="14" customFormat="1" ht="15">
      <c r="A59" s="26">
        <v>3118</v>
      </c>
      <c r="B59" s="29" t="s">
        <v>21</v>
      </c>
      <c r="C59" s="142"/>
      <c r="D59" s="202"/>
      <c r="E59" s="154"/>
      <c r="F59" s="148"/>
      <c r="G59" s="28">
        <v>4250</v>
      </c>
    </row>
    <row r="60" spans="1:7" s="14" customFormat="1" ht="15">
      <c r="A60" s="26">
        <v>3119</v>
      </c>
      <c r="B60" s="29" t="s">
        <v>21</v>
      </c>
      <c r="C60" s="143"/>
      <c r="D60" s="202"/>
      <c r="E60" s="154"/>
      <c r="F60" s="148"/>
      <c r="G60" s="28">
        <v>750</v>
      </c>
    </row>
    <row r="61" spans="1:7" s="14" customFormat="1" ht="30">
      <c r="A61" s="26">
        <v>4018</v>
      </c>
      <c r="B61" s="36" t="s">
        <v>31</v>
      </c>
      <c r="C61" s="143"/>
      <c r="D61" s="202"/>
      <c r="E61" s="154"/>
      <c r="F61" s="148">
        <f>350+4250</f>
        <v>4600</v>
      </c>
      <c r="G61" s="28"/>
    </row>
    <row r="62" spans="1:7" s="14" customFormat="1" ht="27.75" customHeight="1">
      <c r="A62" s="26">
        <v>4019</v>
      </c>
      <c r="B62" s="36" t="s">
        <v>31</v>
      </c>
      <c r="C62" s="143"/>
      <c r="D62" s="202"/>
      <c r="E62" s="154"/>
      <c r="F62" s="17">
        <f>150+750</f>
        <v>900</v>
      </c>
      <c r="G62" s="18"/>
    </row>
    <row r="63" spans="1:7" s="14" customFormat="1" ht="18.75" customHeight="1">
      <c r="A63" s="26">
        <v>4178</v>
      </c>
      <c r="B63" s="29" t="s">
        <v>29</v>
      </c>
      <c r="C63" s="143"/>
      <c r="D63" s="202"/>
      <c r="E63" s="154"/>
      <c r="F63" s="17"/>
      <c r="G63" s="18">
        <v>350</v>
      </c>
    </row>
    <row r="64" spans="1:7" s="14" customFormat="1" ht="18.75" customHeight="1">
      <c r="A64" s="247">
        <v>4179</v>
      </c>
      <c r="B64" s="248" t="s">
        <v>29</v>
      </c>
      <c r="C64" s="273"/>
      <c r="D64" s="259"/>
      <c r="E64" s="260"/>
      <c r="F64" s="50"/>
      <c r="G64" s="274">
        <v>150</v>
      </c>
    </row>
    <row r="65" spans="1:7" s="135" customFormat="1" ht="30">
      <c r="A65" s="268"/>
      <c r="B65" s="31" t="s">
        <v>86</v>
      </c>
      <c r="C65" s="269"/>
      <c r="D65" s="209"/>
      <c r="E65" s="158"/>
      <c r="F65" s="32">
        <f>SUM(F66:F69)</f>
        <v>20000</v>
      </c>
      <c r="G65" s="270">
        <f>SUM(G66:G69)</f>
        <v>20000</v>
      </c>
    </row>
    <row r="66" spans="1:7" s="14" customFormat="1" ht="18.75" customHeight="1">
      <c r="A66" s="26">
        <v>4218</v>
      </c>
      <c r="B66" s="36" t="s">
        <v>22</v>
      </c>
      <c r="C66" s="143"/>
      <c r="D66" s="202"/>
      <c r="E66" s="154"/>
      <c r="F66" s="17"/>
      <c r="G66" s="18">
        <v>18888</v>
      </c>
    </row>
    <row r="67" spans="1:7" s="14" customFormat="1" ht="18.75" customHeight="1">
      <c r="A67" s="26">
        <v>4219</v>
      </c>
      <c r="B67" s="36" t="s">
        <v>22</v>
      </c>
      <c r="C67" s="143"/>
      <c r="D67" s="202"/>
      <c r="E67" s="154"/>
      <c r="F67" s="17"/>
      <c r="G67" s="18">
        <v>1112</v>
      </c>
    </row>
    <row r="68" spans="1:7" s="14" customFormat="1" ht="18.75" customHeight="1">
      <c r="A68" s="26">
        <v>4308</v>
      </c>
      <c r="B68" s="29" t="s">
        <v>15</v>
      </c>
      <c r="C68" s="143"/>
      <c r="D68" s="202"/>
      <c r="E68" s="154"/>
      <c r="F68" s="17">
        <v>18888</v>
      </c>
      <c r="G68" s="18"/>
    </row>
    <row r="69" spans="1:7" s="14" customFormat="1" ht="18.75" customHeight="1" thickBot="1">
      <c r="A69" s="262">
        <v>4309</v>
      </c>
      <c r="B69" s="263" t="s">
        <v>15</v>
      </c>
      <c r="C69" s="284"/>
      <c r="D69" s="206"/>
      <c r="E69" s="155"/>
      <c r="F69" s="266">
        <v>1112</v>
      </c>
      <c r="G69" s="128"/>
    </row>
    <row r="70" spans="1:7" s="51" customFormat="1" ht="47.25" customHeight="1" thickBot="1" thickTop="1">
      <c r="A70" s="241">
        <v>900</v>
      </c>
      <c r="B70" s="242" t="s">
        <v>34</v>
      </c>
      <c r="C70" s="174" t="s">
        <v>26</v>
      </c>
      <c r="D70" s="264"/>
      <c r="E70" s="271"/>
      <c r="F70" s="245">
        <f>SUM(F71)</f>
        <v>14250</v>
      </c>
      <c r="G70" s="272">
        <f>SUM(G71)</f>
        <v>14250</v>
      </c>
    </row>
    <row r="71" spans="1:7" s="135" customFormat="1" ht="15.75" customHeight="1" thickTop="1">
      <c r="A71" s="34">
        <v>90095</v>
      </c>
      <c r="B71" s="22" t="s">
        <v>18</v>
      </c>
      <c r="C71" s="23"/>
      <c r="D71" s="203"/>
      <c r="E71" s="161"/>
      <c r="F71" s="24">
        <f>F72+F75</f>
        <v>14250</v>
      </c>
      <c r="G71" s="145">
        <f>G72+G75</f>
        <v>14250</v>
      </c>
    </row>
    <row r="72" spans="1:7" s="127" customFormat="1" ht="15.75" customHeight="1">
      <c r="A72" s="26">
        <v>4270</v>
      </c>
      <c r="B72" s="29" t="s">
        <v>27</v>
      </c>
      <c r="C72" s="143"/>
      <c r="D72" s="202"/>
      <c r="E72" s="160"/>
      <c r="F72" s="17">
        <f>SUM(F73:F74)</f>
        <v>3250</v>
      </c>
      <c r="G72" s="33">
        <f>SUM(G73:G74)</f>
        <v>3250</v>
      </c>
    </row>
    <row r="73" spans="1:7" s="179" customFormat="1" ht="15.75" customHeight="1">
      <c r="A73" s="223"/>
      <c r="B73" s="180" t="s">
        <v>72</v>
      </c>
      <c r="C73" s="224"/>
      <c r="D73" s="225"/>
      <c r="E73" s="226"/>
      <c r="F73" s="178"/>
      <c r="G73" s="227">
        <v>3250</v>
      </c>
    </row>
    <row r="74" spans="1:7" s="179" customFormat="1" ht="12.75" customHeight="1">
      <c r="A74" s="223"/>
      <c r="B74" s="180" t="s">
        <v>61</v>
      </c>
      <c r="C74" s="224"/>
      <c r="D74" s="225"/>
      <c r="E74" s="226"/>
      <c r="F74" s="178">
        <v>3250</v>
      </c>
      <c r="G74" s="227"/>
    </row>
    <row r="75" spans="1:7" s="14" customFormat="1" ht="43.5" customHeight="1">
      <c r="A75" s="26">
        <v>6050</v>
      </c>
      <c r="B75" s="29" t="s">
        <v>65</v>
      </c>
      <c r="C75" s="143"/>
      <c r="D75" s="202"/>
      <c r="E75" s="160"/>
      <c r="F75" s="17">
        <f>SUM(F76:F78)</f>
        <v>11000</v>
      </c>
      <c r="G75" s="33">
        <f>SUM(G76:G78)</f>
        <v>11000</v>
      </c>
    </row>
    <row r="76" spans="1:7" s="179" customFormat="1" ht="14.25" customHeight="1">
      <c r="A76" s="223"/>
      <c r="B76" s="180" t="s">
        <v>66</v>
      </c>
      <c r="C76" s="224"/>
      <c r="D76" s="225"/>
      <c r="E76" s="226"/>
      <c r="F76" s="178"/>
      <c r="G76" s="227">
        <v>11000</v>
      </c>
    </row>
    <row r="77" spans="1:7" s="179" customFormat="1" ht="14.25" customHeight="1">
      <c r="A77" s="223"/>
      <c r="B77" s="180" t="s">
        <v>67</v>
      </c>
      <c r="C77" s="224"/>
      <c r="D77" s="225"/>
      <c r="E77" s="226"/>
      <c r="F77" s="178">
        <v>5000</v>
      </c>
      <c r="G77" s="227"/>
    </row>
    <row r="78" spans="1:7" s="179" customFormat="1" ht="14.25" customHeight="1" thickBot="1">
      <c r="A78" s="223"/>
      <c r="B78" s="180" t="s">
        <v>68</v>
      </c>
      <c r="C78" s="224"/>
      <c r="D78" s="225"/>
      <c r="E78" s="226"/>
      <c r="F78" s="178">
        <v>6000</v>
      </c>
      <c r="G78" s="227"/>
    </row>
    <row r="79" spans="1:7" s="51" customFormat="1" ht="18" customHeight="1" thickBot="1" thickTop="1">
      <c r="A79" s="191"/>
      <c r="B79" s="73" t="s">
        <v>23</v>
      </c>
      <c r="C79" s="115"/>
      <c r="D79" s="231">
        <f>D11+D15+D40+D48+D70</f>
        <v>606309</v>
      </c>
      <c r="E79" s="232">
        <f>E11+E15+E40+E48+E70</f>
        <v>27000</v>
      </c>
      <c r="F79" s="231">
        <f>F11+F15+F40+F48+F70+F56+F44</f>
        <v>822316</v>
      </c>
      <c r="G79" s="150">
        <f>G11+G15+G40+G48+G70+G56+G44</f>
        <v>243007</v>
      </c>
    </row>
    <row r="80" spans="1:7" s="51" customFormat="1" ht="17.25" customHeight="1" thickBot="1" thickTop="1">
      <c r="A80" s="192"/>
      <c r="B80" s="74" t="s">
        <v>24</v>
      </c>
      <c r="C80" s="116"/>
      <c r="D80" s="233">
        <f>E79-D79</f>
        <v>-579309</v>
      </c>
      <c r="E80" s="151"/>
      <c r="F80" s="136">
        <f>G79-F79</f>
        <v>-579309</v>
      </c>
      <c r="G80" s="184"/>
    </row>
    <row r="81" spans="1:7" s="51" customFormat="1" ht="15.75" thickTop="1">
      <c r="A81" s="193"/>
      <c r="B81" s="90"/>
      <c r="C81" s="117"/>
      <c r="D81" s="199"/>
      <c r="E81" s="90"/>
      <c r="F81" s="90"/>
      <c r="G81" s="90"/>
    </row>
    <row r="82" spans="1:7" s="51" customFormat="1" ht="15">
      <c r="A82" s="193"/>
      <c r="B82" s="90"/>
      <c r="C82" s="117"/>
      <c r="D82" s="199"/>
      <c r="E82" s="90"/>
      <c r="F82" s="90"/>
      <c r="G82" s="90"/>
    </row>
    <row r="83" spans="1:7" s="51" customFormat="1" ht="15">
      <c r="A83" s="193"/>
      <c r="B83" s="90"/>
      <c r="C83" s="117"/>
      <c r="D83" s="199"/>
      <c r="E83" s="90"/>
      <c r="F83" s="90"/>
      <c r="G83" s="90"/>
    </row>
    <row r="84" spans="1:7" s="51" customFormat="1" ht="15">
      <c r="A84" s="193"/>
      <c r="B84" s="90"/>
      <c r="C84" s="117"/>
      <c r="D84" s="199"/>
      <c r="E84" s="90"/>
      <c r="F84" s="90"/>
      <c r="G84" s="90"/>
    </row>
    <row r="85" spans="1:7" s="51" customFormat="1" ht="15">
      <c r="A85" s="193"/>
      <c r="B85" s="90"/>
      <c r="C85" s="117"/>
      <c r="D85" s="199"/>
      <c r="E85" s="90"/>
      <c r="F85" s="90"/>
      <c r="G85" s="90"/>
    </row>
    <row r="86" spans="1:7" s="51" customFormat="1" ht="15">
      <c r="A86" s="193"/>
      <c r="B86" s="90"/>
      <c r="C86" s="117"/>
      <c r="D86" s="199"/>
      <c r="E86" s="90"/>
      <c r="F86" s="90"/>
      <c r="G86" s="90"/>
    </row>
    <row r="87" spans="1:7" s="14" customFormat="1" ht="15">
      <c r="A87" s="193"/>
      <c r="B87" s="90"/>
      <c r="C87" s="117"/>
      <c r="D87" s="199"/>
      <c r="E87" s="90"/>
      <c r="F87" s="90"/>
      <c r="G87" s="90"/>
    </row>
    <row r="88" spans="1:7" s="14" customFormat="1" ht="15">
      <c r="A88" s="188"/>
      <c r="B88" s="79"/>
      <c r="C88" s="111"/>
      <c r="D88" s="195"/>
      <c r="E88" s="79"/>
      <c r="F88" s="79"/>
      <c r="G88" s="79"/>
    </row>
    <row r="89" spans="1:7" s="14" customFormat="1" ht="15">
      <c r="A89" s="188"/>
      <c r="B89" s="79"/>
      <c r="C89" s="111"/>
      <c r="D89" s="195"/>
      <c r="E89" s="79"/>
      <c r="F89" s="79"/>
      <c r="G89" s="79"/>
    </row>
    <row r="90" spans="1:7" s="91" customFormat="1" ht="15">
      <c r="A90" s="188"/>
      <c r="B90" s="79"/>
      <c r="C90" s="111"/>
      <c r="D90" s="195"/>
      <c r="E90" s="79"/>
      <c r="F90" s="79"/>
      <c r="G90" s="79"/>
    </row>
    <row r="91" spans="1:7" s="92" customFormat="1" ht="15">
      <c r="A91" s="188"/>
      <c r="B91" s="79"/>
      <c r="C91" s="111"/>
      <c r="D91" s="195"/>
      <c r="E91" s="79"/>
      <c r="F91" s="79"/>
      <c r="G91" s="79"/>
    </row>
    <row r="92" spans="1:7" s="90" customFormat="1" ht="15">
      <c r="A92" s="188"/>
      <c r="B92" s="79"/>
      <c r="C92" s="111"/>
      <c r="D92" s="195"/>
      <c r="E92" s="79"/>
      <c r="F92" s="79"/>
      <c r="G92" s="79"/>
    </row>
    <row r="93" spans="1:7" s="90" customFormat="1" ht="15">
      <c r="A93" s="188"/>
      <c r="B93" s="79"/>
      <c r="C93" s="111"/>
      <c r="D93" s="195"/>
      <c r="E93" s="79"/>
      <c r="F93" s="79"/>
      <c r="G93" s="79"/>
    </row>
    <row r="94" spans="1:7" s="90" customFormat="1" ht="15">
      <c r="A94" s="188"/>
      <c r="B94" s="79"/>
      <c r="C94" s="111"/>
      <c r="D94" s="195"/>
      <c r="E94" s="79"/>
      <c r="F94" s="79"/>
      <c r="G94" s="79"/>
    </row>
    <row r="95" spans="1:7" s="90" customFormat="1" ht="15">
      <c r="A95" s="188"/>
      <c r="B95" s="79"/>
      <c r="C95" s="111"/>
      <c r="D95" s="195"/>
      <c r="E95" s="79"/>
      <c r="F95" s="79"/>
      <c r="G95" s="79"/>
    </row>
    <row r="96" spans="1:7" s="90" customFormat="1" ht="15">
      <c r="A96" s="188"/>
      <c r="B96" s="79"/>
      <c r="C96" s="111"/>
      <c r="D96" s="195"/>
      <c r="E96" s="79"/>
      <c r="F96" s="79"/>
      <c r="G96" s="79"/>
    </row>
    <row r="97" spans="1:7" s="90" customFormat="1" ht="15">
      <c r="A97" s="79"/>
      <c r="B97" s="79"/>
      <c r="C97" s="111"/>
      <c r="D97" s="195"/>
      <c r="E97" s="79"/>
      <c r="F97" s="79"/>
      <c r="G97" s="79"/>
    </row>
    <row r="98" spans="1:7" s="90" customFormat="1" ht="15">
      <c r="A98" s="79"/>
      <c r="B98" s="79"/>
      <c r="C98" s="111"/>
      <c r="D98" s="195"/>
      <c r="E98" s="79"/>
      <c r="F98" s="79"/>
      <c r="G98" s="79"/>
    </row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&amp;C&amp;"Times New Roman,Normalny"&amp;P</oddHead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5" sqref="D5"/>
    </sheetView>
  </sheetViews>
  <sheetFormatPr defaultColWidth="9.00390625" defaultRowHeight="12.75"/>
  <cols>
    <col min="1" max="1" width="7.875" style="53" customWidth="1"/>
    <col min="2" max="2" width="38.625" style="53" customWidth="1"/>
    <col min="3" max="3" width="7.125" style="120" customWidth="1"/>
    <col min="4" max="4" width="13.00390625" style="53" customWidth="1"/>
    <col min="5" max="5" width="11.75390625" style="53" customWidth="1"/>
    <col min="6" max="16384" width="10.00390625" style="53" customWidth="1"/>
  </cols>
  <sheetData>
    <row r="1" spans="2:4" ht="16.5" customHeight="1">
      <c r="B1" s="95"/>
      <c r="C1" s="54"/>
      <c r="D1" s="54" t="s">
        <v>25</v>
      </c>
    </row>
    <row r="2" spans="1:4" ht="16.5" customHeight="1">
      <c r="A2" s="55"/>
      <c r="B2" s="56"/>
      <c r="C2" s="58"/>
      <c r="D2" s="58" t="s">
        <v>90</v>
      </c>
    </row>
    <row r="3" spans="1:4" ht="16.5" customHeight="1">
      <c r="A3" s="55"/>
      <c r="B3" s="56"/>
      <c r="C3" s="58"/>
      <c r="D3" s="58" t="s">
        <v>1</v>
      </c>
    </row>
    <row r="4" spans="1:4" ht="16.5" customHeight="1">
      <c r="A4" s="55"/>
      <c r="B4" s="56"/>
      <c r="C4" s="58"/>
      <c r="D4" s="58" t="s">
        <v>89</v>
      </c>
    </row>
    <row r="5" spans="1:4" ht="22.5" customHeight="1">
      <c r="A5" s="55"/>
      <c r="B5" s="56"/>
      <c r="C5" s="58"/>
      <c r="D5" s="57"/>
    </row>
    <row r="6" spans="1:5" s="63" customFormat="1" ht="56.25" customHeight="1">
      <c r="A6" s="59" t="s">
        <v>73</v>
      </c>
      <c r="B6" s="60"/>
      <c r="C6" s="113"/>
      <c r="D6" s="61"/>
      <c r="E6" s="61"/>
    </row>
    <row r="7" spans="1:5" s="63" customFormat="1" ht="33.75" customHeight="1" thickBot="1">
      <c r="A7" s="59"/>
      <c r="B7" s="60"/>
      <c r="C7" s="113"/>
      <c r="D7" s="61"/>
      <c r="E7" s="96" t="s">
        <v>2</v>
      </c>
    </row>
    <row r="8" spans="1:5" s="69" customFormat="1" ht="27.75" customHeight="1">
      <c r="A8" s="130" t="s">
        <v>3</v>
      </c>
      <c r="B8" s="65" t="s">
        <v>4</v>
      </c>
      <c r="C8" s="66" t="s">
        <v>5</v>
      </c>
      <c r="D8" s="67" t="s">
        <v>7</v>
      </c>
      <c r="E8" s="68"/>
    </row>
    <row r="9" spans="1:5" s="69" customFormat="1" ht="18.75" customHeight="1">
      <c r="A9" s="131" t="s">
        <v>8</v>
      </c>
      <c r="B9" s="97"/>
      <c r="C9" s="164" t="s">
        <v>9</v>
      </c>
      <c r="D9" s="98" t="s">
        <v>11</v>
      </c>
      <c r="E9" s="99" t="s">
        <v>10</v>
      </c>
    </row>
    <row r="10" spans="1:5" s="52" customFormat="1" ht="12.75" customHeight="1" thickBot="1">
      <c r="A10" s="132">
        <v>1</v>
      </c>
      <c r="B10" s="100">
        <v>2</v>
      </c>
      <c r="C10" s="71">
        <v>3</v>
      </c>
      <c r="D10" s="101">
        <v>4</v>
      </c>
      <c r="E10" s="102">
        <v>5</v>
      </c>
    </row>
    <row r="11" spans="1:5" s="51" customFormat="1" ht="22.5" customHeight="1" thickBot="1" thickTop="1">
      <c r="A11" s="129" t="s">
        <v>13</v>
      </c>
      <c r="B11" s="35" t="s">
        <v>14</v>
      </c>
      <c r="C11" s="21" t="s">
        <v>58</v>
      </c>
      <c r="D11" s="12">
        <f>D12</f>
        <v>30000</v>
      </c>
      <c r="E11" s="39">
        <f>E12</f>
        <v>30000</v>
      </c>
    </row>
    <row r="12" spans="1:5" s="51" customFormat="1" ht="22.5" customHeight="1" thickTop="1">
      <c r="A12" s="134" t="s">
        <v>85</v>
      </c>
      <c r="B12" s="166" t="s">
        <v>60</v>
      </c>
      <c r="C12" s="30"/>
      <c r="D12" s="144">
        <f>SUM(D13:D14)</f>
        <v>30000</v>
      </c>
      <c r="E12" s="146">
        <f>SUM(E13:E14)</f>
        <v>30000</v>
      </c>
    </row>
    <row r="13" spans="1:5" s="14" customFormat="1" ht="24" customHeight="1">
      <c r="A13" s="26">
        <v>4210</v>
      </c>
      <c r="B13" s="27" t="s">
        <v>22</v>
      </c>
      <c r="C13" s="165"/>
      <c r="D13" s="48">
        <v>30000</v>
      </c>
      <c r="E13" s="49"/>
    </row>
    <row r="14" spans="1:5" s="14" customFormat="1" ht="24.75" customHeight="1" thickBot="1">
      <c r="A14" s="26">
        <v>4300</v>
      </c>
      <c r="B14" s="29" t="s">
        <v>39</v>
      </c>
      <c r="C14" s="143"/>
      <c r="D14" s="17"/>
      <c r="E14" s="41">
        <v>30000</v>
      </c>
    </row>
    <row r="15" spans="1:5" s="183" customFormat="1" ht="24" customHeight="1" thickBot="1" thickTop="1">
      <c r="A15" s="89"/>
      <c r="B15" s="73" t="s">
        <v>23</v>
      </c>
      <c r="C15" s="182"/>
      <c r="D15" s="231">
        <f>D11</f>
        <v>30000</v>
      </c>
      <c r="E15" s="150">
        <f>E11</f>
        <v>30000</v>
      </c>
    </row>
    <row r="16" s="63" customFormat="1" ht="16.5" thickTop="1">
      <c r="C16" s="54"/>
    </row>
    <row r="17" s="63" customFormat="1" ht="15.75">
      <c r="C17" s="54"/>
    </row>
  </sheetData>
  <printOptions horizontalCentered="1"/>
  <pageMargins left="0" right="0" top="0.7874015748031497" bottom="0.3937007874015748" header="0.4330708661417323" footer="0.31496062992125984"/>
  <pageSetup firstPageNumber="8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7.625" style="1" customWidth="1"/>
    <col min="2" max="2" width="35.125" style="1" customWidth="1"/>
    <col min="3" max="3" width="6.875" style="111" customWidth="1"/>
    <col min="4" max="4" width="13.75390625" style="2" customWidth="1"/>
    <col min="5" max="5" width="13.75390625" style="1" customWidth="1"/>
    <col min="6" max="16384" width="10.00390625" style="1" customWidth="1"/>
  </cols>
  <sheetData>
    <row r="1" spans="3:5" s="7" customFormat="1" ht="12.75" customHeight="1">
      <c r="C1" s="121"/>
      <c r="D1" s="54" t="s">
        <v>42</v>
      </c>
      <c r="E1" s="78"/>
    </row>
    <row r="2" spans="1:5" s="7" customFormat="1" ht="15" customHeight="1">
      <c r="A2" s="42"/>
      <c r="B2" s="43"/>
      <c r="C2" s="114"/>
      <c r="D2" s="58" t="s">
        <v>90</v>
      </c>
      <c r="E2" s="58"/>
    </row>
    <row r="3" spans="1:5" s="7" customFormat="1" ht="15" customHeight="1">
      <c r="A3" s="42"/>
      <c r="B3" s="43"/>
      <c r="C3" s="114"/>
      <c r="D3" s="58" t="s">
        <v>1</v>
      </c>
      <c r="E3" s="58"/>
    </row>
    <row r="4" spans="1:5" s="7" customFormat="1" ht="15" customHeight="1">
      <c r="A4" s="42"/>
      <c r="B4" s="43"/>
      <c r="C4" s="114"/>
      <c r="D4" s="58" t="s">
        <v>89</v>
      </c>
      <c r="E4" s="58"/>
    </row>
    <row r="5" spans="1:5" s="7" customFormat="1" ht="24" customHeight="1">
      <c r="A5" s="42"/>
      <c r="B5" s="43"/>
      <c r="C5" s="114"/>
      <c r="D5" s="8"/>
      <c r="E5" s="3"/>
    </row>
    <row r="6" spans="1:5" s="7" customFormat="1" ht="75">
      <c r="A6" s="4" t="s">
        <v>84</v>
      </c>
      <c r="B6" s="5"/>
      <c r="C6" s="113"/>
      <c r="D6" s="6"/>
      <c r="E6" s="44"/>
    </row>
    <row r="7" spans="1:5" s="7" customFormat="1" ht="25.5" customHeight="1" thickBot="1">
      <c r="A7" s="4"/>
      <c r="B7" s="5"/>
      <c r="C7" s="114"/>
      <c r="D7" s="8"/>
      <c r="E7" s="110" t="s">
        <v>2</v>
      </c>
    </row>
    <row r="8" spans="1:5" s="10" customFormat="1" ht="27" customHeight="1">
      <c r="A8" s="64" t="s">
        <v>3</v>
      </c>
      <c r="B8" s="9" t="s">
        <v>4</v>
      </c>
      <c r="C8" s="66" t="s">
        <v>5</v>
      </c>
      <c r="D8" s="45" t="s">
        <v>7</v>
      </c>
      <c r="E8" s="45"/>
    </row>
    <row r="9" spans="1:5" s="10" customFormat="1" ht="18" customHeight="1">
      <c r="A9" s="46" t="s">
        <v>8</v>
      </c>
      <c r="B9" s="11"/>
      <c r="C9" s="122" t="s">
        <v>9</v>
      </c>
      <c r="D9" s="234" t="s">
        <v>11</v>
      </c>
      <c r="E9" s="172" t="s">
        <v>10</v>
      </c>
    </row>
    <row r="10" spans="1:5" s="52" customFormat="1" ht="12" thickBot="1">
      <c r="A10" s="105">
        <v>1</v>
      </c>
      <c r="B10" s="106">
        <v>2</v>
      </c>
      <c r="C10" s="106">
        <v>3</v>
      </c>
      <c r="D10" s="138">
        <v>4</v>
      </c>
      <c r="E10" s="107">
        <v>5</v>
      </c>
    </row>
    <row r="11" spans="1:5" s="52" customFormat="1" ht="24" customHeight="1" thickBot="1" thickTop="1">
      <c r="A11" s="129" t="s">
        <v>43</v>
      </c>
      <c r="B11" s="35" t="s">
        <v>50</v>
      </c>
      <c r="C11" s="21" t="s">
        <v>45</v>
      </c>
      <c r="D11" s="171">
        <f>D12</f>
        <v>4420</v>
      </c>
      <c r="E11" s="13">
        <f>E12</f>
        <v>4420</v>
      </c>
    </row>
    <row r="12" spans="1:5" s="52" customFormat="1" ht="18.75" customHeight="1" thickTop="1">
      <c r="A12" s="189" t="s">
        <v>44</v>
      </c>
      <c r="B12" s="77" t="s">
        <v>18</v>
      </c>
      <c r="C12" s="137"/>
      <c r="D12" s="139">
        <f>D13</f>
        <v>4420</v>
      </c>
      <c r="E12" s="75">
        <f>E14</f>
        <v>4420</v>
      </c>
    </row>
    <row r="13" spans="1:5" s="52" customFormat="1" ht="25.5" customHeight="1">
      <c r="A13" s="47">
        <v>4300</v>
      </c>
      <c r="B13" s="36" t="s">
        <v>15</v>
      </c>
      <c r="C13" s="30"/>
      <c r="D13" s="140">
        <v>4420</v>
      </c>
      <c r="E13" s="125"/>
    </row>
    <row r="14" spans="1:5" s="52" customFormat="1" ht="40.5" customHeight="1" thickBot="1">
      <c r="A14" s="26">
        <v>4390</v>
      </c>
      <c r="B14" s="29" t="s">
        <v>37</v>
      </c>
      <c r="C14" s="30"/>
      <c r="D14" s="141"/>
      <c r="E14" s="18">
        <v>4420</v>
      </c>
    </row>
    <row r="15" spans="1:5" s="123" customFormat="1" ht="19.5" customHeight="1" thickBot="1" thickTop="1">
      <c r="A15" s="72"/>
      <c r="B15" s="73" t="s">
        <v>23</v>
      </c>
      <c r="C15" s="187"/>
      <c r="D15" s="185">
        <f>D11</f>
        <v>4420</v>
      </c>
      <c r="E15" s="186">
        <f>E11</f>
        <v>4420</v>
      </c>
    </row>
    <row r="16" ht="16.5" thickTop="1"/>
  </sheetData>
  <printOptions horizontalCentered="1"/>
  <pageMargins left="0.5905511811023623" right="0.32" top="0.984251968503937" bottom="0.984251968503937" header="0.5118110236220472" footer="0.5118110236220472"/>
  <pageSetup firstPageNumber="9" useFirstPageNumber="1" horizontalDpi="600" verticalDpi="600" orientation="portrait" paperSize="9" scale="95" r:id="rId1"/>
  <headerFooter alignWithMargins="0">
    <oddHeader>&amp;C 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2008-12-19T13:26:25Z</cp:lastPrinted>
  <dcterms:created xsi:type="dcterms:W3CDTF">2008-10-27T14:27:44Z</dcterms:created>
  <dcterms:modified xsi:type="dcterms:W3CDTF">2009-01-06T12:04:20Z</dcterms:modified>
  <cp:category/>
  <cp:version/>
  <cp:contentType/>
  <cp:contentStatus/>
</cp:coreProperties>
</file>