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1295" windowHeight="6975" activeTab="6"/>
  </bookViews>
  <sheets>
    <sheet name=" 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8" sheetId="7" r:id="rId7"/>
    <sheet name="Nr 7" sheetId="8" r:id="rId8"/>
  </sheets>
  <definedNames>
    <definedName name="_xlnm.Print_Titles" localSheetId="0">' Nr 1'!$8:$10</definedName>
    <definedName name="_xlnm.Print_Titles" localSheetId="1">'Nr 2'!$8:$10</definedName>
    <definedName name="_xlnm.Print_Titles" localSheetId="4">'Nr 5'!$10:$11</definedName>
    <definedName name="_xlnm.Print_Titles" localSheetId="7">'Nr 7'!$7:$10</definedName>
  </definedNames>
  <calcPr fullCalcOnLoad="1"/>
</workbook>
</file>

<file path=xl/sharedStrings.xml><?xml version="1.0" encoding="utf-8"?>
<sst xmlns="http://schemas.openxmlformats.org/spreadsheetml/2006/main" count="480" uniqueCount="291">
  <si>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</si>
  <si>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</si>
  <si>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</si>
  <si>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</si>
  <si>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</si>
  <si>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</si>
  <si>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</si>
  <si>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</si>
  <si>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</si>
  <si>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</si>
  <si>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</si>
  <si>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 xml:space="preserve">Zwiększenia </t>
  </si>
  <si>
    <t>Pozostała działalność</t>
  </si>
  <si>
    <t>E</t>
  </si>
  <si>
    <t>TRANSPORT I ŁĄCZNOŚĆ</t>
  </si>
  <si>
    <t>Zmniejszenia</t>
  </si>
  <si>
    <t>OŚWIATA I WYCHOWANIE</t>
  </si>
  <si>
    <t>4300</t>
  </si>
  <si>
    <t>Zakup materiałów i wyposażenia</t>
  </si>
  <si>
    <t>IK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</si>
  <si>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</si>
  <si>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</si>
  <si>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</si>
  <si>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</si>
  <si>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</si>
  <si>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</si>
  <si>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</si>
  <si>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</si>
  <si>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</si>
  <si>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</si>
  <si>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</si>
  <si>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</si>
  <si>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</si>
  <si>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</si>
  <si>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</si>
  <si>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</si>
  <si>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</si>
  <si>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</si>
  <si>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</si>
  <si>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</si>
  <si>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</si>
  <si>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</si>
  <si>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Załącznik nr 2 do Uchwały</t>
  </si>
  <si>
    <t>Zakup pomocy naukowych, dydaktycznych i książek</t>
  </si>
  <si>
    <t>KULTURA I OCHRONA DZIEDZICTWA NARODOWEGO</t>
  </si>
  <si>
    <t>KULTURA FIZYCZNA I SPORT</t>
  </si>
  <si>
    <t>750</t>
  </si>
  <si>
    <t>ADMINISTRACJA PUBLICZNA</t>
  </si>
  <si>
    <t>KS</t>
  </si>
  <si>
    <t xml:space="preserve">GOSPODARKA KOMUNALNA I OCHRONA ŚRODOWISKA </t>
  </si>
  <si>
    <t>90095</t>
  </si>
  <si>
    <t>6050</t>
  </si>
  <si>
    <t>Lp.</t>
  </si>
  <si>
    <t>Dział</t>
  </si>
  <si>
    <t>Rozdział</t>
  </si>
  <si>
    <t>Nazwa programu inwestycyjnego i zadania finansowanego z budżetu</t>
  </si>
  <si>
    <t>Zmiany</t>
  </si>
  <si>
    <t>Plan po zmianach</t>
  </si>
  <si>
    <t>I</t>
  </si>
  <si>
    <t>II</t>
  </si>
  <si>
    <t>0580</t>
  </si>
  <si>
    <t>0690</t>
  </si>
  <si>
    <t>Wpływy z różnych opłat</t>
  </si>
  <si>
    <t>III</t>
  </si>
  <si>
    <t>WYDATKI OGÓŁEM</t>
  </si>
  <si>
    <t>Zakup usług remontowych</t>
  </si>
  <si>
    <t>Pozostałe odsetki</t>
  </si>
  <si>
    <t>IV</t>
  </si>
  <si>
    <t>Przewidywane wykonanie                     2005 r.</t>
  </si>
  <si>
    <t>PRZYCHODY W CIĄGU ROKU</t>
  </si>
  <si>
    <t>Grzywny i inne kary pieniężne od osób prawnych i innych jednostek organizacyjnych</t>
  </si>
  <si>
    <t>0830</t>
  </si>
  <si>
    <t>Wpływy z usług</t>
  </si>
  <si>
    <t>0920</t>
  </si>
  <si>
    <t>PRZYCHODY OGÓŁEM</t>
  </si>
  <si>
    <t>Szkolenia pracowników niebędących członkami korpusu służby cywilnej</t>
  </si>
  <si>
    <t>Zakup akcesoriów komputerowych, w tym programów i licencji</t>
  </si>
  <si>
    <t>V</t>
  </si>
  <si>
    <t>ZMIANY  PLANU  DOCHODÓW  I  WYDATKÓW  NA  ZADANIA  WŁASNE  GMINY                                      W  2009  ROKU</t>
  </si>
  <si>
    <t>75023</t>
  </si>
  <si>
    <t>Urząd Miejski</t>
  </si>
  <si>
    <t>OA</t>
  </si>
  <si>
    <t>Załącznik nr 7 do Uchwały</t>
  </si>
  <si>
    <t>Plan</t>
  </si>
  <si>
    <t>Wysokość wydatków w latach:</t>
  </si>
  <si>
    <t>w tys. zł</t>
  </si>
  <si>
    <t>NA  2009  ROK</t>
  </si>
  <si>
    <t>ZMIANY  PLANU  DOCHODÓW  I   WYDATKÓW NA ZADANIA   WŁASNE  POWIATU                                          W  2009  ROKU</t>
  </si>
  <si>
    <t>Składki na ubezpieczenia społeczne</t>
  </si>
  <si>
    <t>Wynagrodzenia bezosobowe</t>
  </si>
  <si>
    <t>4210</t>
  </si>
  <si>
    <t>Wydatki inwestycyjne jednostek budżetowych</t>
  </si>
  <si>
    <t>Wydatki na zakupy inwestycyjne jednostek budżetowych</t>
  </si>
  <si>
    <t>EDUKACYJNA OPIEKA WYCHOWAWCZA</t>
  </si>
  <si>
    <t>Dotacja celowa z budżetu na finansowanie lub dofinansowanie zadań zleconych do realizacji stowarzyszeniom</t>
  </si>
  <si>
    <t>OP</t>
  </si>
  <si>
    <r>
      <t>Domy i ośrodki kultury, świetlice i kluby -</t>
    </r>
    <r>
      <rPr>
        <b/>
        <i/>
        <sz val="10"/>
        <rFont val="Arial Narrow"/>
        <family val="2"/>
      </rPr>
      <t xml:space="preserve"> Centrum Kultury 105</t>
    </r>
  </si>
  <si>
    <t>Dotacja podmiotowa z budżetu dla samorządowej instytucji kultury</t>
  </si>
  <si>
    <t>Wpływy z tytułu pomocy finansowej udzielanej między jednostkami samorządu terytorialnego na dofinansowanie własnych zadań bieżących</t>
  </si>
  <si>
    <t xml:space="preserve">Plan </t>
  </si>
  <si>
    <t>Pozostałe zadania w zakresie kultury</t>
  </si>
  <si>
    <t xml:space="preserve">                                 ZMIANY  PLANU  FINANSOWEGO</t>
  </si>
  <si>
    <t xml:space="preserve">                                 GMINNEGO  FUNDUSZU  OCHRONY</t>
  </si>
  <si>
    <t xml:space="preserve">                                ŚRODOWISKA  I  GOSPODARKI  WODNEJ</t>
  </si>
  <si>
    <t xml:space="preserve">                                  NA  2009  ROK</t>
  </si>
  <si>
    <t xml:space="preserve">         </t>
  </si>
  <si>
    <t>Dział
Rozdział
§</t>
  </si>
  <si>
    <t>STAN ŚRODKÓW OBROTOWYCH NA POCZĄTKU ROKU</t>
  </si>
  <si>
    <t>900         90011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</si>
  <si>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</si>
  <si>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</si>
  <si>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</si>
  <si>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4700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</si>
  <si>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</si>
  <si>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</si>
  <si>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</si>
  <si>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</t>
    </r>
  </si>
  <si>
    <t>6110</t>
  </si>
  <si>
    <t>3.</t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</si>
  <si>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</si>
  <si>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</si>
  <si>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</si>
  <si>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</si>
  <si>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</si>
  <si>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>6270</t>
  </si>
  <si>
    <t xml:space="preserve">Dotacje z funduszy celowych na finansowanie lub dofinansowanie kosztów realizacji inwestycji  i zakupów inwestycyjnych jednostek niezaliczanych do sektora finansów publicznych 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</si>
  <si>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</si>
  <si>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</si>
  <si>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 </t>
    </r>
  </si>
  <si>
    <r>
      <t xml:space="preserve">Wydatki inwestycyjne funduszy celowych  - </t>
    </r>
    <r>
      <rPr>
        <i/>
        <sz val="9"/>
        <rFont val="Arial Narrow"/>
        <family val="2"/>
      </rPr>
      <t>porządkowanie gospodarki wodno-ściekowej w rejonie ul. Monte Cassino</t>
    </r>
  </si>
  <si>
    <t>6120</t>
  </si>
  <si>
    <r>
      <t xml:space="preserve">Wydatki na zakupy inwestycyjne funduszy celowych - </t>
    </r>
    <r>
      <rPr>
        <i/>
        <sz val="9"/>
        <rFont val="Arial Narrow"/>
        <family val="2"/>
      </rPr>
      <t>zakup systemów gromadzenia i przetwarzania danych związanych z dostępem do informacji o środowisku</t>
    </r>
  </si>
  <si>
    <t>STAN ŚRODKÓW OBROTOWYCH NA KONIEC ROKU</t>
  </si>
  <si>
    <t>Zakup środków żywności</t>
  </si>
  <si>
    <t>Zakup materiałów papierniczych do sprzętu drukarskiego i urządzeń kserograficznych</t>
  </si>
  <si>
    <t>Załącznik nr 6 do Uchwały</t>
  </si>
  <si>
    <t>ZMIANY LIMITÓW  WYDATKÓW  BUDŻETOWYCH  NA  WIELOLETNIE  PROGRAMY  INWESTYCYJNE W  LATACH  2009 - 2012</t>
  </si>
  <si>
    <t>z dnia 23 kwietnia 2009 roku</t>
  </si>
  <si>
    <t>BEZPIECZEŃSTWO PUBLICZNE I OCHRONA PRZECIWPOŻAROWA</t>
  </si>
  <si>
    <t>75411</t>
  </si>
  <si>
    <t>Komendy powiatowe Państwowej Straży Pożarnej</t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</si>
  <si>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</si>
  <si>
    <t>75405</t>
  </si>
  <si>
    <t>Komendy powiatowe Policji</t>
  </si>
  <si>
    <t>Wpłaty jednostek na fundusz celowy</t>
  </si>
  <si>
    <t>Wpływy z tytułu pomocy finansowej udzielanej między jednostkami samorządu terytorialnego na dofinansowanie własnych zadań inwestycyjnych i zakupów inwestycyjnych</t>
  </si>
  <si>
    <t>Dotacje celowe z budżetu na finansowanie lub dofinansowanie kosztów realizacji inwestycji i zakupów inwestycyjnych jednostek niezaliczanych do sektora finansów publicznych</t>
  </si>
  <si>
    <t>DZIAŁALNOŚĆ USŁUGOWA</t>
  </si>
  <si>
    <t>A</t>
  </si>
  <si>
    <t>Plany zagospodarowania przestrzennego</t>
  </si>
  <si>
    <t>6300</t>
  </si>
  <si>
    <t>Dotacja celowa na pomoc finansową udzielaną między jednostkami samorządu terytorialnego na dofinansowanie własnych zadań inwestycyjnych i zakupów inwestycyjnych</t>
  </si>
  <si>
    <t>Wydatki na zakupy  inwestycyjne jednostek budżetowych</t>
  </si>
  <si>
    <t>90001</t>
  </si>
  <si>
    <t>Gospodarka ściekowa i ochrona wód</t>
  </si>
  <si>
    <t>75075</t>
  </si>
  <si>
    <t>Promocja jednostek samorządu terytorialnego</t>
  </si>
  <si>
    <r>
      <t xml:space="preserve">Środki na dofinansowanie własnych zadań bieżących powiatów pozyskane z innych źródeł - </t>
    </r>
    <r>
      <rPr>
        <i/>
        <sz val="10"/>
        <rFont val="Arial Narrow"/>
        <family val="2"/>
      </rPr>
      <t>"Polsko-Niemieckie Forum Gospodarcze"</t>
    </r>
  </si>
  <si>
    <t>Drogi publiczne gminne</t>
  </si>
  <si>
    <t>Wydatki inwestycyjne jednostek budżetowych:</t>
  </si>
  <si>
    <t>Parking przy ul.Na Skarpie - E. Kwiatkowskiego</t>
  </si>
  <si>
    <t>Uzbrojenie Osiedla Chełmoniewo</t>
  </si>
  <si>
    <t>Uzbrojenie osiedla Podgórne - Batalionów Chłopskich</t>
  </si>
  <si>
    <t>Uzbrojenie Osiedla Sarzyno</t>
  </si>
  <si>
    <t>ul.Różana - Lniana (porządkowanie gospodarki wod.ściekowej)</t>
  </si>
  <si>
    <t>Teatry</t>
  </si>
  <si>
    <t>Wpłaty jednostek na fundusz celowy na finansowanie lub dofinansowanie zadań inwestycyjnych</t>
  </si>
  <si>
    <t>Uzbrojenie rejonu ul. Szczecińskiej</t>
  </si>
  <si>
    <t xml:space="preserve">Uzbrojenie rejonu ulicy R. Traugutta </t>
  </si>
  <si>
    <t>Sala sportowa przy Gimnazjum Nr 6</t>
  </si>
  <si>
    <t>Modernizacja Bałtyckiego Teatru Dramatycznego</t>
  </si>
  <si>
    <r>
      <t xml:space="preserve">Środki na dofinansowanie własnych zadań bieżących powiatów pozyskane z innych źródeł - </t>
    </r>
    <r>
      <rPr>
        <i/>
        <sz val="10"/>
        <rFont val="Arial Narrow"/>
        <family val="2"/>
      </rPr>
      <t>"Umię czytać historię - Polsko-Niemieckie Spotkania Archiwalne Koszalin 2008"</t>
    </r>
  </si>
  <si>
    <t xml:space="preserve">Zespół Obsługi Ekonomiczno - Administracyjnej Szkół (Przedszkoli Miejskich) </t>
  </si>
  <si>
    <t>80104</t>
  </si>
  <si>
    <t>Przedszkola</t>
  </si>
  <si>
    <t>Modernizacja przedszkoli</t>
  </si>
  <si>
    <r>
      <t xml:space="preserve">Dotacja podmiotowa z budżetu dla samorządowej instytucji kultury  - </t>
    </r>
    <r>
      <rPr>
        <i/>
        <sz val="10"/>
        <rFont val="Arial Narrow"/>
        <family val="2"/>
      </rPr>
      <t>na realizację zadań dofinansowywanych ze środków zewnętrznych</t>
    </r>
  </si>
  <si>
    <r>
      <t xml:space="preserve">Budowa sieci światłowodowej - zmiana nazwy zadania </t>
    </r>
    <r>
      <rPr>
        <b/>
        <i/>
        <sz val="10"/>
        <rFont val="Arial Narrow"/>
        <family val="2"/>
      </rPr>
      <t>"Budowa sieci teleinformatycznej"</t>
    </r>
  </si>
  <si>
    <t>OCHRONA ZDROWIA</t>
  </si>
  <si>
    <t>PU</t>
  </si>
  <si>
    <t>Przeciwdziałanie alkoholizmowi</t>
  </si>
  <si>
    <t>85495</t>
  </si>
  <si>
    <t xml:space="preserve">Dotacje celowe z budżetu na finansowanie lub dofinansowanie kosztów realizacji inwestycji i zakupów inwestycyjnych  innych jednostek sektora finansów publicznych </t>
  </si>
  <si>
    <t>Drogi wewnętrzne</t>
  </si>
  <si>
    <r>
      <t xml:space="preserve">Zakup usług remontowych - </t>
    </r>
    <r>
      <rPr>
        <i/>
        <sz val="10"/>
        <rFont val="Arial Narrow"/>
        <family val="2"/>
      </rPr>
      <t>RO "M.Wańkowicza"</t>
    </r>
  </si>
  <si>
    <r>
      <t xml:space="preserve">Dotacje celowe z budżetu na finansowanie lub dofinansowanie kosztów realizacji inwestycji i zakupów inwestycyjnych  - </t>
    </r>
    <r>
      <rPr>
        <i/>
        <sz val="10"/>
        <rFont val="Arial Narrow"/>
        <family val="2"/>
      </rPr>
      <t>Przedszkole Nr 11</t>
    </r>
  </si>
  <si>
    <t>Dotacje przekazane z funduszy celowych na realizację zadań bieżących jednostek zaliczanych do sektora finansów publicznych</t>
  </si>
  <si>
    <t xml:space="preserve">Zakup usług remontowych  </t>
  </si>
  <si>
    <t>Obiekty sportowe</t>
  </si>
  <si>
    <t>6010</t>
  </si>
  <si>
    <t>Wydatki na zakup i objęcie akcji oraz wniesienie wkładów do spółek prawa handlowego</t>
  </si>
  <si>
    <t>POZOSTAŁE ZADANIA W ZAKRESIE POLITYKI SPOŁECZNEJ</t>
  </si>
  <si>
    <t>Dotacje rozwojowe</t>
  </si>
  <si>
    <t>Świadczenia społeczne</t>
  </si>
  <si>
    <t>Oddziały przedszkolne w szkołach podstawowych</t>
  </si>
  <si>
    <t>Dotacja podmiotowa z budżetu dla niepublicznej jednostki systemu oświaty</t>
  </si>
  <si>
    <t>Licea ogólnokształcące</t>
  </si>
  <si>
    <t>Szkoły zawodowe</t>
  </si>
  <si>
    <t>2120</t>
  </si>
  <si>
    <t>Dotacje celowe otrzymane z budżetu państwa na zadania bieżące realizowane przez powiat na podstawie porozumień z organami administracji rządowej</t>
  </si>
  <si>
    <t>POMOC SPOŁECZNA</t>
  </si>
  <si>
    <t>4110</t>
  </si>
  <si>
    <t>4120</t>
  </si>
  <si>
    <t>4170</t>
  </si>
  <si>
    <t>4740</t>
  </si>
  <si>
    <t>4750</t>
  </si>
  <si>
    <t>Składki na FP</t>
  </si>
  <si>
    <t xml:space="preserve">Zakup akcesoriów komputerowych, w tym programów i licencji </t>
  </si>
  <si>
    <t>Załącznik nr 4 do Uchwały</t>
  </si>
  <si>
    <t>ZMIANY   PLANU  DOCHODÓW  I   WYDATKÓW   NA  ZADANIA  REALIZOWANE  PRZEZ  POWIAT  NA PODSTAWIE  POROZUMIEŃ  Z  ORGANAMI  ADMINISTRACJI  RZĄDOWEJ                                                                                                                                   W  2009  ROKU</t>
  </si>
  <si>
    <t>"Lokalny system powiadamiania o przemocy - Razem skuteczni, razem bezpieczni"</t>
  </si>
  <si>
    <r>
      <t xml:space="preserve">Budowa i przebudowa dróg stanowiących zewnętrzny pierścień układu komunikacyjnego </t>
    </r>
    <r>
      <rPr>
        <sz val="10"/>
        <rFont val="Arial Narrow"/>
        <family val="2"/>
      </rPr>
      <t xml:space="preserve"> łączne nakłady finansowe  50.000,0 tys. zł</t>
    </r>
  </si>
  <si>
    <r>
      <t xml:space="preserve">Uzbrojenie terenu pod Słupską Specjalną Strefę Ekonomiczną, Kompleks Koszalin - drogi                       </t>
    </r>
    <r>
      <rPr>
        <sz val="10"/>
        <rFont val="Arial Narrow"/>
        <family val="2"/>
      </rPr>
      <t>okres realizacji 2008 - 2014                                                  łączne nakłady finansowe  40.000,0 tys. zł</t>
    </r>
  </si>
  <si>
    <r>
      <t xml:space="preserve">ul. Gnieźnieńska (od 4-go Marca do Połczyńskiej)                    </t>
    </r>
    <r>
      <rPr>
        <sz val="10"/>
        <rFont val="Arial Narrow"/>
        <family val="2"/>
      </rPr>
      <t xml:space="preserve"> okres realizacji 2007-2014</t>
    </r>
  </si>
  <si>
    <r>
      <t xml:space="preserve">Waryńskiego ze skrzyżowaniem z ul. Zwycięstwa, Piłsudskiego, Kościuszki                                       </t>
    </r>
    <r>
      <rPr>
        <sz val="10"/>
        <rFont val="Arial Narrow"/>
        <family val="2"/>
      </rPr>
      <t xml:space="preserve"> okres realizacji 2008-2014</t>
    </r>
  </si>
  <si>
    <t xml:space="preserve">Uzbrojenie terenu pod Słupską Specjalną Strefę Ekonomiczną, Kompleks Koszalin - drogi                       </t>
  </si>
  <si>
    <t xml:space="preserve">Budowa i przebudowa dróg stanowiących zewnętrzny pierścień układu komunikacyjnego </t>
  </si>
  <si>
    <t>Plan na                                               2009 r.</t>
  </si>
  <si>
    <t>Plan po zmianach na                                               2009, r.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</si>
  <si>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</si>
  <si>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</si>
  <si>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 xml:space="preserve">w tym dla Pałacu Młodzieży - dofinansowanie zakupu nagród na konkurs "Ja i moje środowisko" </t>
  </si>
  <si>
    <t>Przedszkole Nr 15 - dofinansowanie zakupu nagród na konkurs "Chrońmy drzewa"</t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</si>
  <si>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</si>
  <si>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</si>
  <si>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</si>
  <si>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</si>
  <si>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</si>
  <si>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</si>
  <si>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- opracowanie projektu zagospodarowania terenu przy ul.Wopistów do ul.Zdobywców Wału Pomorskiego o pow. 1,0296 ha</t>
  </si>
  <si>
    <t xml:space="preserve"> - prace pielęgnacyjno-lecznicze drzew na terenach administrowanych przez Zarząd Budynków Mieszkalnych (ZBM)</t>
  </si>
  <si>
    <r>
      <t xml:space="preserve">Wydatki inwestycyjne funduszy celowych - bagrowanie stawu w </t>
    </r>
    <r>
      <rPr>
        <i/>
        <sz val="9"/>
        <rFont val="Arial Narrow"/>
        <family val="2"/>
      </rPr>
      <t>Parku Książąt Pomorskich "A"</t>
    </r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</si>
  <si>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</si>
  <si>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</si>
  <si>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</si>
  <si>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</si>
  <si>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</si>
  <si>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</si>
  <si>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</si>
  <si>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</si>
  <si>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</si>
  <si>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</si>
  <si>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</si>
  <si>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 słomy, sorbentów, neutralizatorów, sprzętu do prowadzenia działań z zakresu ratownictwa chemicznego 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</si>
  <si>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</si>
  <si>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</si>
  <si>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</si>
  <si>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</si>
  <si>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</si>
  <si>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</si>
  <si>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 xml:space="preserve"> - przeprowadzanie badań i analiz oraz opracowania wniosków z zakresu ochrony środowiska</t>
  </si>
  <si>
    <r>
      <t xml:space="preserve">Zakup usług pozostałych </t>
    </r>
    <r>
      <rPr>
        <i/>
        <sz val="10"/>
        <rFont val="Arial Narrow"/>
        <family val="2"/>
      </rPr>
      <t>opracowanie mapy akustycznej miasta</t>
    </r>
  </si>
  <si>
    <t>ZMIANY PLANU FINANSOWEGO</t>
  </si>
  <si>
    <t xml:space="preserve">   POWIATOWEGO FUNDUSZU GOSPODARKI </t>
  </si>
  <si>
    <t xml:space="preserve">   ZASOBEM GEODEZYJNYM I KARTOGRAFICZNYM</t>
  </si>
  <si>
    <t xml:space="preserve"> NA 2009 ROK</t>
  </si>
  <si>
    <t>Dział, rozdział        §</t>
  </si>
  <si>
    <t xml:space="preserve">Plan po zmianach                                        </t>
  </si>
  <si>
    <t>Fundusz Gospodarki Zasobem Geodezyjnym i Kartograficznym</t>
  </si>
  <si>
    <t>Stan środków  na początek roku</t>
  </si>
  <si>
    <t xml:space="preserve"> 710          71030</t>
  </si>
  <si>
    <t>710          71030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</si>
  <si>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</si>
  <si>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</si>
  <si>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</si>
  <si>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</si>
  <si>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 xml:space="preserve"> Zakup usług pozostałych </t>
  </si>
  <si>
    <t>Zakup usług obejmujących wykonanie ekspertyz, analiz i opinii</t>
  </si>
  <si>
    <t xml:space="preserve">Zakup materiałów papierniczych do sprzętu drukarskiego i urządzeń kserograficznych </t>
  </si>
  <si>
    <t>Wydatki inwestycyjne</t>
  </si>
  <si>
    <t>Wydatki na zakupy inwestycyjne funduszy celowych</t>
  </si>
  <si>
    <t>STAN ŚRODKÓW OBROTOWYCH  
NA KONIEC ROKU</t>
  </si>
  <si>
    <t>Załącznik nr 5 do Uchwały</t>
  </si>
  <si>
    <t>BZK</t>
  </si>
  <si>
    <t xml:space="preserve">Plan               </t>
  </si>
  <si>
    <r>
      <t xml:space="preserve">"Osiedle Wilkowo - uzbrojenie                                                                 </t>
    </r>
    <r>
      <rPr>
        <sz val="10"/>
        <rFont val="Arial Narrow"/>
        <family val="2"/>
      </rPr>
      <t xml:space="preserve">  łączne nakłady finansowe  5.980,0 tys. zł</t>
    </r>
  </si>
  <si>
    <t>Dotacje celowe otrzymane z budżetu państwa na realizację  zadań bieżących z zakresu administracji rządowej oraz innych zadań zleconych gminie ustawami</t>
  </si>
  <si>
    <t>ZMIANY   PLANU  DOCHODÓW  I   WYDATKÓW   NA  ZADANIA  ZLECONE GMINIE Z ZAKRESU ADMINISTRACJI RZĄDOWEJ                                                                                                                                W  2009  ROKU</t>
  </si>
  <si>
    <t>2010</t>
  </si>
  <si>
    <t>Załącznik nr 8 do Uchwały</t>
  </si>
  <si>
    <t>Wybory do Parlamentu Europejskiego</t>
  </si>
  <si>
    <t>Dotacje celowe z budżetu na finansowanie lub dofinansowanie prac remontowych i konserwatorskich obiektów zabytkowych, przekazane jednostkom niezaliczanym do sektora finansów publicznych</t>
  </si>
  <si>
    <t>85395</t>
  </si>
  <si>
    <t>4370</t>
  </si>
  <si>
    <t xml:space="preserve">Opłaty z tytułu zakupu usług telekomunikacyjnych telefonii stacjonarnej </t>
  </si>
  <si>
    <t>URZĘDY NACZELNYCH ORGANÓW WŁADZY PAŃSTWOWEJ, KONTROLI I OCHRONY PRAWA ORAZ SĄDOWNICTWA</t>
  </si>
  <si>
    <t>"Koszaliński Program integracji Społecznej START"</t>
  </si>
  <si>
    <t>Drogi publiczne w miastach na prawach powiatu</t>
  </si>
  <si>
    <t>- Komenda Miejska Państwowej Straży Pożarnej - dofinansowanie do przeglądów, konserwacji, napraw sprzętu do pomiaru stężeń substancji chemicznych, mierników, testerów, utylizacji zużytych sorbentów lub innych środków chemicznych oraz szkoleń strażaków.</t>
  </si>
  <si>
    <t>Ochrona zabytków i opieka nad zabytkami</t>
  </si>
  <si>
    <t xml:space="preserve">Nr  XXXIII / 405 / 2009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</si>
</sst>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3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b/>
      <sz val="24"/>
      <name val="Arial Narrow"/>
      <family val="2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4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164" fontId="14" fillId="0" borderId="18" xfId="20" applyNumberFormat="1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164" fontId="15" fillId="0" borderId="22" xfId="20" applyNumberFormat="1" applyFont="1" applyFill="1" applyBorder="1" applyAlignment="1" applyProtection="1">
      <alignment vertical="center" wrapText="1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1" fontId="14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5" xfId="20" applyNumberFormat="1" applyFont="1" applyFill="1" applyBorder="1" applyAlignment="1" applyProtection="1">
      <alignment vertical="center" wrapText="1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NumberFormat="1" applyFont="1" applyFill="1" applyBorder="1" applyAlignment="1" applyProtection="1">
      <alignment/>
      <protection locked="0"/>
    </xf>
    <xf numFmtId="0" fontId="6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>
      <alignment vertical="center"/>
    </xf>
    <xf numFmtId="164" fontId="15" fillId="0" borderId="1" xfId="2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4" fillId="0" borderId="30" xfId="20" applyNumberFormat="1" applyFont="1" applyFill="1" applyBorder="1" applyAlignment="1" applyProtection="1">
      <alignment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3" fontId="15" fillId="0" borderId="35" xfId="0" applyNumberFormat="1" applyFont="1" applyFill="1" applyBorder="1" applyAlignment="1" applyProtection="1">
      <alignment horizontal="right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49" fontId="15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5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4" fillId="0" borderId="38" xfId="0" applyNumberFormat="1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5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8" xfId="0" applyNumberFormat="1" applyFont="1" applyFill="1" applyBorder="1" applyAlignment="1" applyProtection="1">
      <alignment horizontal="center" vertical="center"/>
      <protection locked="0"/>
    </xf>
    <xf numFmtId="1" fontId="15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5" fillId="0" borderId="31" xfId="0" applyNumberFormat="1" applyFon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horizontal="right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top" wrapText="1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3" fontId="15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/>
    </xf>
    <xf numFmtId="0" fontId="9" fillId="0" borderId="43" xfId="0" applyFont="1" applyBorder="1" applyAlignment="1">
      <alignment/>
    </xf>
    <xf numFmtId="3" fontId="9" fillId="0" borderId="43" xfId="0" applyNumberFormat="1" applyFont="1" applyBorder="1" applyAlignment="1">
      <alignment/>
    </xf>
    <xf numFmtId="0" fontId="14" fillId="0" borderId="2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16" fillId="0" borderId="2" xfId="0" applyNumberFormat="1" applyFont="1" applyBorder="1" applyAlignment="1">
      <alignment horizontal="centerContinuous" vertical="center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8" fillId="0" borderId="4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4" fillId="0" borderId="45" xfId="0" applyFont="1" applyBorder="1" applyAlignment="1">
      <alignment horizontal="centerContinuous" vertical="center" wrapText="1"/>
    </xf>
    <xf numFmtId="0" fontId="14" fillId="0" borderId="46" xfId="0" applyFont="1" applyBorder="1" applyAlignment="1">
      <alignment horizontal="centerContinuous" vertical="center" wrapText="1"/>
    </xf>
    <xf numFmtId="0" fontId="14" fillId="0" borderId="47" xfId="0" applyFont="1" applyBorder="1" applyAlignment="1">
      <alignment horizontal="centerContinuous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 wrapText="1"/>
    </xf>
    <xf numFmtId="1" fontId="13" fillId="0" borderId="3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/>
    </xf>
    <xf numFmtId="0" fontId="3" fillId="0" borderId="44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164" fontId="3" fillId="0" borderId="30" xfId="20" applyNumberFormat="1" applyFont="1" applyFill="1" applyBorder="1" applyAlignment="1" applyProtection="1">
      <alignment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0" xfId="0" applyNumberFormat="1" applyFont="1" applyFill="1" applyBorder="1" applyAlignment="1" applyProtection="1">
      <alignment vertical="center" wrapText="1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4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8" xfId="0" applyNumberFormat="1" applyFont="1" applyFill="1" applyBorder="1" applyAlignment="1" applyProtection="1">
      <alignment vertical="center" wrapText="1"/>
      <protection locked="0"/>
    </xf>
    <xf numFmtId="1" fontId="13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" fontId="13" fillId="0" borderId="50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" fontId="15" fillId="0" borderId="8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14" fillId="0" borderId="8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/>
    </xf>
    <xf numFmtId="3" fontId="14" fillId="0" borderId="8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56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3" fillId="0" borderId="57" xfId="0" applyFont="1" applyBorder="1" applyAlignment="1">
      <alignment/>
    </xf>
    <xf numFmtId="3" fontId="9" fillId="0" borderId="58" xfId="0" applyNumberFormat="1" applyFont="1" applyBorder="1" applyAlignment="1">
      <alignment/>
    </xf>
    <xf numFmtId="0" fontId="15" fillId="0" borderId="13" xfId="0" applyFont="1" applyBorder="1" applyAlignment="1">
      <alignment/>
    </xf>
    <xf numFmtId="3" fontId="6" fillId="0" borderId="59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horizontal="centerContinuous" vertical="center"/>
    </xf>
    <xf numFmtId="4" fontId="6" fillId="0" borderId="9" xfId="0" applyNumberFormat="1" applyFont="1" applyBorder="1" applyAlignment="1">
      <alignment horizontal="centerContinuous"/>
    </xf>
    <xf numFmtId="0" fontId="10" fillId="0" borderId="41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Continuous" vertical="center" wrapText="1"/>
    </xf>
    <xf numFmtId="0" fontId="18" fillId="0" borderId="61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vertical="center"/>
    </xf>
    <xf numFmtId="164" fontId="10" fillId="0" borderId="42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34" xfId="0" applyNumberFormat="1" applyFont="1" applyBorder="1" applyAlignment="1">
      <alignment vertical="center"/>
    </xf>
    <xf numFmtId="164" fontId="10" fillId="0" borderId="30" xfId="0" applyNumberFormat="1" applyFont="1" applyBorder="1" applyAlignment="1">
      <alignment vertical="center"/>
    </xf>
    <xf numFmtId="164" fontId="10" fillId="0" borderId="4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38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vertical="center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4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5" fillId="0" borderId="64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0" fontId="15" fillId="0" borderId="44" xfId="0" applyNumberFormat="1" applyFont="1" applyFill="1" applyBorder="1" applyAlignment="1" applyProtection="1">
      <alignment vertical="center" wrapText="1"/>
      <protection locked="0"/>
    </xf>
    <xf numFmtId="49" fontId="15" fillId="0" borderId="65" xfId="0" applyNumberFormat="1" applyFont="1" applyFill="1" applyBorder="1" applyAlignment="1" applyProtection="1">
      <alignment horizontal="center" vertical="center"/>
      <protection locked="0"/>
    </xf>
    <xf numFmtId="164" fontId="15" fillId="0" borderId="66" xfId="20" applyNumberFormat="1" applyFont="1" applyFill="1" applyBorder="1" applyAlignment="1" applyProtection="1">
      <alignment vertical="center" wrapText="1"/>
      <protection locked="0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8" fillId="0" borderId="68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 applyProtection="1">
      <alignment horizontal="center" vertical="center"/>
      <protection locked="0"/>
    </xf>
    <xf numFmtId="1" fontId="14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1" xfId="0" applyNumberFormat="1" applyFont="1" applyBorder="1" applyAlignment="1" applyProtection="1">
      <alignment vertical="center" wrapText="1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Border="1" applyAlignment="1">
      <alignment horizontal="right" vertical="center"/>
    </xf>
    <xf numFmtId="3" fontId="20" fillId="0" borderId="69" xfId="0" applyNumberFormat="1" applyFont="1" applyFill="1" applyBorder="1" applyAlignment="1" applyProtection="1">
      <alignment horizontal="centerContinuous" vertical="center"/>
      <protection locked="0"/>
    </xf>
    <xf numFmtId="3" fontId="16" fillId="0" borderId="2" xfId="0" applyNumberFormat="1" applyFont="1" applyFill="1" applyBorder="1" applyAlignment="1" applyProtection="1">
      <alignment horizontal="centerContinuous" vertical="center"/>
      <protection locked="0"/>
    </xf>
    <xf numFmtId="3" fontId="14" fillId="0" borderId="59" xfId="0" applyNumberFormat="1" applyFont="1" applyFill="1" applyBorder="1" applyAlignment="1" applyProtection="1">
      <alignment horizontal="right" vertical="center"/>
      <protection locked="0"/>
    </xf>
    <xf numFmtId="3" fontId="15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164" fontId="18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3" fontId="15" fillId="0" borderId="71" xfId="0" applyNumberFormat="1" applyFont="1" applyFill="1" applyBorder="1" applyAlignment="1" applyProtection="1">
      <alignment horizontal="right" vertical="center"/>
      <protection locked="0"/>
    </xf>
    <xf numFmtId="164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15" fillId="0" borderId="42" xfId="0" applyNumberFormat="1" applyFont="1" applyFill="1" applyBorder="1" applyAlignment="1" applyProtection="1">
      <alignment vertical="center"/>
      <protection locked="0"/>
    </xf>
    <xf numFmtId="3" fontId="15" fillId="0" borderId="8" xfId="0" applyNumberFormat="1" applyFont="1" applyFill="1" applyBorder="1" applyAlignment="1" applyProtection="1">
      <alignment vertical="center"/>
      <protection locked="0"/>
    </xf>
    <xf numFmtId="3" fontId="16" fillId="0" borderId="6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9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34" xfId="0" applyNumberFormat="1" applyFont="1" applyFill="1" applyBorder="1" applyAlignment="1" applyProtection="1">
      <alignment horizontal="right" vertical="center"/>
      <protection locked="0"/>
    </xf>
    <xf numFmtId="3" fontId="18" fillId="0" borderId="5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72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5" fillId="0" borderId="1" xfId="0" applyNumberFormat="1" applyFont="1" applyFill="1" applyBorder="1" applyAlignment="1" applyProtection="1">
      <alignment horizontal="right" vertical="center"/>
      <protection locked="0"/>
    </xf>
    <xf numFmtId="1" fontId="15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0" xfId="20" applyNumberFormat="1" applyFont="1" applyFill="1" applyBorder="1" applyAlignment="1" applyProtection="1">
      <alignment vertical="center" wrapText="1"/>
      <protection locked="0"/>
    </xf>
    <xf numFmtId="3" fontId="14" fillId="0" borderId="71" xfId="0" applyNumberFormat="1" applyFont="1" applyFill="1" applyBorder="1" applyAlignment="1" applyProtection="1">
      <alignment horizontal="right" vertical="center"/>
      <protection locked="0"/>
    </xf>
    <xf numFmtId="164" fontId="14" fillId="0" borderId="48" xfId="0" applyNumberFormat="1" applyFont="1" applyBorder="1" applyAlignment="1" applyProtection="1">
      <alignment vertical="center" wrapText="1"/>
      <protection locked="0"/>
    </xf>
    <xf numFmtId="0" fontId="18" fillId="0" borderId="48" xfId="0" applyNumberFormat="1" applyFont="1" applyFill="1" applyBorder="1" applyAlignment="1" applyProtection="1">
      <alignment horizontal="center" vertical="center"/>
      <protection locked="0"/>
    </xf>
    <xf numFmtId="3" fontId="18" fillId="0" borderId="46" xfId="0" applyNumberFormat="1" applyFont="1" applyFill="1" applyBorder="1" applyAlignment="1" applyProtection="1">
      <alignment horizontal="right" vertical="center"/>
      <protection locked="0"/>
    </xf>
    <xf numFmtId="0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1" fontId="15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14" fillId="0" borderId="73" xfId="0" applyNumberFormat="1" applyFont="1" applyFill="1" applyBorder="1" applyAlignment="1" applyProtection="1">
      <alignment horizontal="right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51" xfId="0" applyNumberFormat="1" applyFont="1" applyFill="1" applyBorder="1" applyAlignment="1" applyProtection="1">
      <alignment horizontal="right" vertical="center"/>
      <protection locked="0"/>
    </xf>
    <xf numFmtId="4" fontId="22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1" fontId="1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Continuous"/>
    </xf>
    <xf numFmtId="0" fontId="22" fillId="0" borderId="0" xfId="0" applyNumberFormat="1" applyFont="1" applyFill="1" applyBorder="1" applyAlignment="1" applyProtection="1">
      <alignment vertical="top"/>
      <protection/>
    </xf>
    <xf numFmtId="3" fontId="2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1" fontId="13" fillId="0" borderId="44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6" fillId="0" borderId="38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vertical="center"/>
      <protection/>
    </xf>
    <xf numFmtId="3" fontId="6" fillId="0" borderId="38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51" xfId="0" applyNumberFormat="1" applyFont="1" applyFill="1" applyBorder="1" applyAlignment="1" applyProtection="1">
      <alignment horizontal="right" vertical="center"/>
      <protection/>
    </xf>
    <xf numFmtId="3" fontId="3" fillId="0" borderId="25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>
      <alignment vertical="center"/>
      <protection/>
    </xf>
    <xf numFmtId="0" fontId="3" fillId="0" borderId="30" xfId="0" applyNumberFormat="1" applyFont="1" applyFill="1" applyBorder="1" applyAlignment="1" applyProtection="1">
      <alignment vertical="center"/>
      <protection/>
    </xf>
    <xf numFmtId="3" fontId="3" fillId="0" borderId="30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74" xfId="0" applyNumberFormat="1" applyFont="1" applyFill="1" applyBorder="1" applyAlignment="1" applyProtection="1">
      <alignment vertical="center"/>
      <protection/>
    </xf>
    <xf numFmtId="0" fontId="14" fillId="0" borderId="42" xfId="0" applyNumberFormat="1" applyFont="1" applyFill="1" applyBorder="1" applyAlignment="1" applyProtection="1">
      <alignment vertical="center"/>
      <protection/>
    </xf>
    <xf numFmtId="3" fontId="14" fillId="0" borderId="1" xfId="0" applyNumberFormat="1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3" fontId="14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vertical="center"/>
      <protection/>
    </xf>
    <xf numFmtId="3" fontId="3" fillId="0" borderId="44" xfId="0" applyNumberFormat="1" applyFont="1" applyFill="1" applyBorder="1" applyAlignment="1" applyProtection="1">
      <alignment horizontal="right" vertical="center"/>
      <protection/>
    </xf>
    <xf numFmtId="3" fontId="3" fillId="0" borderId="75" xfId="0" applyNumberFormat="1" applyFont="1" applyFill="1" applyBorder="1" applyAlignment="1" applyProtection="1">
      <alignment horizontal="right" vertical="center"/>
      <protection/>
    </xf>
    <xf numFmtId="3" fontId="3" fillId="0" borderId="30" xfId="0" applyNumberFormat="1" applyFont="1" applyFill="1" applyBorder="1" applyAlignment="1" applyProtection="1">
      <alignment horizontal="right" vertical="center"/>
      <protection/>
    </xf>
    <xf numFmtId="3" fontId="3" fillId="0" borderId="44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horizontal="right" vertical="center"/>
      <protection/>
    </xf>
    <xf numFmtId="3" fontId="3" fillId="0" borderId="46" xfId="0" applyNumberFormat="1" applyFont="1" applyFill="1" applyBorder="1" applyAlignment="1" applyProtection="1">
      <alignment horizontal="right" vertical="center"/>
      <protection/>
    </xf>
    <xf numFmtId="0" fontId="14" fillId="0" borderId="30" xfId="0" applyNumberFormat="1" applyFont="1" applyFill="1" applyBorder="1" applyAlignment="1" applyProtection="1">
      <alignment vertical="center"/>
      <protection/>
    </xf>
    <xf numFmtId="0" fontId="14" fillId="0" borderId="41" xfId="0" applyNumberFormat="1" applyFont="1" applyFill="1" applyBorder="1" applyAlignment="1" applyProtection="1">
      <alignment horizontal="left" vertical="center" wrapText="1"/>
      <protection/>
    </xf>
    <xf numFmtId="3" fontId="14" fillId="0" borderId="25" xfId="0" applyNumberFormat="1" applyFont="1" applyFill="1" applyBorder="1" applyAlignment="1" applyProtection="1">
      <alignment horizontal="right" vertical="center"/>
      <protection/>
    </xf>
    <xf numFmtId="3" fontId="14" fillId="0" borderId="30" xfId="0" applyNumberFormat="1" applyFont="1" applyFill="1" applyBorder="1" applyAlignment="1" applyProtection="1">
      <alignment vertical="center"/>
      <protection/>
    </xf>
    <xf numFmtId="0" fontId="14" fillId="0" borderId="49" xfId="0" applyNumberFormat="1" applyFont="1" applyFill="1" applyBorder="1" applyAlignment="1" applyProtection="1">
      <alignment vertical="center"/>
      <protection/>
    </xf>
    <xf numFmtId="3" fontId="14" fillId="0" borderId="49" xfId="0" applyNumberFormat="1" applyFont="1" applyFill="1" applyBorder="1" applyAlignment="1" applyProtection="1">
      <alignment horizontal="right" vertical="center"/>
      <protection/>
    </xf>
    <xf numFmtId="3" fontId="14" fillId="0" borderId="45" xfId="0" applyNumberFormat="1" applyFont="1" applyFill="1" applyBorder="1" applyAlignment="1" applyProtection="1">
      <alignment horizontal="right" vertical="center"/>
      <protection/>
    </xf>
    <xf numFmtId="49" fontId="23" fillId="0" borderId="44" xfId="0" applyNumberFormat="1" applyFont="1" applyFill="1" applyBorder="1" applyAlignment="1" applyProtection="1">
      <alignment vertical="center" wrapText="1"/>
      <protection/>
    </xf>
    <xf numFmtId="3" fontId="23" fillId="0" borderId="75" xfId="0" applyNumberFormat="1" applyFont="1" applyFill="1" applyBorder="1" applyAlignment="1" applyProtection="1">
      <alignment horizontal="right" vertical="center"/>
      <protection/>
    </xf>
    <xf numFmtId="3" fontId="3" fillId="0" borderId="49" xfId="0" applyNumberFormat="1" applyFont="1" applyFill="1" applyBorder="1" applyAlignment="1" applyProtection="1">
      <alignment vertical="center"/>
      <protection/>
    </xf>
    <xf numFmtId="3" fontId="23" fillId="0" borderId="49" xfId="0" applyNumberFormat="1" applyFont="1" applyBorder="1" applyAlignment="1">
      <alignment horizontal="right" vertical="center"/>
    </xf>
    <xf numFmtId="0" fontId="3" fillId="0" borderId="41" xfId="0" applyNumberFormat="1" applyFont="1" applyFill="1" applyBorder="1" applyAlignment="1" applyProtection="1">
      <alignment vertical="center" wrapText="1"/>
      <protection/>
    </xf>
    <xf numFmtId="0" fontId="14" fillId="0" borderId="41" xfId="0" applyNumberFormat="1" applyFont="1" applyFill="1" applyBorder="1" applyAlignment="1" applyProtection="1">
      <alignment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3" fontId="3" fillId="0" borderId="4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70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38" xfId="0" applyNumberFormat="1" applyFont="1" applyFill="1" applyBorder="1" applyAlignment="1" applyProtection="1">
      <alignment horizontal="centerContinuous" vertical="center"/>
      <protection/>
    </xf>
    <xf numFmtId="0" fontId="14" fillId="0" borderId="3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6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50" xfId="0" applyNumberFormat="1" applyFont="1" applyFill="1" applyBorder="1" applyAlignment="1" applyProtection="1">
      <alignment horizontal="center" vertical="center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61" xfId="0" applyNumberFormat="1" applyFont="1" applyFill="1" applyBorder="1" applyAlignment="1" applyProtection="1">
      <alignment horizontal="center" vertical="center"/>
      <protection/>
    </xf>
    <xf numFmtId="0" fontId="18" fillId="0" borderId="76" xfId="0" applyFont="1" applyBorder="1" applyAlignment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0" fontId="15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0" applyNumberFormat="1" applyFont="1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164" fontId="10" fillId="0" borderId="30" xfId="20" applyNumberFormat="1" applyFont="1" applyFill="1" applyBorder="1" applyAlignment="1" applyProtection="1">
      <alignment vertical="center" wrapText="1"/>
      <protection locked="0"/>
    </xf>
    <xf numFmtId="164" fontId="19" fillId="0" borderId="62" xfId="0" applyNumberFormat="1" applyFont="1" applyBorder="1" applyAlignment="1">
      <alignment vertical="center"/>
    </xf>
    <xf numFmtId="0" fontId="14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5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4" fillId="0" borderId="77" xfId="0" applyFont="1" applyBorder="1" applyAlignment="1">
      <alignment vertical="center" wrapText="1"/>
    </xf>
    <xf numFmtId="0" fontId="10" fillId="0" borderId="77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1" fontId="15" fillId="0" borderId="11" xfId="0" applyNumberFormat="1" applyFont="1" applyBorder="1" applyAlignment="1" applyProtection="1">
      <alignment horizontal="centerContinuous" vertical="center"/>
      <protection locked="0"/>
    </xf>
    <xf numFmtId="164" fontId="15" fillId="0" borderId="42" xfId="0" applyNumberFormat="1" applyFont="1" applyBorder="1" applyAlignment="1" applyProtection="1">
      <alignment vertical="center" wrapText="1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49" fontId="15" fillId="0" borderId="1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vertical="center"/>
    </xf>
    <xf numFmtId="1" fontId="15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1" xfId="20" applyNumberFormat="1" applyFont="1" applyFill="1" applyBorder="1" applyAlignment="1" applyProtection="1">
      <alignment vertical="center" wrapText="1"/>
      <protection locked="0"/>
    </xf>
    <xf numFmtId="3" fontId="5" fillId="0" borderId="18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5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9" xfId="20" applyNumberFormat="1" applyFont="1" applyFill="1" applyBorder="1" applyAlignment="1" applyProtection="1">
      <alignment vertical="center" wrapText="1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15" fillId="0" borderId="62" xfId="0" applyNumberFormat="1" applyFont="1" applyFill="1" applyBorder="1" applyAlignment="1" applyProtection="1">
      <alignment horizontal="right" vertical="center"/>
      <protection locked="0"/>
    </xf>
    <xf numFmtId="3" fontId="15" fillId="0" borderId="73" xfId="0" applyNumberFormat="1" applyFont="1" applyFill="1" applyBorder="1" applyAlignment="1" applyProtection="1">
      <alignment horizontal="right" vertical="center"/>
      <protection locked="0"/>
    </xf>
    <xf numFmtId="164" fontId="15" fillId="0" borderId="44" xfId="20" applyNumberFormat="1" applyFont="1" applyFill="1" applyBorder="1" applyAlignment="1" applyProtection="1">
      <alignment vertical="center" wrapText="1"/>
      <protection locked="0"/>
    </xf>
    <xf numFmtId="0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NumberFormat="1" applyFont="1" applyFill="1" applyBorder="1" applyAlignment="1" applyProtection="1">
      <alignment vertical="center" wrapText="1"/>
      <protection locked="0"/>
    </xf>
    <xf numFmtId="3" fontId="5" fillId="0" borderId="33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0" xfId="0" applyNumberFormat="1" applyFont="1" applyFill="1" applyBorder="1" applyAlignment="1" applyProtection="1">
      <alignment vertical="center" wrapText="1"/>
      <protection locked="0"/>
    </xf>
    <xf numFmtId="3" fontId="14" fillId="0" borderId="5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3" fontId="15" fillId="0" borderId="56" xfId="0" applyNumberFormat="1" applyFont="1" applyFill="1" applyBorder="1" applyAlignment="1" applyProtection="1">
      <alignment horizontal="right" vertical="center"/>
      <protection locked="0"/>
    </xf>
    <xf numFmtId="3" fontId="14" fillId="0" borderId="78" xfId="0" applyNumberFormat="1" applyFont="1" applyFill="1" applyBorder="1" applyAlignment="1" applyProtection="1">
      <alignment horizontal="right" vertical="center"/>
      <protection locked="0"/>
    </xf>
    <xf numFmtId="1" fontId="15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5" fillId="0" borderId="79" xfId="0" applyNumberFormat="1" applyFont="1" applyFill="1" applyBorder="1" applyAlignment="1" applyProtection="1">
      <alignment horizontal="right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0" fontId="18" fillId="0" borderId="70" xfId="0" applyNumberFormat="1" applyFont="1" applyFill="1" applyBorder="1" applyAlignment="1" applyProtection="1">
      <alignment horizontal="center" vertical="center"/>
      <protection locked="0"/>
    </xf>
    <xf numFmtId="3" fontId="18" fillId="0" borderId="75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49" fontId="15" fillId="0" borderId="80" xfId="0" applyNumberFormat="1" applyFont="1" applyFill="1" applyBorder="1" applyAlignment="1" applyProtection="1">
      <alignment horizontal="center" vertical="center"/>
      <protection locked="0"/>
    </xf>
    <xf numFmtId="164" fontId="15" fillId="0" borderId="43" xfId="20" applyNumberFormat="1" applyFont="1" applyFill="1" applyBorder="1" applyAlignment="1" applyProtection="1">
      <alignment vertical="center" wrapText="1"/>
      <protection locked="0"/>
    </xf>
    <xf numFmtId="0" fontId="3" fillId="0" borderId="81" xfId="0" applyNumberFormat="1" applyFont="1" applyFill="1" applyBorder="1" applyAlignment="1" applyProtection="1">
      <alignment horizontal="center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15" fillId="0" borderId="83" xfId="0" applyNumberFormat="1" applyFont="1" applyFill="1" applyBorder="1" applyAlignment="1" applyProtection="1">
      <alignment horizontal="right" vertical="center"/>
      <protection locked="0"/>
    </xf>
    <xf numFmtId="3" fontId="15" fillId="0" borderId="58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NumberFormat="1" applyFont="1" applyFill="1" applyBorder="1" applyAlignment="1" applyProtection="1">
      <alignment horizontal="right" vertical="center"/>
      <protection locked="0"/>
    </xf>
    <xf numFmtId="1" fontId="14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38" xfId="20" applyNumberFormat="1" applyFont="1" applyFill="1" applyBorder="1" applyAlignment="1" applyProtection="1">
      <alignment vertical="center" wrapText="1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49" fontId="15" fillId="0" borderId="50" xfId="0" applyNumberFormat="1" applyFont="1" applyFill="1" applyBorder="1" applyAlignment="1" applyProtection="1">
      <alignment horizontal="centerContinuous" vertical="center"/>
      <protection locked="0"/>
    </xf>
    <xf numFmtId="3" fontId="15" fillId="0" borderId="30" xfId="0" applyNumberFormat="1" applyFont="1" applyFill="1" applyBorder="1" applyAlignment="1" applyProtection="1">
      <alignment vertical="center" wrapText="1"/>
      <protection locked="0"/>
    </xf>
    <xf numFmtId="0" fontId="14" fillId="0" borderId="77" xfId="0" applyNumberFormat="1" applyFont="1" applyFill="1" applyBorder="1" applyAlignment="1" applyProtection="1">
      <alignment vertical="center" wrapText="1"/>
      <protection locked="0"/>
    </xf>
    <xf numFmtId="0" fontId="18" fillId="0" borderId="77" xfId="0" applyNumberFormat="1" applyFont="1" applyFill="1" applyBorder="1" applyAlignment="1" applyProtection="1">
      <alignment horizontal="center" vertical="center"/>
      <protection locked="0"/>
    </xf>
    <xf numFmtId="3" fontId="14" fillId="0" borderId="84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Fill="1" applyBorder="1" applyAlignment="1" applyProtection="1">
      <alignment horizontal="right" vertical="center"/>
      <protection locked="0"/>
    </xf>
    <xf numFmtId="3" fontId="15" fillId="0" borderId="44" xfId="0" applyNumberFormat="1" applyFont="1" applyFill="1" applyBorder="1" applyAlignment="1" applyProtection="1">
      <alignment horizontal="right" vertical="center"/>
      <protection locked="0"/>
    </xf>
    <xf numFmtId="164" fontId="3" fillId="0" borderId="70" xfId="0" applyNumberFormat="1" applyFont="1" applyFill="1" applyBorder="1" applyAlignment="1" applyProtection="1">
      <alignment horizontal="center" vertical="center"/>
      <protection locked="0"/>
    </xf>
    <xf numFmtId="3" fontId="15" fillId="0" borderId="85" xfId="0" applyNumberFormat="1" applyFont="1" applyFill="1" applyBorder="1" applyAlignment="1" applyProtection="1">
      <alignment horizontal="right" vertical="center"/>
      <protection locked="0"/>
    </xf>
    <xf numFmtId="3" fontId="15" fillId="0" borderId="70" xfId="0" applyNumberFormat="1" applyFont="1" applyFill="1" applyBorder="1" applyAlignment="1" applyProtection="1">
      <alignment vertical="center"/>
      <protection locked="0"/>
    </xf>
    <xf numFmtId="3" fontId="15" fillId="0" borderId="6" xfId="0" applyNumberFormat="1" applyFont="1" applyFill="1" applyBorder="1" applyAlignment="1" applyProtection="1">
      <alignment vertical="center"/>
      <protection locked="0"/>
    </xf>
    <xf numFmtId="3" fontId="14" fillId="0" borderId="77" xfId="0" applyNumberFormat="1" applyFont="1" applyFill="1" applyBorder="1" applyAlignment="1" applyProtection="1">
      <alignment horizontal="right" vertical="center"/>
      <protection locked="0"/>
    </xf>
    <xf numFmtId="3" fontId="14" fillId="0" borderId="5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vertical="center"/>
    </xf>
    <xf numFmtId="0" fontId="15" fillId="0" borderId="42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14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20" applyNumberFormat="1" applyFont="1" applyFill="1" applyBorder="1" applyAlignment="1" applyProtection="1">
      <alignment vertical="center" wrapText="1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1" fontId="14" fillId="0" borderId="50" xfId="0" applyNumberFormat="1" applyFont="1" applyFill="1" applyBorder="1" applyAlignment="1" applyProtection="1">
      <alignment horizontal="centerContinuous" vertical="center"/>
      <protection locked="0"/>
    </xf>
    <xf numFmtId="1" fontId="15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0" xfId="20" applyNumberFormat="1" applyFont="1" applyFill="1" applyBorder="1" applyAlignment="1" applyProtection="1">
      <alignment vertical="center" wrapText="1"/>
      <protection locked="0"/>
    </xf>
    <xf numFmtId="164" fontId="14" fillId="0" borderId="77" xfId="20" applyNumberFormat="1" applyFont="1" applyFill="1" applyBorder="1" applyAlignment="1" applyProtection="1">
      <alignment vertical="center" wrapText="1"/>
      <protection locked="0"/>
    </xf>
    <xf numFmtId="3" fontId="14" fillId="0" borderId="86" xfId="0" applyNumberFormat="1" applyFont="1" applyFill="1" applyBorder="1" applyAlignment="1" applyProtection="1">
      <alignment horizontal="right" vertical="center"/>
      <protection locked="0"/>
    </xf>
    <xf numFmtId="0" fontId="1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9" xfId="0" applyNumberFormat="1" applyFont="1" applyFill="1" applyBorder="1" applyAlignment="1" applyProtection="1">
      <alignment vertical="center" wrapText="1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Fill="1" applyBorder="1" applyAlignment="1" applyProtection="1">
      <alignment vertical="center"/>
      <protection locked="0"/>
    </xf>
    <xf numFmtId="0" fontId="20" fillId="0" borderId="2" xfId="0" applyNumberFormat="1" applyFont="1" applyFill="1" applyBorder="1" applyAlignment="1" applyProtection="1">
      <alignment vertical="center"/>
      <protection locked="0"/>
    </xf>
    <xf numFmtId="0" fontId="18" fillId="0" borderId="43" xfId="0" applyNumberFormat="1" applyFont="1" applyFill="1" applyBorder="1" applyAlignment="1" applyProtection="1">
      <alignment horizontal="center" vertical="center"/>
      <protection locked="0"/>
    </xf>
    <xf numFmtId="3" fontId="14" fillId="0" borderId="83" xfId="0" applyNumberFormat="1" applyFont="1" applyFill="1" applyBorder="1" applyAlignment="1" applyProtection="1">
      <alignment horizontal="right" vertical="center"/>
      <protection locked="0"/>
    </xf>
    <xf numFmtId="3" fontId="14" fillId="0" borderId="81" xfId="0" applyNumberFormat="1" applyFont="1" applyFill="1" applyBorder="1" applyAlignment="1" applyProtection="1">
      <alignment horizontal="right" vertical="center"/>
      <protection locked="0"/>
    </xf>
    <xf numFmtId="0" fontId="15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15" fillId="0" borderId="30" xfId="0" applyNumberFormat="1" applyFont="1" applyFill="1" applyBorder="1" applyAlignment="1" applyProtection="1">
      <alignment horizontal="right"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15" fillId="0" borderId="8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wrapText="1"/>
      <protection locked="0"/>
    </xf>
    <xf numFmtId="0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88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8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8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77" xfId="0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3" fontId="1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15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9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1" xfId="20" applyNumberFormat="1" applyFont="1" applyFill="1" applyBorder="1" applyAlignment="1" applyProtection="1">
      <alignment vertical="center" wrapText="1"/>
      <protection locked="0"/>
    </xf>
    <xf numFmtId="3" fontId="19" fillId="0" borderId="23" xfId="0" applyNumberFormat="1" applyFont="1" applyFill="1" applyBorder="1" applyAlignment="1" applyProtection="1">
      <alignment horizontal="right"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26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4" fontId="10" fillId="0" borderId="49" xfId="0" applyNumberFormat="1" applyFont="1" applyBorder="1" applyAlignment="1">
      <alignment vertical="center"/>
    </xf>
    <xf numFmtId="164" fontId="10" fillId="0" borderId="30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4" fillId="0" borderId="86" xfId="20" applyNumberFormat="1" applyFont="1" applyFill="1" applyBorder="1" applyAlignment="1" applyProtection="1">
      <alignment vertical="center" wrapText="1"/>
      <protection locked="0"/>
    </xf>
    <xf numFmtId="3" fontId="15" fillId="0" borderId="89" xfId="0" applyNumberFormat="1" applyFont="1" applyFill="1" applyBorder="1" applyAlignment="1" applyProtection="1">
      <alignment horizontal="right" vertical="center"/>
      <protection locked="0"/>
    </xf>
    <xf numFmtId="3" fontId="15" fillId="0" borderId="81" xfId="0" applyNumberFormat="1" applyFont="1" applyFill="1" applyBorder="1" applyAlignment="1" applyProtection="1">
      <alignment horizontal="right" vertical="center"/>
      <protection locked="0"/>
    </xf>
    <xf numFmtId="3" fontId="15" fillId="0" borderId="84" xfId="0" applyNumberFormat="1" applyFont="1" applyFill="1" applyBorder="1" applyAlignment="1" applyProtection="1">
      <alignment horizontal="right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0" fontId="14" fillId="0" borderId="8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3" xfId="0" applyNumberFormat="1" applyFont="1" applyFill="1" applyBorder="1" applyAlignment="1" applyProtection="1">
      <alignment vertical="center" wrapText="1"/>
      <protection locked="0"/>
    </xf>
    <xf numFmtId="3" fontId="15" fillId="0" borderId="51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42" xfId="0" applyNumberFormat="1" applyFont="1" applyFill="1" applyBorder="1" applyAlignment="1" applyProtection="1">
      <alignment vertical="center" wrapText="1"/>
      <protection/>
    </xf>
    <xf numFmtId="3" fontId="14" fillId="0" borderId="1" xfId="0" applyNumberFormat="1" applyFont="1" applyFill="1" applyBorder="1" applyAlignment="1" applyProtection="1">
      <alignment vertical="center"/>
      <protection/>
    </xf>
    <xf numFmtId="0" fontId="23" fillId="0" borderId="1" xfId="0" applyFont="1" applyBorder="1" applyAlignment="1">
      <alignment wrapText="1"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9" xfId="0" applyFont="1" applyBorder="1" applyAlignment="1">
      <alignment wrapText="1"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NumberFormat="1" applyFont="1" applyFill="1" applyBorder="1" applyAlignment="1" applyProtection="1">
      <alignment vertical="center" wrapText="1"/>
      <protection/>
    </xf>
    <xf numFmtId="3" fontId="3" fillId="0" borderId="49" xfId="0" applyNumberFormat="1" applyFont="1" applyFill="1" applyBorder="1" applyAlignment="1" applyProtection="1">
      <alignment horizontal="right" vertical="center"/>
      <protection/>
    </xf>
    <xf numFmtId="3" fontId="23" fillId="0" borderId="46" xfId="0" applyNumberFormat="1" applyFont="1" applyFill="1" applyBorder="1" applyAlignment="1" applyProtection="1">
      <alignment horizontal="right" vertical="center"/>
      <protection/>
    </xf>
    <xf numFmtId="0" fontId="23" fillId="0" borderId="1" xfId="0" applyNumberFormat="1" applyFont="1" applyFill="1" applyBorder="1" applyAlignment="1" applyProtection="1">
      <alignment vertical="center" wrapText="1"/>
      <protection/>
    </xf>
    <xf numFmtId="49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3" fillId="0" borderId="1" xfId="0" applyFont="1" applyBorder="1" applyAlignment="1">
      <alignment vertical="center" wrapText="1"/>
    </xf>
    <xf numFmtId="3" fontId="23" fillId="0" borderId="30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49" fontId="23" fillId="0" borderId="49" xfId="0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vertical="center" wrapText="1"/>
    </xf>
    <xf numFmtId="3" fontId="23" fillId="0" borderId="30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vertical="center" wrapText="1"/>
    </xf>
    <xf numFmtId="3" fontId="23" fillId="0" borderId="4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0" fontId="3" fillId="0" borderId="41" xfId="0" applyFont="1" applyBorder="1" applyAlignment="1">
      <alignment vertical="center" wrapText="1"/>
    </xf>
    <xf numFmtId="3" fontId="3" fillId="0" borderId="30" xfId="0" applyNumberFormat="1" applyFont="1" applyBorder="1" applyAlignment="1">
      <alignment horizontal="right"/>
    </xf>
    <xf numFmtId="0" fontId="14" fillId="0" borderId="48" xfId="0" applyNumberFormat="1" applyFont="1" applyFill="1" applyBorder="1" applyAlignment="1" applyProtection="1">
      <alignment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vertical="center" wrapText="1"/>
      <protection/>
    </xf>
    <xf numFmtId="0" fontId="23" fillId="0" borderId="42" xfId="0" applyNumberFormat="1" applyFont="1" applyFill="1" applyBorder="1" applyAlignment="1" applyProtection="1">
      <alignment wrapText="1"/>
      <protection/>
    </xf>
    <xf numFmtId="3" fontId="23" fillId="0" borderId="1" xfId="0" applyNumberFormat="1" applyFont="1" applyFill="1" applyBorder="1" applyAlignment="1" applyProtection="1">
      <alignment horizontal="right" vertical="center"/>
      <protection/>
    </xf>
    <xf numFmtId="3" fontId="23" fillId="0" borderId="44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Fill="1" applyBorder="1" applyAlignment="1" applyProtection="1">
      <alignment vertical="center"/>
      <protection/>
    </xf>
    <xf numFmtId="3" fontId="23" fillId="0" borderId="49" xfId="0" applyNumberFormat="1" applyFont="1" applyFill="1" applyBorder="1" applyAlignment="1" applyProtection="1">
      <alignment horizontal="right" vertical="center"/>
      <protection/>
    </xf>
    <xf numFmtId="3" fontId="18" fillId="0" borderId="3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top" wrapText="1"/>
    </xf>
    <xf numFmtId="0" fontId="18" fillId="0" borderId="92" xfId="0" applyFont="1" applyBorder="1" applyAlignment="1">
      <alignment horizontal="center" vertical="center" wrapText="1"/>
    </xf>
    <xf numFmtId="1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3" fontId="6" fillId="0" borderId="30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93" xfId="0" applyNumberFormat="1" applyFont="1" applyBorder="1" applyAlignment="1">
      <alignment horizontal="right" vertical="center"/>
    </xf>
    <xf numFmtId="3" fontId="18" fillId="0" borderId="38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7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74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 wrapText="1"/>
    </xf>
    <xf numFmtId="3" fontId="3" fillId="0" borderId="44" xfId="0" applyNumberFormat="1" applyFont="1" applyBorder="1" applyAlignment="1">
      <alignment horizontal="right" vertical="center"/>
    </xf>
    <xf numFmtId="3" fontId="3" fillId="0" borderId="7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42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61" xfId="0" applyNumberFormat="1" applyFont="1" applyFill="1" applyBorder="1" applyAlignment="1" applyProtection="1">
      <alignment horizontal="center" vertical="center"/>
      <protection/>
    </xf>
    <xf numFmtId="0" fontId="23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66" xfId="0" applyNumberFormat="1" applyFont="1" applyFill="1" applyBorder="1" applyAlignment="1" applyProtection="1">
      <alignment horizontal="center" vertical="center" wrapText="1"/>
      <protection/>
    </xf>
    <xf numFmtId="3" fontId="14" fillId="0" borderId="18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14" fillId="0" borderId="22" xfId="0" applyNumberFormat="1" applyFont="1" applyFill="1" applyBorder="1" applyAlignment="1" applyProtection="1">
      <alignment vertical="center"/>
      <protection/>
    </xf>
    <xf numFmtId="3" fontId="3" fillId="0" borderId="66" xfId="0" applyNumberFormat="1" applyFont="1" applyFill="1" applyBorder="1" applyAlignment="1" applyProtection="1">
      <alignment vertical="center"/>
      <protection/>
    </xf>
    <xf numFmtId="3" fontId="14" fillId="0" borderId="25" xfId="0" applyNumberFormat="1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 vertical="center"/>
      <protection/>
    </xf>
    <xf numFmtId="1" fontId="13" fillId="0" borderId="6" xfId="0" applyNumberFormat="1" applyFont="1" applyFill="1" applyBorder="1" applyAlignment="1" applyProtection="1">
      <alignment horizontal="center" vertical="center" wrapText="1"/>
      <protection/>
    </xf>
    <xf numFmtId="3" fontId="14" fillId="0" borderId="9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3" fontId="14" fillId="0" borderId="8" xfId="0" applyNumberFormat="1" applyFont="1" applyFill="1" applyBorder="1" applyAlignment="1" applyProtection="1">
      <alignment vertical="center"/>
      <protection/>
    </xf>
    <xf numFmtId="3" fontId="3" fillId="0" borderId="6" xfId="0" applyNumberFormat="1" applyFont="1" applyFill="1" applyBorder="1" applyAlignment="1" applyProtection="1">
      <alignment vertical="center"/>
      <protection/>
    </xf>
    <xf numFmtId="3" fontId="14" fillId="0" borderId="12" xfId="0" applyNumberFormat="1" applyFont="1" applyFill="1" applyBorder="1" applyAlignment="1" applyProtection="1">
      <alignment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71" xfId="0" applyNumberFormat="1" applyFont="1" applyFill="1" applyBorder="1" applyAlignment="1" applyProtection="1">
      <alignment vertical="center"/>
      <protection/>
    </xf>
    <xf numFmtId="3" fontId="14" fillId="0" borderId="38" xfId="0" applyNumberFormat="1" applyFont="1" applyFill="1" applyBorder="1" applyAlignment="1" applyProtection="1">
      <alignment vertical="center"/>
      <protection/>
    </xf>
    <xf numFmtId="3" fontId="3" fillId="0" borderId="5" xfId="0" applyNumberFormat="1" applyFont="1" applyFill="1" applyBorder="1" applyAlignment="1" applyProtection="1">
      <alignment vertical="center"/>
      <protection/>
    </xf>
    <xf numFmtId="0" fontId="24" fillId="0" borderId="94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164" fontId="19" fillId="0" borderId="87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1" fontId="15" fillId="0" borderId="95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9" xfId="20" applyNumberFormat="1" applyFont="1" applyFill="1" applyBorder="1" applyAlignment="1" applyProtection="1">
      <alignment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15" fillId="0" borderId="65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4" xfId="20" applyNumberFormat="1" applyFont="1" applyFill="1" applyBorder="1" applyAlignment="1" applyProtection="1">
      <alignment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>
      <alignment horizontal="center" vertical="center" wrapText="1"/>
    </xf>
    <xf numFmtId="3" fontId="16" fillId="0" borderId="9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97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35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11049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35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11049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35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11049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workbookViewId="0" topLeftCell="A1">
      <selection activeCell="G6" sqref="G6"/>
    </sheetView>
  </sheetViews>
  <sheetFormatPr defaultColWidth="9.00390625" defaultRowHeight="12.75"/>
  <cols>
    <col min="1" max="1" width="6.875" style="30" customWidth="1"/>
    <col min="2" max="2" width="37.625" style="30" customWidth="1"/>
    <col min="3" max="3" width="5.375" style="30" customWidth="1"/>
    <col min="4" max="7" width="11.625" style="30" customWidth="1"/>
    <col min="8" max="8" width="10.00390625" style="30" customWidth="1"/>
    <col min="9" max="9" width="13.875" style="30" customWidth="1"/>
    <col min="10" max="10" width="14.375" style="30" customWidth="1"/>
    <col min="11" max="16384" width="10.00390625" style="30" customWidth="1"/>
  </cols>
  <sheetData>
    <row r="1" spans="5:6" ht="12" customHeight="1">
      <c r="E1" s="2"/>
      <c r="F1" s="2" t="s">
        <v>41</v>
      </c>
    </row>
    <row r="2" spans="1:6" ht="12" customHeight="1">
      <c r="A2" s="31"/>
      <c r="B2" s="32"/>
      <c r="C2" s="33"/>
      <c r="D2" s="33"/>
      <c r="E2" s="49"/>
      <c r="F2" s="49" t="s">
        <v>290</v>
      </c>
    </row>
    <row r="3" spans="1:6" ht="12" customHeight="1">
      <c r="A3" s="31"/>
      <c r="B3" s="32"/>
      <c r="C3" s="33"/>
      <c r="D3" s="33"/>
      <c r="E3" s="49"/>
      <c r="F3" s="49" t="s">
        <v>21</v>
      </c>
    </row>
    <row r="4" spans="1:6" ht="12" customHeight="1">
      <c r="A4" s="31"/>
      <c r="B4" s="32"/>
      <c r="C4" s="33"/>
      <c r="D4" s="33"/>
      <c r="E4" s="49"/>
      <c r="F4" s="49" t="s">
        <v>137</v>
      </c>
    </row>
    <row r="5" spans="1:6" ht="8.25" customHeight="1">
      <c r="A5" s="31"/>
      <c r="B5" s="32"/>
      <c r="C5" s="33"/>
      <c r="D5" s="33"/>
      <c r="E5" s="33"/>
      <c r="F5" s="33"/>
    </row>
    <row r="6" spans="1:7" s="18" customFormat="1" ht="35.25" customHeight="1">
      <c r="A6" s="20" t="s">
        <v>78</v>
      </c>
      <c r="B6" s="21"/>
      <c r="C6" s="19"/>
      <c r="D6" s="19"/>
      <c r="E6" s="19"/>
      <c r="F6" s="19"/>
      <c r="G6" s="34"/>
    </row>
    <row r="7" spans="1:7" s="18" customFormat="1" ht="11.25" customHeight="1" thickBot="1">
      <c r="A7" s="20"/>
      <c r="B7" s="21"/>
      <c r="C7" s="19"/>
      <c r="D7" s="19"/>
      <c r="E7" s="19"/>
      <c r="F7" s="19"/>
      <c r="G7" s="35" t="s">
        <v>0</v>
      </c>
    </row>
    <row r="8" spans="1:7" s="37" customFormat="1" ht="21" customHeight="1">
      <c r="A8" s="36" t="s">
        <v>1</v>
      </c>
      <c r="B8" s="730" t="s">
        <v>2</v>
      </c>
      <c r="C8" s="22" t="s">
        <v>3</v>
      </c>
      <c r="D8" s="69" t="s">
        <v>4</v>
      </c>
      <c r="E8" s="69"/>
      <c r="F8" s="73" t="s">
        <v>5</v>
      </c>
      <c r="G8" s="73"/>
    </row>
    <row r="9" spans="1:7" s="37" customFormat="1" ht="12" customHeight="1">
      <c r="A9" s="38" t="s">
        <v>6</v>
      </c>
      <c r="B9" s="731"/>
      <c r="C9" s="297" t="s">
        <v>7</v>
      </c>
      <c r="D9" s="296" t="s">
        <v>15</v>
      </c>
      <c r="E9" s="50" t="s">
        <v>11</v>
      </c>
      <c r="F9" s="81" t="s">
        <v>15</v>
      </c>
      <c r="G9" s="26" t="s">
        <v>8</v>
      </c>
    </row>
    <row r="10" spans="1:7" s="39" customFormat="1" ht="12.75" customHeight="1" thickBot="1">
      <c r="A10" s="24">
        <v>1</v>
      </c>
      <c r="B10" s="25">
        <v>2</v>
      </c>
      <c r="C10" s="25">
        <v>3</v>
      </c>
      <c r="D10" s="268">
        <v>4</v>
      </c>
      <c r="E10" s="51">
        <v>5</v>
      </c>
      <c r="F10" s="82">
        <v>6</v>
      </c>
      <c r="G10" s="27">
        <v>7</v>
      </c>
    </row>
    <row r="11" spans="1:9" s="40" customFormat="1" ht="18" thickBot="1" thickTop="1">
      <c r="A11" s="52">
        <v>600</v>
      </c>
      <c r="B11" s="53" t="s">
        <v>14</v>
      </c>
      <c r="C11" s="95" t="s">
        <v>19</v>
      </c>
      <c r="D11" s="279"/>
      <c r="E11" s="54"/>
      <c r="F11" s="83">
        <f>SUM(F12)</f>
        <v>100000</v>
      </c>
      <c r="G11" s="29">
        <f>G12+G15</f>
        <v>63000</v>
      </c>
      <c r="I11" s="41"/>
    </row>
    <row r="12" spans="1:7" s="40" customFormat="1" ht="14.25" customHeight="1" thickTop="1">
      <c r="A12" s="59">
        <v>60016</v>
      </c>
      <c r="B12" s="60" t="s">
        <v>158</v>
      </c>
      <c r="C12" s="126"/>
      <c r="D12" s="280"/>
      <c r="E12" s="61"/>
      <c r="F12" s="84">
        <f>SUM(F13)</f>
        <v>100000</v>
      </c>
      <c r="G12" s="42"/>
    </row>
    <row r="13" spans="1:7" s="40" customFormat="1" ht="18" customHeight="1">
      <c r="A13" s="94">
        <v>6050</v>
      </c>
      <c r="B13" s="76" t="s">
        <v>159</v>
      </c>
      <c r="C13" s="74"/>
      <c r="D13" s="281"/>
      <c r="E13" s="58"/>
      <c r="F13" s="85">
        <f>SUM(F14:F14)</f>
        <v>100000</v>
      </c>
      <c r="G13" s="28"/>
    </row>
    <row r="14" spans="1:7" s="93" customFormat="1" ht="13.5" customHeight="1">
      <c r="A14" s="317"/>
      <c r="B14" s="434" t="s">
        <v>160</v>
      </c>
      <c r="C14" s="91"/>
      <c r="D14" s="318"/>
      <c r="E14" s="314"/>
      <c r="F14" s="315">
        <v>100000</v>
      </c>
      <c r="G14" s="92"/>
    </row>
    <row r="15" spans="1:7" s="40" customFormat="1" ht="16.5">
      <c r="A15" s="59">
        <v>60017</v>
      </c>
      <c r="B15" s="60" t="s">
        <v>183</v>
      </c>
      <c r="C15" s="126"/>
      <c r="D15" s="280"/>
      <c r="E15" s="61"/>
      <c r="F15" s="84"/>
      <c r="G15" s="42">
        <f>SUM(G16)</f>
        <v>63000</v>
      </c>
    </row>
    <row r="16" spans="1:7" s="40" customFormat="1" ht="17.25" customHeight="1" thickBot="1">
      <c r="A16" s="94">
        <v>4270</v>
      </c>
      <c r="B16" s="455" t="s">
        <v>184</v>
      </c>
      <c r="C16" s="74"/>
      <c r="D16" s="281"/>
      <c r="E16" s="58"/>
      <c r="F16" s="85"/>
      <c r="G16" s="28">
        <v>63000</v>
      </c>
    </row>
    <row r="17" spans="1:9" s="40" customFormat="1" ht="16.5" customHeight="1" thickBot="1" thickTop="1">
      <c r="A17" s="52">
        <v>710</v>
      </c>
      <c r="B17" s="53" t="s">
        <v>147</v>
      </c>
      <c r="C17" s="95" t="s">
        <v>148</v>
      </c>
      <c r="D17" s="269"/>
      <c r="E17" s="54"/>
      <c r="F17" s="83">
        <f>SUM(F18)</f>
        <v>14000</v>
      </c>
      <c r="G17" s="29"/>
      <c r="I17" s="41"/>
    </row>
    <row r="18" spans="1:7" s="40" customFormat="1" ht="18.75" customHeight="1" thickTop="1">
      <c r="A18" s="59">
        <v>71004</v>
      </c>
      <c r="B18" s="60" t="s">
        <v>149</v>
      </c>
      <c r="C18" s="126"/>
      <c r="D18" s="270"/>
      <c r="E18" s="61"/>
      <c r="F18" s="84">
        <f>SUM(F19)</f>
        <v>14000</v>
      </c>
      <c r="G18" s="42"/>
    </row>
    <row r="19" spans="1:7" s="40" customFormat="1" ht="15.75" customHeight="1" thickBot="1">
      <c r="A19" s="87" t="s">
        <v>17</v>
      </c>
      <c r="B19" s="80" t="s">
        <v>9</v>
      </c>
      <c r="C19" s="74"/>
      <c r="D19" s="271"/>
      <c r="E19" s="58"/>
      <c r="F19" s="85">
        <v>14000</v>
      </c>
      <c r="G19" s="28"/>
    </row>
    <row r="20" spans="1:7" s="40" customFormat="1" ht="17.25" customHeight="1" thickBot="1" thickTop="1">
      <c r="A20" s="89" t="s">
        <v>46</v>
      </c>
      <c r="B20" s="90" t="s">
        <v>47</v>
      </c>
      <c r="C20" s="95"/>
      <c r="D20" s="272"/>
      <c r="E20" s="54">
        <f>E21+E25</f>
        <v>27743</v>
      </c>
      <c r="F20" s="83"/>
      <c r="G20" s="29">
        <f>G21+G25</f>
        <v>208900</v>
      </c>
    </row>
    <row r="21" spans="1:7" s="77" customFormat="1" ht="16.5" customHeight="1" thickTop="1">
      <c r="A21" s="63" t="s">
        <v>79</v>
      </c>
      <c r="B21" s="60" t="s">
        <v>80</v>
      </c>
      <c r="C21" s="126" t="s">
        <v>81</v>
      </c>
      <c r="D21" s="270"/>
      <c r="E21" s="61"/>
      <c r="F21" s="84"/>
      <c r="G21" s="42">
        <f>SUM(G22:G24)</f>
        <v>208900</v>
      </c>
    </row>
    <row r="22" spans="1:7" s="40" customFormat="1" ht="16.5" customHeight="1">
      <c r="A22" s="62" t="s">
        <v>90</v>
      </c>
      <c r="B22" s="57" t="s">
        <v>18</v>
      </c>
      <c r="C22" s="74"/>
      <c r="D22" s="271"/>
      <c r="E22" s="58"/>
      <c r="F22" s="85"/>
      <c r="G22" s="28">
        <v>55000</v>
      </c>
    </row>
    <row r="23" spans="1:7" s="40" customFormat="1" ht="15.75" customHeight="1">
      <c r="A23" s="62" t="s">
        <v>51</v>
      </c>
      <c r="B23" s="88" t="s">
        <v>91</v>
      </c>
      <c r="C23" s="74"/>
      <c r="D23" s="271"/>
      <c r="E23" s="58"/>
      <c r="F23" s="85"/>
      <c r="G23" s="28">
        <v>58600</v>
      </c>
    </row>
    <row r="24" spans="1:7" s="40" customFormat="1" ht="33" customHeight="1">
      <c r="A24" s="79">
        <v>6060</v>
      </c>
      <c r="B24" s="88" t="s">
        <v>152</v>
      </c>
      <c r="C24" s="74"/>
      <c r="D24" s="271"/>
      <c r="E24" s="58"/>
      <c r="F24" s="85"/>
      <c r="G24" s="28">
        <v>95300</v>
      </c>
    </row>
    <row r="25" spans="1:7" s="77" customFormat="1" ht="18" customHeight="1">
      <c r="A25" s="63" t="s">
        <v>155</v>
      </c>
      <c r="B25" s="60" t="s">
        <v>156</v>
      </c>
      <c r="C25" s="126"/>
      <c r="D25" s="270"/>
      <c r="E25" s="61">
        <f>SUM(E26)</f>
        <v>27743</v>
      </c>
      <c r="F25" s="84"/>
      <c r="G25" s="42"/>
    </row>
    <row r="26" spans="1:7" s="40" customFormat="1" ht="47.25" customHeight="1" thickBot="1">
      <c r="A26" s="79">
        <v>2708</v>
      </c>
      <c r="B26" s="57" t="s">
        <v>157</v>
      </c>
      <c r="C26" s="74"/>
      <c r="D26" s="271"/>
      <c r="E26" s="58">
        <v>27743</v>
      </c>
      <c r="F26" s="85"/>
      <c r="G26" s="28"/>
    </row>
    <row r="27" spans="1:9" s="40" customFormat="1" ht="16.5" customHeight="1" thickBot="1" thickTop="1">
      <c r="A27" s="52">
        <v>801</v>
      </c>
      <c r="B27" s="53" t="s">
        <v>16</v>
      </c>
      <c r="C27" s="95" t="s">
        <v>13</v>
      </c>
      <c r="D27" s="279"/>
      <c r="E27" s="54"/>
      <c r="F27" s="83"/>
      <c r="G27" s="29">
        <f>G30+G32+G28</f>
        <v>215128</v>
      </c>
      <c r="I27" s="41"/>
    </row>
    <row r="28" spans="1:9" s="40" customFormat="1" ht="28.5" customHeight="1" thickTop="1">
      <c r="A28" s="510">
        <v>80103</v>
      </c>
      <c r="B28" s="513" t="s">
        <v>194</v>
      </c>
      <c r="C28" s="493"/>
      <c r="D28" s="514"/>
      <c r="E28" s="55"/>
      <c r="F28" s="86"/>
      <c r="G28" s="56">
        <f>SUM(G29)</f>
        <v>13128</v>
      </c>
      <c r="I28" s="41"/>
    </row>
    <row r="29" spans="1:9" s="40" customFormat="1" ht="30" customHeight="1">
      <c r="A29" s="511">
        <v>2540</v>
      </c>
      <c r="B29" s="450" t="s">
        <v>195</v>
      </c>
      <c r="C29" s="181"/>
      <c r="D29" s="509"/>
      <c r="E29" s="71"/>
      <c r="F29" s="505"/>
      <c r="G29" s="28">
        <v>13128</v>
      </c>
      <c r="I29" s="41"/>
    </row>
    <row r="30" spans="1:7" s="40" customFormat="1" ht="13.5" customHeight="1">
      <c r="A30" s="63" t="s">
        <v>173</v>
      </c>
      <c r="B30" s="60" t="s">
        <v>174</v>
      </c>
      <c r="C30" s="126"/>
      <c r="D30" s="270"/>
      <c r="E30" s="61"/>
      <c r="F30" s="84"/>
      <c r="G30" s="42">
        <f>SUM(G31:G31)</f>
        <v>7000</v>
      </c>
    </row>
    <row r="31" spans="1:7" s="40" customFormat="1" ht="48" customHeight="1">
      <c r="A31" s="96">
        <v>6210</v>
      </c>
      <c r="B31" s="76" t="s">
        <v>185</v>
      </c>
      <c r="C31" s="312"/>
      <c r="D31" s="313"/>
      <c r="E31" s="97"/>
      <c r="F31" s="98"/>
      <c r="G31" s="99">
        <v>7000</v>
      </c>
    </row>
    <row r="32" spans="1:7" s="40" customFormat="1" ht="30" customHeight="1">
      <c r="A32" s="456">
        <v>80114</v>
      </c>
      <c r="B32" s="457" t="s">
        <v>172</v>
      </c>
      <c r="C32" s="126"/>
      <c r="D32" s="274"/>
      <c r="E32" s="61"/>
      <c r="F32" s="84"/>
      <c r="G32" s="42">
        <f>SUM(G33:G34)</f>
        <v>195000</v>
      </c>
    </row>
    <row r="33" spans="1:7" s="40" customFormat="1" ht="15.75" customHeight="1">
      <c r="A33" s="266" t="s">
        <v>90</v>
      </c>
      <c r="B33" s="267" t="s">
        <v>18</v>
      </c>
      <c r="C33" s="312"/>
      <c r="D33" s="313"/>
      <c r="E33" s="97"/>
      <c r="F33" s="98"/>
      <c r="G33" s="99">
        <v>10000</v>
      </c>
    </row>
    <row r="34" spans="1:7" s="40" customFormat="1" ht="23.25" customHeight="1" thickBot="1">
      <c r="A34" s="87" t="s">
        <v>51</v>
      </c>
      <c r="B34" s="88" t="s">
        <v>91</v>
      </c>
      <c r="C34" s="181"/>
      <c r="D34" s="273"/>
      <c r="E34" s="71"/>
      <c r="F34" s="85"/>
      <c r="G34" s="28">
        <v>185000</v>
      </c>
    </row>
    <row r="35" spans="1:7" s="40" customFormat="1" ht="16.5" customHeight="1" thickBot="1" thickTop="1">
      <c r="A35" s="420">
        <v>851</v>
      </c>
      <c r="B35" s="421" t="s">
        <v>178</v>
      </c>
      <c r="C35" s="460" t="s">
        <v>179</v>
      </c>
      <c r="D35" s="465"/>
      <c r="E35" s="466"/>
      <c r="F35" s="469"/>
      <c r="G35" s="285">
        <f>SUM(G36)</f>
        <v>926031</v>
      </c>
    </row>
    <row r="36" spans="1:7" s="40" customFormat="1" ht="17.25" customHeight="1" thickTop="1">
      <c r="A36" s="461">
        <v>85154</v>
      </c>
      <c r="B36" s="462" t="s">
        <v>180</v>
      </c>
      <c r="C36" s="288"/>
      <c r="D36" s="467"/>
      <c r="E36" s="468"/>
      <c r="F36" s="463"/>
      <c r="G36" s="471">
        <f>SUM(G37:G42)</f>
        <v>926031</v>
      </c>
    </row>
    <row r="37" spans="1:7" s="40" customFormat="1" ht="45" customHeight="1">
      <c r="A37" s="525">
        <v>2820</v>
      </c>
      <c r="B37" s="512" t="s">
        <v>94</v>
      </c>
      <c r="C37" s="526"/>
      <c r="D37" s="527"/>
      <c r="E37" s="298"/>
      <c r="F37" s="528"/>
      <c r="G37" s="529">
        <v>300000</v>
      </c>
    </row>
    <row r="38" spans="1:7" s="40" customFormat="1" ht="15" customHeight="1">
      <c r="A38" s="79">
        <v>4210</v>
      </c>
      <c r="B38" s="76" t="s">
        <v>18</v>
      </c>
      <c r="C38" s="464"/>
      <c r="D38" s="305"/>
      <c r="E38" s="58"/>
      <c r="F38" s="459"/>
      <c r="G38" s="470">
        <v>20000</v>
      </c>
    </row>
    <row r="39" spans="1:7" s="40" customFormat="1" ht="18" customHeight="1">
      <c r="A39" s="79">
        <v>4220</v>
      </c>
      <c r="B39" s="76" t="s">
        <v>133</v>
      </c>
      <c r="C39" s="464"/>
      <c r="D39" s="305"/>
      <c r="E39" s="58"/>
      <c r="F39" s="459"/>
      <c r="G39" s="470">
        <v>6000</v>
      </c>
    </row>
    <row r="40" spans="1:7" s="40" customFormat="1" ht="30" customHeight="1">
      <c r="A40" s="79">
        <v>4240</v>
      </c>
      <c r="B40" s="80" t="s">
        <v>43</v>
      </c>
      <c r="C40" s="464"/>
      <c r="D40" s="305"/>
      <c r="E40" s="58"/>
      <c r="F40" s="459"/>
      <c r="G40" s="470">
        <v>10000</v>
      </c>
    </row>
    <row r="41" spans="1:7" s="40" customFormat="1" ht="15.75" customHeight="1">
      <c r="A41" s="79">
        <v>4270</v>
      </c>
      <c r="B41" s="80" t="s">
        <v>187</v>
      </c>
      <c r="C41" s="464"/>
      <c r="D41" s="305"/>
      <c r="E41" s="58"/>
      <c r="F41" s="459"/>
      <c r="G41" s="470">
        <v>550000</v>
      </c>
    </row>
    <row r="42" spans="1:7" s="40" customFormat="1" ht="18.75" customHeight="1" thickBot="1">
      <c r="A42" s="79">
        <v>4300</v>
      </c>
      <c r="B42" s="485" t="s">
        <v>9</v>
      </c>
      <c r="C42" s="181"/>
      <c r="D42" s="486"/>
      <c r="E42" s="71"/>
      <c r="F42" s="459"/>
      <c r="G42" s="470">
        <v>40031</v>
      </c>
    </row>
    <row r="43" spans="1:7" s="93" customFormat="1" ht="33" customHeight="1" thickBot="1" thickTop="1">
      <c r="A43" s="487">
        <v>853</v>
      </c>
      <c r="B43" s="488" t="s">
        <v>191</v>
      </c>
      <c r="C43" s="95" t="s">
        <v>48</v>
      </c>
      <c r="D43" s="279">
        <f>SUM(D44)</f>
        <v>93813</v>
      </c>
      <c r="E43" s="54">
        <f>SUM(E44)</f>
        <v>7798</v>
      </c>
      <c r="F43" s="83"/>
      <c r="G43" s="29">
        <f>SUM(G44)</f>
        <v>9126</v>
      </c>
    </row>
    <row r="44" spans="1:7" s="77" customFormat="1" ht="16.5" customHeight="1" thickTop="1">
      <c r="A44" s="63" t="s">
        <v>282</v>
      </c>
      <c r="B44" s="78" t="s">
        <v>12</v>
      </c>
      <c r="C44" s="276"/>
      <c r="D44" s="502">
        <f>SUM(D46:D47)</f>
        <v>93813</v>
      </c>
      <c r="E44" s="61">
        <f>SUM(E46:E47)</f>
        <v>7798</v>
      </c>
      <c r="F44" s="84"/>
      <c r="G44" s="42">
        <f>SUM(G45)</f>
        <v>9126</v>
      </c>
    </row>
    <row r="45" spans="1:7" s="93" customFormat="1" ht="16.5" customHeight="1">
      <c r="A45" s="507"/>
      <c r="B45" s="508" t="s">
        <v>286</v>
      </c>
      <c r="C45" s="435"/>
      <c r="D45" s="319"/>
      <c r="E45" s="314"/>
      <c r="F45" s="315"/>
      <c r="G45" s="574">
        <f>SUM(G48:G50)</f>
        <v>9126</v>
      </c>
    </row>
    <row r="46" spans="1:7" s="40" customFormat="1" ht="15" customHeight="1">
      <c r="A46" s="96">
        <v>2008</v>
      </c>
      <c r="B46" s="76" t="s">
        <v>192</v>
      </c>
      <c r="C46" s="259"/>
      <c r="D46" s="301"/>
      <c r="E46" s="58">
        <v>7798</v>
      </c>
      <c r="F46" s="85"/>
      <c r="G46" s="28"/>
    </row>
    <row r="47" spans="1:7" s="93" customFormat="1" ht="15" customHeight="1">
      <c r="A47" s="96">
        <v>2009</v>
      </c>
      <c r="B47" s="76" t="s">
        <v>192</v>
      </c>
      <c r="C47" s="435"/>
      <c r="D47" s="459">
        <f>93813</f>
        <v>93813</v>
      </c>
      <c r="E47" s="314"/>
      <c r="F47" s="315"/>
      <c r="G47" s="92"/>
    </row>
    <row r="48" spans="1:7" s="40" customFormat="1" ht="15" customHeight="1">
      <c r="A48" s="316">
        <v>3119</v>
      </c>
      <c r="B48" s="503" t="s">
        <v>193</v>
      </c>
      <c r="C48" s="504"/>
      <c r="D48" s="459"/>
      <c r="E48" s="58"/>
      <c r="F48" s="85"/>
      <c r="G48" s="28">
        <v>909</v>
      </c>
    </row>
    <row r="49" spans="1:7" s="40" customFormat="1" ht="15" customHeight="1">
      <c r="A49" s="316">
        <v>4308</v>
      </c>
      <c r="B49" s="485" t="s">
        <v>9</v>
      </c>
      <c r="C49" s="504"/>
      <c r="D49" s="459"/>
      <c r="E49" s="58"/>
      <c r="F49" s="85"/>
      <c r="G49" s="28">
        <v>7798</v>
      </c>
    </row>
    <row r="50" spans="1:7" s="40" customFormat="1" ht="15" customHeight="1" thickBot="1">
      <c r="A50" s="316">
        <v>4309</v>
      </c>
      <c r="B50" s="485" t="s">
        <v>9</v>
      </c>
      <c r="C50" s="504"/>
      <c r="D50" s="459"/>
      <c r="E50" s="58"/>
      <c r="F50" s="85"/>
      <c r="G50" s="28">
        <v>419</v>
      </c>
    </row>
    <row r="51" spans="1:7" s="93" customFormat="1" ht="33" customHeight="1" thickBot="1" thickTop="1">
      <c r="A51" s="487">
        <v>900</v>
      </c>
      <c r="B51" s="488" t="s">
        <v>49</v>
      </c>
      <c r="C51" s="95" t="s">
        <v>19</v>
      </c>
      <c r="D51" s="489"/>
      <c r="E51" s="423"/>
      <c r="F51" s="83">
        <f>F52+F58</f>
        <v>1123000</v>
      </c>
      <c r="G51" s="29">
        <f>G58+G52</f>
        <v>1760000</v>
      </c>
    </row>
    <row r="52" spans="1:7" s="77" customFormat="1" ht="16.5" customHeight="1" thickTop="1">
      <c r="A52" s="63" t="s">
        <v>153</v>
      </c>
      <c r="B52" s="78" t="s">
        <v>154</v>
      </c>
      <c r="C52" s="276"/>
      <c r="D52" s="300"/>
      <c r="E52" s="61"/>
      <c r="F52" s="84">
        <f>SUM(F53)</f>
        <v>1060000</v>
      </c>
      <c r="G52" s="42">
        <f>SUM(G53)</f>
        <v>560000</v>
      </c>
    </row>
    <row r="53" spans="1:7" s="40" customFormat="1" ht="17.25" customHeight="1">
      <c r="A53" s="96">
        <v>6050</v>
      </c>
      <c r="B53" s="76" t="s">
        <v>159</v>
      </c>
      <c r="C53" s="259"/>
      <c r="D53" s="301"/>
      <c r="E53" s="58"/>
      <c r="F53" s="85">
        <f>SUM(F54:F57)</f>
        <v>1060000</v>
      </c>
      <c r="G53" s="28">
        <f>SUM(G54:G57)</f>
        <v>560000</v>
      </c>
    </row>
    <row r="54" spans="1:7" s="93" customFormat="1" ht="24" customHeight="1">
      <c r="A54" s="317"/>
      <c r="B54" s="434" t="s">
        <v>164</v>
      </c>
      <c r="C54" s="435"/>
      <c r="D54" s="319"/>
      <c r="E54" s="314"/>
      <c r="F54" s="315">
        <v>400000</v>
      </c>
      <c r="G54" s="92"/>
    </row>
    <row r="55" spans="1:7" s="93" customFormat="1" ht="13.5" customHeight="1">
      <c r="A55" s="317"/>
      <c r="B55" s="436" t="s">
        <v>161</v>
      </c>
      <c r="C55" s="435"/>
      <c r="D55" s="319"/>
      <c r="E55" s="314"/>
      <c r="F55" s="315">
        <v>460000</v>
      </c>
      <c r="G55" s="92"/>
    </row>
    <row r="56" spans="1:7" s="93" customFormat="1" ht="13.5" customHeight="1">
      <c r="A56" s="317"/>
      <c r="B56" s="436" t="s">
        <v>163</v>
      </c>
      <c r="C56" s="435"/>
      <c r="D56" s="319"/>
      <c r="E56" s="314"/>
      <c r="F56" s="315"/>
      <c r="G56" s="92">
        <v>560000</v>
      </c>
    </row>
    <row r="57" spans="1:7" s="93" customFormat="1" ht="13.5" customHeight="1">
      <c r="A57" s="317"/>
      <c r="B57" s="434" t="s">
        <v>162</v>
      </c>
      <c r="C57" s="435"/>
      <c r="D57" s="319"/>
      <c r="E57" s="314"/>
      <c r="F57" s="315">
        <v>200000</v>
      </c>
      <c r="G57" s="92"/>
    </row>
    <row r="58" spans="1:7" s="77" customFormat="1" ht="16.5" customHeight="1">
      <c r="A58" s="63" t="s">
        <v>50</v>
      </c>
      <c r="B58" s="78" t="s">
        <v>12</v>
      </c>
      <c r="C58" s="276"/>
      <c r="D58" s="300"/>
      <c r="E58" s="61"/>
      <c r="F58" s="84">
        <f>SUM(F59:F60)</f>
        <v>63000</v>
      </c>
      <c r="G58" s="42">
        <f>SUM(G60)</f>
        <v>1200000</v>
      </c>
    </row>
    <row r="59" spans="1:7" s="77" customFormat="1" ht="13.5" customHeight="1">
      <c r="A59" s="94">
        <v>4270</v>
      </c>
      <c r="B59" s="455" t="s">
        <v>184</v>
      </c>
      <c r="C59" s="475"/>
      <c r="D59" s="476"/>
      <c r="E59" s="477"/>
      <c r="F59" s="98">
        <v>63000</v>
      </c>
      <c r="G59" s="478"/>
    </row>
    <row r="60" spans="1:7" s="40" customFormat="1" ht="66" customHeight="1" thickBot="1">
      <c r="A60" s="479" t="s">
        <v>150</v>
      </c>
      <c r="B60" s="480" t="s">
        <v>151</v>
      </c>
      <c r="C60" s="481"/>
      <c r="D60" s="482"/>
      <c r="E60" s="483"/>
      <c r="F60" s="473"/>
      <c r="G60" s="484">
        <v>1200000</v>
      </c>
    </row>
    <row r="61" spans="1:7" s="40" customFormat="1" ht="33" customHeight="1" thickBot="1" thickTop="1">
      <c r="A61" s="193">
        <v>921</v>
      </c>
      <c r="B61" s="194" t="s">
        <v>44</v>
      </c>
      <c r="C61" s="95"/>
      <c r="D61" s="302"/>
      <c r="E61" s="54">
        <f>E62</f>
        <v>76144</v>
      </c>
      <c r="F61" s="414">
        <f>F62+F65+F67+F70</f>
        <v>70000</v>
      </c>
      <c r="G61" s="285">
        <f>G62+G65+G67+G70</f>
        <v>62588</v>
      </c>
    </row>
    <row r="62" spans="1:7" s="77" customFormat="1" ht="19.5" customHeight="1" thickTop="1">
      <c r="A62" s="277">
        <v>92105</v>
      </c>
      <c r="B62" s="278" t="s">
        <v>100</v>
      </c>
      <c r="C62" s="275"/>
      <c r="D62" s="303"/>
      <c r="E62" s="55">
        <f>SUM(E63:E64)</f>
        <v>76144</v>
      </c>
      <c r="F62" s="86">
        <f>SUM(F64)</f>
        <v>30000</v>
      </c>
      <c r="G62" s="56"/>
    </row>
    <row r="63" spans="1:7" s="40" customFormat="1" ht="60" customHeight="1">
      <c r="A63" s="94">
        <v>2708</v>
      </c>
      <c r="B63" s="455" t="s">
        <v>171</v>
      </c>
      <c r="C63" s="259"/>
      <c r="D63" s="301"/>
      <c r="E63" s="58">
        <v>76144</v>
      </c>
      <c r="F63" s="85"/>
      <c r="G63" s="28"/>
    </row>
    <row r="64" spans="1:7" s="40" customFormat="1" ht="15.75" customHeight="1">
      <c r="A64" s="449">
        <v>4300</v>
      </c>
      <c r="B64" s="450" t="s">
        <v>9</v>
      </c>
      <c r="C64" s="451" t="s">
        <v>48</v>
      </c>
      <c r="D64" s="452"/>
      <c r="E64" s="453"/>
      <c r="F64" s="454">
        <v>30000</v>
      </c>
      <c r="G64" s="291"/>
    </row>
    <row r="65" spans="1:7" s="77" customFormat="1" ht="30.75" customHeight="1">
      <c r="A65" s="327">
        <v>92109</v>
      </c>
      <c r="B65" s="309" t="s">
        <v>96</v>
      </c>
      <c r="C65" s="310" t="s">
        <v>48</v>
      </c>
      <c r="D65" s="311"/>
      <c r="E65" s="320"/>
      <c r="F65" s="321"/>
      <c r="G65" s="308">
        <f>SUM(G66)</f>
        <v>30000</v>
      </c>
    </row>
    <row r="66" spans="1:7" s="40" customFormat="1" ht="34.5" customHeight="1">
      <c r="A66" s="306">
        <v>2480</v>
      </c>
      <c r="B66" s="307" t="s">
        <v>97</v>
      </c>
      <c r="C66" s="322"/>
      <c r="D66" s="323"/>
      <c r="E66" s="298"/>
      <c r="F66" s="299"/>
      <c r="G66" s="287">
        <v>30000</v>
      </c>
    </row>
    <row r="67" spans="1:7" s="77" customFormat="1" ht="19.5" customHeight="1">
      <c r="A67" s="59">
        <v>92120</v>
      </c>
      <c r="B67" s="78" t="s">
        <v>289</v>
      </c>
      <c r="C67" s="126" t="s">
        <v>148</v>
      </c>
      <c r="D67" s="185"/>
      <c r="E67" s="61"/>
      <c r="F67" s="185"/>
      <c r="G67" s="42">
        <f>SUM(G68:G69)</f>
        <v>32588</v>
      </c>
    </row>
    <row r="68" spans="1:7" s="77" customFormat="1" ht="82.5" customHeight="1">
      <c r="A68" s="728">
        <v>2720</v>
      </c>
      <c r="B68" s="729" t="s">
        <v>281</v>
      </c>
      <c r="C68" s="127"/>
      <c r="D68" s="286"/>
      <c r="E68" s="97"/>
      <c r="F68" s="286"/>
      <c r="G68" s="99">
        <v>18588</v>
      </c>
    </row>
    <row r="69" spans="1:7" s="77" customFormat="1" ht="16.5" customHeight="1">
      <c r="A69" s="725">
        <v>4300</v>
      </c>
      <c r="B69" s="726" t="s">
        <v>9</v>
      </c>
      <c r="C69" s="727"/>
      <c r="D69" s="474"/>
      <c r="E69" s="453"/>
      <c r="F69" s="474"/>
      <c r="G69" s="291">
        <v>14000</v>
      </c>
    </row>
    <row r="70" spans="1:7" s="77" customFormat="1" ht="15.75" customHeight="1">
      <c r="A70" s="327">
        <v>92195</v>
      </c>
      <c r="B70" s="309" t="s">
        <v>12</v>
      </c>
      <c r="C70" s="310" t="s">
        <v>48</v>
      </c>
      <c r="D70" s="311"/>
      <c r="E70" s="320"/>
      <c r="F70" s="321">
        <f>SUM(F71)</f>
        <v>40000</v>
      </c>
      <c r="G70" s="308"/>
    </row>
    <row r="71" spans="1:7" s="40" customFormat="1" ht="48.75" customHeight="1" thickBot="1">
      <c r="A71" s="306">
        <v>2480</v>
      </c>
      <c r="B71" s="307" t="s">
        <v>176</v>
      </c>
      <c r="C71" s="322"/>
      <c r="D71" s="323"/>
      <c r="E71" s="298"/>
      <c r="F71" s="299">
        <v>40000</v>
      </c>
      <c r="G71" s="287"/>
    </row>
    <row r="72" spans="1:7" s="40" customFormat="1" ht="15.75" customHeight="1" thickBot="1" thickTop="1">
      <c r="A72" s="193">
        <v>926</v>
      </c>
      <c r="B72" s="194" t="s">
        <v>45</v>
      </c>
      <c r="C72" s="95"/>
      <c r="D72" s="414">
        <f>SUM(D75)</f>
        <v>65000</v>
      </c>
      <c r="E72" s="54">
        <f>SUM(E75)</f>
        <v>65000</v>
      </c>
      <c r="F72" s="83">
        <f>SUM(F75)</f>
        <v>65000</v>
      </c>
      <c r="G72" s="29">
        <f>SUM(G75+G73)</f>
        <v>4165000</v>
      </c>
    </row>
    <row r="73" spans="1:7" s="40" customFormat="1" ht="16.5" customHeight="1" thickTop="1">
      <c r="A73" s="182">
        <v>92601</v>
      </c>
      <c r="B73" s="492" t="s">
        <v>188</v>
      </c>
      <c r="C73" s="493" t="s">
        <v>48</v>
      </c>
      <c r="D73" s="501"/>
      <c r="E73" s="494"/>
      <c r="F73" s="495"/>
      <c r="G73" s="56">
        <f>SUM(G74)</f>
        <v>4100000</v>
      </c>
    </row>
    <row r="74" spans="1:7" s="40" customFormat="1" ht="47.25" customHeight="1">
      <c r="A74" s="490" t="s">
        <v>189</v>
      </c>
      <c r="B74" s="491" t="s">
        <v>190</v>
      </c>
      <c r="C74" s="126"/>
      <c r="D74" s="304"/>
      <c r="E74" s="264"/>
      <c r="F74" s="185"/>
      <c r="G74" s="287">
        <v>4100000</v>
      </c>
    </row>
    <row r="75" spans="1:7" s="40" customFormat="1" ht="18.75" customHeight="1">
      <c r="A75" s="182">
        <v>92695</v>
      </c>
      <c r="B75" s="183" t="s">
        <v>12</v>
      </c>
      <c r="C75" s="288" t="s">
        <v>95</v>
      </c>
      <c r="D75" s="304">
        <f>SUM(D76:D79)</f>
        <v>65000</v>
      </c>
      <c r="E75" s="264">
        <f>SUM(E76:E78)</f>
        <v>65000</v>
      </c>
      <c r="F75" s="289">
        <f>SUM(F76:F79)</f>
        <v>65000</v>
      </c>
      <c r="G75" s="290">
        <f>SUM(G76:G79)</f>
        <v>65000</v>
      </c>
    </row>
    <row r="76" spans="1:7" s="40" customFormat="1" ht="54" customHeight="1">
      <c r="A76" s="415">
        <v>2710</v>
      </c>
      <c r="B76" s="265" t="s">
        <v>98</v>
      </c>
      <c r="C76" s="497"/>
      <c r="D76" s="496">
        <v>65000</v>
      </c>
      <c r="E76" s="498"/>
      <c r="F76" s="499"/>
      <c r="G76" s="500"/>
    </row>
    <row r="77" spans="1:7" s="40" customFormat="1" ht="65.25" customHeight="1">
      <c r="A77" s="79">
        <v>6300</v>
      </c>
      <c r="B77" s="80" t="s">
        <v>145</v>
      </c>
      <c r="C77" s="292"/>
      <c r="D77" s="305"/>
      <c r="E77" s="262">
        <v>65000</v>
      </c>
      <c r="F77" s="293"/>
      <c r="G77" s="294"/>
    </row>
    <row r="78" spans="1:7" s="40" customFormat="1" ht="49.5" customHeight="1">
      <c r="A78" s="96">
        <v>2820</v>
      </c>
      <c r="B78" s="76" t="s">
        <v>94</v>
      </c>
      <c r="C78" s="292"/>
      <c r="D78" s="305"/>
      <c r="E78" s="262"/>
      <c r="F78" s="293">
        <v>65000</v>
      </c>
      <c r="G78" s="294"/>
    </row>
    <row r="79" spans="1:7" s="40" customFormat="1" ht="66.75" customHeight="1" thickBot="1">
      <c r="A79" s="316">
        <v>6230</v>
      </c>
      <c r="B79" s="76" t="s">
        <v>146</v>
      </c>
      <c r="C79" s="292"/>
      <c r="D79" s="305"/>
      <c r="E79" s="262"/>
      <c r="F79" s="293"/>
      <c r="G79" s="294">
        <v>65000</v>
      </c>
    </row>
    <row r="80" spans="1:10" s="45" customFormat="1" ht="18.75" customHeight="1" thickBot="1" thickTop="1">
      <c r="A80" s="43"/>
      <c r="B80" s="17" t="s">
        <v>10</v>
      </c>
      <c r="C80" s="44"/>
      <c r="D80" s="174">
        <f>D11+D17+D20+D27+D51+D61+D72+D35+D43</f>
        <v>158813</v>
      </c>
      <c r="E80" s="439">
        <f>E11+E17+E20+E27+E51+E61+E72+E35+E43</f>
        <v>176685</v>
      </c>
      <c r="F80" s="458">
        <f>F11+F17+F20+F27+F51+F61+F72+F35+F43</f>
        <v>1372000</v>
      </c>
      <c r="G80" s="440">
        <f>G11+G17+G20+G27+G51+G61+G72+G35+G43</f>
        <v>7409773</v>
      </c>
      <c r="I80" s="46"/>
      <c r="J80" s="46"/>
    </row>
    <row r="81" spans="1:7" ht="20.25" customHeight="1" thickBot="1" thickTop="1">
      <c r="A81" s="64"/>
      <c r="B81" s="47" t="s">
        <v>20</v>
      </c>
      <c r="C81" s="44"/>
      <c r="D81" s="284">
        <f>E80-D80</f>
        <v>17872</v>
      </c>
      <c r="E81" s="295"/>
      <c r="F81" s="732">
        <f>G80-F80</f>
        <v>6037773</v>
      </c>
      <c r="G81" s="733"/>
    </row>
    <row r="82" spans="4:5" ht="16.5" thickTop="1">
      <c r="D82" s="66"/>
      <c r="E82" s="66"/>
    </row>
    <row r="83" spans="4:5" ht="15.75">
      <c r="D83" s="66"/>
      <c r="E83" s="66"/>
    </row>
    <row r="84" spans="4:5" ht="15.75">
      <c r="D84" s="66"/>
      <c r="E84" s="66"/>
    </row>
    <row r="85" spans="4:5" ht="15.75">
      <c r="D85" s="66"/>
      <c r="E85" s="66"/>
    </row>
    <row r="86" spans="4:5" ht="15.75">
      <c r="D86" s="66"/>
      <c r="E86" s="66"/>
    </row>
    <row r="87" spans="2:5" ht="15.75">
      <c r="B87" s="66"/>
      <c r="C87" s="66"/>
      <c r="D87" s="66"/>
      <c r="E87" s="66"/>
    </row>
    <row r="88" spans="2:5" ht="15.75">
      <c r="B88" s="66"/>
      <c r="C88" s="66"/>
      <c r="D88" s="66"/>
      <c r="E88" s="66"/>
    </row>
    <row r="89" spans="2:5" ht="15.75">
      <c r="B89" s="66"/>
      <c r="D89" s="66"/>
      <c r="E89" s="66"/>
    </row>
    <row r="90" spans="4:5" ht="15.75">
      <c r="D90" s="66"/>
      <c r="E90" s="66"/>
    </row>
    <row r="91" spans="4:5" ht="15.75">
      <c r="D91" s="66"/>
      <c r="E91" s="66"/>
    </row>
    <row r="92" spans="4:5" ht="15.75">
      <c r="D92" s="66"/>
      <c r="E92" s="66"/>
    </row>
    <row r="93" spans="4:5" ht="15.75">
      <c r="D93" s="66"/>
      <c r="E93" s="66"/>
    </row>
    <row r="94" spans="4:5" ht="15.75">
      <c r="D94" s="66"/>
      <c r="E94" s="66"/>
    </row>
    <row r="95" spans="4:5" ht="15.75">
      <c r="D95" s="66"/>
      <c r="E95" s="66"/>
    </row>
    <row r="96" spans="4:5" ht="15.75">
      <c r="D96" s="66"/>
      <c r="E96" s="66"/>
    </row>
    <row r="97" spans="4:5" ht="15.75">
      <c r="D97" s="66"/>
      <c r="E97" s="66"/>
    </row>
    <row r="98" spans="4:5" ht="15.75">
      <c r="D98" s="66"/>
      <c r="E98" s="66"/>
    </row>
    <row r="99" spans="4:5" ht="15.75">
      <c r="D99" s="66"/>
      <c r="E99" s="66"/>
    </row>
    <row r="100" spans="4:5" ht="15.75">
      <c r="D100" s="66"/>
      <c r="E100" s="66"/>
    </row>
    <row r="101" spans="4:5" ht="15.75">
      <c r="D101" s="66"/>
      <c r="E101" s="66"/>
    </row>
    <row r="102" spans="4:5" ht="15.75">
      <c r="D102" s="66"/>
      <c r="E102" s="66"/>
    </row>
    <row r="103" spans="4:5" ht="15.75">
      <c r="D103" s="66"/>
      <c r="E103" s="66"/>
    </row>
    <row r="104" spans="4:5" ht="15.75">
      <c r="D104" s="66"/>
      <c r="E104" s="66"/>
    </row>
    <row r="105" spans="4:5" ht="15.75">
      <c r="D105" s="66"/>
      <c r="E105" s="66"/>
    </row>
    <row r="106" spans="4:5" ht="15.75">
      <c r="D106" s="66"/>
      <c r="E106" s="66"/>
    </row>
    <row r="107" spans="4:5" ht="15.75">
      <c r="D107" s="66"/>
      <c r="E107" s="66"/>
    </row>
    <row r="108" spans="4:5" ht="15.75">
      <c r="D108" s="66"/>
      <c r="E108" s="66"/>
    </row>
    <row r="109" spans="4:5" ht="15.75">
      <c r="D109" s="66"/>
      <c r="E109" s="66"/>
    </row>
    <row r="110" spans="4:5" ht="15.75">
      <c r="D110" s="66"/>
      <c r="E110" s="66"/>
    </row>
    <row r="111" spans="4:5" ht="15.75">
      <c r="D111" s="66"/>
      <c r="E111" s="66"/>
    </row>
    <row r="112" spans="4:5" ht="15.75">
      <c r="D112" s="66"/>
      <c r="E112" s="66"/>
    </row>
    <row r="113" spans="4:5" ht="15.75">
      <c r="D113" s="66"/>
      <c r="E113" s="66"/>
    </row>
    <row r="114" spans="4:5" ht="15.75">
      <c r="D114" s="66"/>
      <c r="E114" s="66"/>
    </row>
    <row r="115" spans="4:5" ht="15.75">
      <c r="D115" s="66"/>
      <c r="E115" s="66"/>
    </row>
    <row r="116" spans="4:5" ht="15.75">
      <c r="D116" s="66"/>
      <c r="E116" s="66"/>
    </row>
    <row r="117" spans="4:5" ht="15.75">
      <c r="D117" s="66"/>
      <c r="E117" s="66"/>
    </row>
    <row r="118" spans="4:5" ht="15.75">
      <c r="D118" s="66"/>
      <c r="E118" s="66"/>
    </row>
    <row r="119" spans="4:5" ht="15.75">
      <c r="D119" s="66"/>
      <c r="E119" s="66"/>
    </row>
    <row r="120" spans="4:5" ht="15.75">
      <c r="D120" s="66"/>
      <c r="E120" s="66"/>
    </row>
    <row r="121" spans="4:5" ht="15.75">
      <c r="D121" s="66"/>
      <c r="E121" s="66"/>
    </row>
    <row r="122" spans="4:5" ht="15.75">
      <c r="D122" s="66"/>
      <c r="E122" s="66"/>
    </row>
    <row r="123" spans="4:5" ht="15.75">
      <c r="D123" s="66"/>
      <c r="E123" s="66"/>
    </row>
    <row r="124" spans="4:5" ht="15.75">
      <c r="D124" s="66"/>
      <c r="E124" s="66"/>
    </row>
    <row r="125" spans="4:5" ht="15.75">
      <c r="D125" s="66"/>
      <c r="E125" s="66"/>
    </row>
    <row r="126" spans="4:5" ht="15.75">
      <c r="D126" s="66"/>
      <c r="E126" s="66"/>
    </row>
    <row r="127" spans="4:5" ht="15.75">
      <c r="D127" s="66"/>
      <c r="E127" s="66"/>
    </row>
    <row r="128" spans="4:5" ht="15.75">
      <c r="D128" s="66"/>
      <c r="E128" s="66"/>
    </row>
    <row r="129" spans="4:5" ht="15.75">
      <c r="D129" s="66"/>
      <c r="E129" s="66"/>
    </row>
    <row r="130" spans="4:5" ht="15.75">
      <c r="D130" s="66"/>
      <c r="E130" s="66"/>
    </row>
    <row r="131" spans="4:5" ht="15.75">
      <c r="D131" s="66"/>
      <c r="E131" s="66"/>
    </row>
    <row r="132" spans="4:5" ht="15.75">
      <c r="D132" s="66"/>
      <c r="E132" s="66"/>
    </row>
    <row r="133" spans="4:5" ht="15.75">
      <c r="D133" s="66"/>
      <c r="E133" s="66"/>
    </row>
    <row r="134" spans="4:5" ht="15.75">
      <c r="D134" s="66"/>
      <c r="E134" s="66"/>
    </row>
    <row r="135" spans="4:5" ht="15.75">
      <c r="D135" s="66"/>
      <c r="E135" s="66"/>
    </row>
    <row r="136" spans="4:5" ht="15.75">
      <c r="D136" s="66"/>
      <c r="E136" s="66"/>
    </row>
    <row r="137" spans="4:5" ht="15.75">
      <c r="D137" s="66"/>
      <c r="E137" s="66"/>
    </row>
    <row r="138" spans="4:5" ht="15.75">
      <c r="D138" s="66"/>
      <c r="E138" s="66"/>
    </row>
    <row r="139" spans="4:5" ht="15.75">
      <c r="D139" s="66"/>
      <c r="E139" s="66"/>
    </row>
    <row r="140" spans="4:5" ht="15.75">
      <c r="D140" s="66"/>
      <c r="E140" s="66"/>
    </row>
    <row r="141" spans="4:5" ht="15.75">
      <c r="D141" s="66"/>
      <c r="E141" s="66"/>
    </row>
    <row r="142" spans="4:5" ht="15.75">
      <c r="D142" s="66"/>
      <c r="E142" s="66"/>
    </row>
    <row r="143" spans="4:5" ht="15.75">
      <c r="D143" s="66"/>
      <c r="E143" s="66"/>
    </row>
    <row r="144" spans="4:5" ht="15.75">
      <c r="D144" s="66"/>
      <c r="E144" s="66"/>
    </row>
    <row r="145" spans="4:5" ht="15.75">
      <c r="D145" s="66"/>
      <c r="E145" s="66"/>
    </row>
    <row r="146" spans="4:5" ht="15.75">
      <c r="D146" s="66"/>
      <c r="E146" s="66"/>
    </row>
    <row r="147" spans="4:5" ht="15.75">
      <c r="D147" s="66"/>
      <c r="E147" s="66"/>
    </row>
    <row r="148" spans="4:5" ht="15.75">
      <c r="D148" s="66"/>
      <c r="E148" s="66"/>
    </row>
    <row r="149" spans="4:5" ht="15.75">
      <c r="D149" s="66"/>
      <c r="E149" s="66"/>
    </row>
    <row r="150" spans="4:5" ht="15.75">
      <c r="D150" s="66"/>
      <c r="E150" s="66"/>
    </row>
    <row r="151" spans="4:5" ht="15.75">
      <c r="D151" s="66"/>
      <c r="E151" s="66"/>
    </row>
    <row r="152" spans="4:5" ht="15.75">
      <c r="D152" s="66"/>
      <c r="E152" s="66"/>
    </row>
    <row r="153" spans="4:5" ht="15.75">
      <c r="D153" s="66"/>
      <c r="E153" s="66"/>
    </row>
    <row r="154" spans="4:5" ht="15.75">
      <c r="D154" s="66"/>
      <c r="E154" s="66"/>
    </row>
    <row r="155" spans="4:5" ht="15.75">
      <c r="D155" s="66"/>
      <c r="E155" s="66"/>
    </row>
    <row r="156" spans="4:5" ht="15.75">
      <c r="D156" s="66"/>
      <c r="E156" s="66"/>
    </row>
    <row r="157" spans="4:5" ht="15.75">
      <c r="D157" s="66"/>
      <c r="E157" s="66"/>
    </row>
    <row r="158" spans="4:5" ht="15.75">
      <c r="D158" s="66"/>
      <c r="E158" s="66"/>
    </row>
    <row r="159" spans="4:5" ht="15.75">
      <c r="D159" s="66"/>
      <c r="E159" s="66"/>
    </row>
    <row r="160" spans="4:5" ht="15.75">
      <c r="D160" s="66"/>
      <c r="E160" s="66"/>
    </row>
    <row r="161" spans="4:5" ht="15.75">
      <c r="D161" s="66"/>
      <c r="E161" s="66"/>
    </row>
    <row r="162" spans="4:5" ht="15.75">
      <c r="D162" s="66"/>
      <c r="E162" s="66"/>
    </row>
    <row r="163" spans="4:5" ht="15.75">
      <c r="D163" s="66"/>
      <c r="E163" s="66"/>
    </row>
    <row r="164" spans="4:5" ht="15.75">
      <c r="D164" s="66"/>
      <c r="E164" s="66"/>
    </row>
    <row r="165" spans="4:5" ht="15.75">
      <c r="D165" s="66"/>
      <c r="E165" s="66"/>
    </row>
    <row r="166" spans="4:5" ht="15.75">
      <c r="D166" s="66"/>
      <c r="E166" s="66"/>
    </row>
    <row r="167" spans="4:5" ht="15.75">
      <c r="D167" s="66"/>
      <c r="E167" s="66"/>
    </row>
    <row r="168" spans="4:5" ht="15.75">
      <c r="D168" s="66"/>
      <c r="E168" s="66"/>
    </row>
    <row r="169" spans="4:5" ht="15.75">
      <c r="D169" s="66"/>
      <c r="E169" s="66"/>
    </row>
    <row r="170" spans="4:5" ht="15.75">
      <c r="D170" s="66"/>
      <c r="E170" s="66"/>
    </row>
    <row r="171" spans="4:5" ht="15.75">
      <c r="D171" s="66"/>
      <c r="E171" s="66"/>
    </row>
    <row r="172" spans="4:5" ht="15.75">
      <c r="D172" s="66"/>
      <c r="E172" s="66"/>
    </row>
  </sheetData>
  <mergeCells count="2">
    <mergeCell ref="B8:B9"/>
    <mergeCell ref="F81:G81"/>
  </mergeCells>
  <printOptions horizontalCentered="1"/>
  <pageMargins left="0" right="0" top="0.984251968503937" bottom="0.5905511811023623" header="0.5118110236220472" footer="0.35433070866141736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4"/>
  <sheetViews>
    <sheetView workbookViewId="0" topLeftCell="A1">
      <selection activeCell="F6" sqref="F6"/>
    </sheetView>
  </sheetViews>
  <sheetFormatPr defaultColWidth="9.00390625" defaultRowHeight="12.75"/>
  <cols>
    <col min="1" max="1" width="6.875" style="30" customWidth="1"/>
    <col min="2" max="2" width="34.875" style="30" customWidth="1"/>
    <col min="3" max="3" width="5.375" style="30" customWidth="1"/>
    <col min="4" max="4" width="17.75390625" style="30" customWidth="1"/>
    <col min="5" max="6" width="15.375" style="30" customWidth="1"/>
    <col min="7" max="7" width="14.375" style="30" customWidth="1"/>
    <col min="8" max="16384" width="10.00390625" style="30" customWidth="1"/>
  </cols>
  <sheetData>
    <row r="1" spans="5:6" ht="11.25" customHeight="1">
      <c r="E1" s="2" t="s">
        <v>42</v>
      </c>
      <c r="F1" s="2"/>
    </row>
    <row r="2" spans="1:6" ht="11.25" customHeight="1">
      <c r="A2" s="31"/>
      <c r="B2" s="32"/>
      <c r="C2" s="33"/>
      <c r="D2" s="33"/>
      <c r="E2" s="49" t="s">
        <v>290</v>
      </c>
      <c r="F2" s="49"/>
    </row>
    <row r="3" spans="1:6" ht="11.25" customHeight="1">
      <c r="A3" s="31"/>
      <c r="B3" s="32"/>
      <c r="C3" s="33"/>
      <c r="D3" s="33"/>
      <c r="E3" s="49" t="s">
        <v>21</v>
      </c>
      <c r="F3" s="49"/>
    </row>
    <row r="4" spans="1:6" ht="14.25" customHeight="1">
      <c r="A4" s="31"/>
      <c r="B4" s="32"/>
      <c r="C4" s="33"/>
      <c r="D4" s="33"/>
      <c r="E4" s="49" t="s">
        <v>137</v>
      </c>
      <c r="F4" s="49"/>
    </row>
    <row r="5" spans="1:6" ht="19.5" customHeight="1">
      <c r="A5" s="31"/>
      <c r="B5" s="32"/>
      <c r="C5" s="33"/>
      <c r="D5" s="33"/>
      <c r="E5" s="33"/>
      <c r="F5" s="33"/>
    </row>
    <row r="6" spans="1:6" s="18" customFormat="1" ht="36.75" customHeight="1">
      <c r="A6" s="20" t="s">
        <v>87</v>
      </c>
      <c r="B6" s="21"/>
      <c r="C6" s="19"/>
      <c r="D6" s="19"/>
      <c r="E6" s="19"/>
      <c r="F6" s="19"/>
    </row>
    <row r="7" spans="1:6" s="18" customFormat="1" ht="12.75" customHeight="1" thickBot="1">
      <c r="A7" s="20"/>
      <c r="B7" s="21"/>
      <c r="C7" s="19"/>
      <c r="D7" s="19"/>
      <c r="E7" s="67"/>
      <c r="F7" s="67" t="s">
        <v>0</v>
      </c>
    </row>
    <row r="8" spans="1:6" s="37" customFormat="1" ht="21.75" customHeight="1">
      <c r="A8" s="36" t="s">
        <v>1</v>
      </c>
      <c r="B8" s="734" t="s">
        <v>2</v>
      </c>
      <c r="C8" s="22" t="s">
        <v>3</v>
      </c>
      <c r="D8" s="69" t="s">
        <v>4</v>
      </c>
      <c r="E8" s="73" t="s">
        <v>5</v>
      </c>
      <c r="F8" s="73"/>
    </row>
    <row r="9" spans="1:6" s="37" customFormat="1" ht="11.25" customHeight="1">
      <c r="A9" s="38" t="s">
        <v>6</v>
      </c>
      <c r="B9" s="735"/>
      <c r="C9" s="23" t="s">
        <v>7</v>
      </c>
      <c r="D9" s="260" t="s">
        <v>8</v>
      </c>
      <c r="E9" s="100" t="s">
        <v>15</v>
      </c>
      <c r="F9" s="70" t="s">
        <v>8</v>
      </c>
    </row>
    <row r="10" spans="1:6" s="39" customFormat="1" ht="10.5" customHeight="1" thickBot="1">
      <c r="A10" s="24">
        <v>1</v>
      </c>
      <c r="B10" s="48">
        <v>2</v>
      </c>
      <c r="C10" s="25">
        <v>3</v>
      </c>
      <c r="D10" s="261">
        <v>4</v>
      </c>
      <c r="E10" s="48">
        <v>5</v>
      </c>
      <c r="F10" s="27">
        <v>6</v>
      </c>
    </row>
    <row r="11" spans="1:6" s="39" customFormat="1" ht="21" customHeight="1" thickBot="1" thickTop="1">
      <c r="A11" s="52">
        <v>600</v>
      </c>
      <c r="B11" s="53" t="s">
        <v>14</v>
      </c>
      <c r="C11" s="95" t="s">
        <v>19</v>
      </c>
      <c r="D11" s="584"/>
      <c r="E11" s="524">
        <f>SUM(E12)</f>
        <v>977000</v>
      </c>
      <c r="F11" s="587">
        <f>SUM(F12)</f>
        <v>977000</v>
      </c>
    </row>
    <row r="12" spans="1:6" s="39" customFormat="1" ht="33" customHeight="1" thickTop="1">
      <c r="A12" s="59">
        <v>60015</v>
      </c>
      <c r="B12" s="583" t="s">
        <v>287</v>
      </c>
      <c r="C12" s="493"/>
      <c r="D12" s="586"/>
      <c r="E12" s="495">
        <f>SUM(E13:E15)</f>
        <v>977000</v>
      </c>
      <c r="F12" s="56">
        <f>SUM(F13:F15)</f>
        <v>977000</v>
      </c>
    </row>
    <row r="13" spans="1:6" s="39" customFormat="1" ht="21" customHeight="1">
      <c r="A13" s="94">
        <v>6050</v>
      </c>
      <c r="B13" s="455" t="s">
        <v>159</v>
      </c>
      <c r="C13" s="74"/>
      <c r="D13" s="262"/>
      <c r="E13" s="102"/>
      <c r="F13" s="28"/>
    </row>
    <row r="14" spans="1:6" s="39" customFormat="1" ht="30.75" customHeight="1">
      <c r="A14" s="96"/>
      <c r="B14" s="508" t="s">
        <v>216</v>
      </c>
      <c r="C14" s="74"/>
      <c r="D14" s="262"/>
      <c r="E14" s="102">
        <v>977000</v>
      </c>
      <c r="F14" s="28"/>
    </row>
    <row r="15" spans="1:6" s="39" customFormat="1" ht="30" customHeight="1" thickBot="1">
      <c r="A15" s="96"/>
      <c r="B15" s="229" t="s">
        <v>215</v>
      </c>
      <c r="C15" s="74"/>
      <c r="D15" s="584"/>
      <c r="E15" s="585"/>
      <c r="F15" s="484">
        <v>977000</v>
      </c>
    </row>
    <row r="16" spans="1:6" s="93" customFormat="1" ht="36" customHeight="1" thickBot="1" thickTop="1">
      <c r="A16" s="420">
        <v>754</v>
      </c>
      <c r="B16" s="421" t="s">
        <v>138</v>
      </c>
      <c r="C16" s="95" t="s">
        <v>273</v>
      </c>
      <c r="D16" s="423"/>
      <c r="E16" s="101">
        <f>E17+E20</f>
        <v>20100</v>
      </c>
      <c r="F16" s="29">
        <f>F17+F20</f>
        <v>835100</v>
      </c>
    </row>
    <row r="17" spans="1:6" s="93" customFormat="1" ht="18" customHeight="1" thickTop="1">
      <c r="A17" s="422" t="s">
        <v>142</v>
      </c>
      <c r="B17" s="424" t="s">
        <v>143</v>
      </c>
      <c r="C17" s="425"/>
      <c r="D17" s="426"/>
      <c r="E17" s="427"/>
      <c r="F17" s="56">
        <f>SUM(F18:F19)</f>
        <v>450000</v>
      </c>
    </row>
    <row r="18" spans="1:6" s="93" customFormat="1" ht="18.75" customHeight="1">
      <c r="A18" s="79">
        <v>3000</v>
      </c>
      <c r="B18" s="80" t="s">
        <v>144</v>
      </c>
      <c r="C18" s="91"/>
      <c r="D18" s="314"/>
      <c r="E18" s="186"/>
      <c r="F18" s="28">
        <v>350000</v>
      </c>
    </row>
    <row r="19" spans="1:6" s="93" customFormat="1" ht="48" customHeight="1">
      <c r="A19" s="79">
        <v>6170</v>
      </c>
      <c r="B19" s="80" t="s">
        <v>166</v>
      </c>
      <c r="C19" s="91"/>
      <c r="D19" s="314"/>
      <c r="E19" s="186"/>
      <c r="F19" s="28">
        <v>100000</v>
      </c>
    </row>
    <row r="20" spans="1:6" s="93" customFormat="1" ht="33" customHeight="1">
      <c r="A20" s="422" t="s">
        <v>139</v>
      </c>
      <c r="B20" s="400" t="s">
        <v>140</v>
      </c>
      <c r="C20" s="430"/>
      <c r="D20" s="431"/>
      <c r="E20" s="185">
        <f>SUM(E21:E24)</f>
        <v>20100</v>
      </c>
      <c r="F20" s="42">
        <f>SUM(F21:F24)</f>
        <v>385100</v>
      </c>
    </row>
    <row r="21" spans="1:6" s="93" customFormat="1" ht="15.75" customHeight="1">
      <c r="A21" s="432" t="s">
        <v>90</v>
      </c>
      <c r="B21" s="433" t="s">
        <v>18</v>
      </c>
      <c r="C21" s="91"/>
      <c r="D21" s="314"/>
      <c r="E21" s="102">
        <v>20100</v>
      </c>
      <c r="F21" s="28"/>
    </row>
    <row r="22" spans="1:6" s="93" customFormat="1" ht="15.75" customHeight="1">
      <c r="A22" s="79">
        <v>4270</v>
      </c>
      <c r="B22" s="80" t="s">
        <v>65</v>
      </c>
      <c r="C22" s="91"/>
      <c r="D22" s="314"/>
      <c r="E22" s="102"/>
      <c r="F22" s="28">
        <f>120000</f>
        <v>120000</v>
      </c>
    </row>
    <row r="23" spans="1:6" s="93" customFormat="1" ht="30" customHeight="1">
      <c r="A23" s="79">
        <v>6060</v>
      </c>
      <c r="B23" s="80" t="s">
        <v>92</v>
      </c>
      <c r="C23" s="91"/>
      <c r="D23" s="314"/>
      <c r="E23" s="102"/>
      <c r="F23" s="28">
        <f>25000+20100</f>
        <v>45100</v>
      </c>
    </row>
    <row r="24" spans="1:6" s="93" customFormat="1" ht="75.75" customHeight="1" thickBot="1">
      <c r="A24" s="428">
        <v>6220</v>
      </c>
      <c r="B24" s="429" t="s">
        <v>141</v>
      </c>
      <c r="C24" s="91"/>
      <c r="D24" s="314"/>
      <c r="E24" s="102"/>
      <c r="F24" s="28">
        <v>220000</v>
      </c>
    </row>
    <row r="25" spans="1:6" s="93" customFormat="1" ht="21.75" customHeight="1" thickBot="1" thickTop="1">
      <c r="A25" s="52">
        <v>801</v>
      </c>
      <c r="B25" s="53" t="s">
        <v>16</v>
      </c>
      <c r="C25" s="95" t="s">
        <v>13</v>
      </c>
      <c r="D25" s="423"/>
      <c r="E25" s="519"/>
      <c r="F25" s="29">
        <f>F26+F28</f>
        <v>1065487</v>
      </c>
    </row>
    <row r="26" spans="1:6" s="93" customFormat="1" ht="19.5" customHeight="1" thickTop="1">
      <c r="A26" s="515">
        <v>80120</v>
      </c>
      <c r="B26" s="516" t="s">
        <v>196</v>
      </c>
      <c r="C26" s="517"/>
      <c r="D26" s="518"/>
      <c r="E26" s="474"/>
      <c r="F26" s="308">
        <f>SUM(F27)</f>
        <v>170985</v>
      </c>
    </row>
    <row r="27" spans="1:6" s="93" customFormat="1" ht="35.25" customHeight="1">
      <c r="A27" s="96">
        <v>2540</v>
      </c>
      <c r="B27" s="76" t="s">
        <v>195</v>
      </c>
      <c r="C27" s="91"/>
      <c r="D27" s="314"/>
      <c r="E27" s="102"/>
      <c r="F27" s="28">
        <v>170985</v>
      </c>
    </row>
    <row r="28" spans="1:6" s="93" customFormat="1" ht="18.75" customHeight="1">
      <c r="A28" s="182">
        <v>80130</v>
      </c>
      <c r="B28" s="183" t="s">
        <v>197</v>
      </c>
      <c r="C28" s="288"/>
      <c r="D28" s="520"/>
      <c r="E28" s="84"/>
      <c r="F28" s="42">
        <f>SUM(F29)</f>
        <v>894502</v>
      </c>
    </row>
    <row r="29" spans="1:6" s="93" customFormat="1" ht="39.75" customHeight="1">
      <c r="A29" s="511">
        <v>2540</v>
      </c>
      <c r="B29" s="512" t="s">
        <v>195</v>
      </c>
      <c r="C29" s="526"/>
      <c r="D29" s="590"/>
      <c r="E29" s="299"/>
      <c r="F29" s="287">
        <v>894502</v>
      </c>
    </row>
    <row r="30" spans="1:6" s="93" customFormat="1" ht="24" customHeight="1" thickBot="1">
      <c r="A30" s="588">
        <v>854</v>
      </c>
      <c r="B30" s="589" t="s">
        <v>93</v>
      </c>
      <c r="C30" s="522" t="s">
        <v>13</v>
      </c>
      <c r="D30" s="523">
        <f>D31</f>
        <v>12260</v>
      </c>
      <c r="E30" s="524"/>
      <c r="F30" s="587">
        <f>F31</f>
        <v>12260</v>
      </c>
    </row>
    <row r="31" spans="1:6" s="93" customFormat="1" ht="18" customHeight="1" thickTop="1">
      <c r="A31" s="422" t="s">
        <v>181</v>
      </c>
      <c r="B31" s="424" t="s">
        <v>12</v>
      </c>
      <c r="C31" s="425"/>
      <c r="D31" s="55">
        <f>SUM(D32)</f>
        <v>12260</v>
      </c>
      <c r="E31" s="427"/>
      <c r="F31" s="56">
        <f>SUM(F32:F35)</f>
        <v>12260</v>
      </c>
    </row>
    <row r="32" spans="1:6" s="93" customFormat="1" ht="49.5" customHeight="1">
      <c r="A32" s="79">
        <v>2440</v>
      </c>
      <c r="B32" s="80" t="s">
        <v>186</v>
      </c>
      <c r="C32" s="91"/>
      <c r="D32" s="58">
        <v>12260</v>
      </c>
      <c r="E32" s="102"/>
      <c r="F32" s="28"/>
    </row>
    <row r="33" spans="1:6" s="93" customFormat="1" ht="18.75" customHeight="1">
      <c r="A33" s="79">
        <v>4170</v>
      </c>
      <c r="B33" s="80" t="s">
        <v>89</v>
      </c>
      <c r="C33" s="91"/>
      <c r="D33" s="58"/>
      <c r="E33" s="102"/>
      <c r="F33" s="28">
        <v>1500</v>
      </c>
    </row>
    <row r="34" spans="1:6" s="93" customFormat="1" ht="18.75" customHeight="1">
      <c r="A34" s="428">
        <v>4210</v>
      </c>
      <c r="B34" s="429" t="s">
        <v>18</v>
      </c>
      <c r="C34" s="91"/>
      <c r="D34" s="58"/>
      <c r="E34" s="102"/>
      <c r="F34" s="28">
        <v>5790</v>
      </c>
    </row>
    <row r="35" spans="1:6" s="93" customFormat="1" ht="18.75" customHeight="1" thickBot="1">
      <c r="A35" s="428">
        <v>4300</v>
      </c>
      <c r="B35" s="429" t="s">
        <v>9</v>
      </c>
      <c r="C35" s="91"/>
      <c r="D35" s="58"/>
      <c r="E35" s="102"/>
      <c r="F35" s="28">
        <v>4970</v>
      </c>
    </row>
    <row r="36" spans="1:6" s="77" customFormat="1" ht="31.5" customHeight="1" thickBot="1" thickTop="1">
      <c r="A36" s="193">
        <v>921</v>
      </c>
      <c r="B36" s="194" t="s">
        <v>44</v>
      </c>
      <c r="C36" s="95" t="s">
        <v>48</v>
      </c>
      <c r="D36" s="54">
        <f>D37</f>
        <v>500000</v>
      </c>
      <c r="E36" s="101"/>
      <c r="F36" s="285">
        <f>SUM(F37)</f>
        <v>1140000</v>
      </c>
    </row>
    <row r="37" spans="1:6" s="77" customFormat="1" ht="21" customHeight="1" thickTop="1">
      <c r="A37" s="59">
        <v>92106</v>
      </c>
      <c r="B37" s="78" t="s">
        <v>165</v>
      </c>
      <c r="C37" s="184"/>
      <c r="D37" s="61">
        <f>SUM(D38:D40)</f>
        <v>500000</v>
      </c>
      <c r="E37" s="185"/>
      <c r="F37" s="42">
        <f>SUM(F38:F41)</f>
        <v>1140000</v>
      </c>
    </row>
    <row r="38" spans="1:6" s="40" customFormat="1" ht="56.25" customHeight="1">
      <c r="A38" s="415">
        <v>2710</v>
      </c>
      <c r="B38" s="265" t="s">
        <v>98</v>
      </c>
      <c r="C38" s="127"/>
      <c r="D38" s="97">
        <v>500000</v>
      </c>
      <c r="E38" s="286"/>
      <c r="F38" s="99"/>
    </row>
    <row r="39" spans="1:6" s="77" customFormat="1" ht="33" customHeight="1">
      <c r="A39" s="437">
        <v>2480</v>
      </c>
      <c r="B39" s="438" t="s">
        <v>97</v>
      </c>
      <c r="C39" s="74"/>
      <c r="D39" s="58"/>
      <c r="E39" s="102"/>
      <c r="F39" s="28">
        <v>500000</v>
      </c>
    </row>
    <row r="40" spans="1:6" s="77" customFormat="1" ht="23.25" customHeight="1">
      <c r="A40" s="437">
        <v>6050</v>
      </c>
      <c r="B40" s="438" t="s">
        <v>91</v>
      </c>
      <c r="C40" s="74"/>
      <c r="D40" s="58"/>
      <c r="E40" s="102"/>
      <c r="F40" s="28">
        <v>600000</v>
      </c>
    </row>
    <row r="41" spans="1:6" s="77" customFormat="1" ht="69" customHeight="1" thickBot="1">
      <c r="A41" s="472">
        <v>6220</v>
      </c>
      <c r="B41" s="438" t="s">
        <v>182</v>
      </c>
      <c r="C41" s="259"/>
      <c r="D41" s="58"/>
      <c r="E41" s="473"/>
      <c r="F41" s="28">
        <v>40000</v>
      </c>
    </row>
    <row r="42" spans="1:7" s="45" customFormat="1" ht="21.75" customHeight="1" thickBot="1" thickTop="1">
      <c r="A42" s="43"/>
      <c r="B42" s="17" t="s">
        <v>10</v>
      </c>
      <c r="C42" s="44"/>
      <c r="D42" s="282">
        <f>D16+D36+D30+D25+D11</f>
        <v>512260</v>
      </c>
      <c r="E42" s="439">
        <f>E16+E36+E30+E25+E11</f>
        <v>997100</v>
      </c>
      <c r="F42" s="440">
        <f>F16+F36+F30+F25+F11</f>
        <v>4029847</v>
      </c>
      <c r="G42" s="75"/>
    </row>
    <row r="43" spans="1:6" s="65" customFormat="1" ht="19.5" customHeight="1" thickBot="1" thickTop="1">
      <c r="A43" s="64"/>
      <c r="B43" s="47" t="s">
        <v>20</v>
      </c>
      <c r="C43" s="521"/>
      <c r="D43" s="283"/>
      <c r="E43" s="125">
        <f>F42-E42</f>
        <v>3032747</v>
      </c>
      <c r="F43" s="103"/>
    </row>
    <row r="44" spans="4:6" ht="16.5" thickTop="1">
      <c r="D44" s="263"/>
      <c r="E44" s="72"/>
      <c r="F44" s="72"/>
    </row>
    <row r="45" ht="15.75">
      <c r="D45" s="263"/>
    </row>
    <row r="46" ht="15.75">
      <c r="D46" s="263"/>
    </row>
    <row r="47" ht="15.75">
      <c r="D47" s="263"/>
    </row>
    <row r="48" ht="15.75">
      <c r="D48" s="263"/>
    </row>
    <row r="49" ht="15.75">
      <c r="D49" s="263"/>
    </row>
    <row r="50" ht="15.75">
      <c r="D50" s="263"/>
    </row>
    <row r="51" ht="15.75">
      <c r="D51" s="263"/>
    </row>
    <row r="52" ht="15.75">
      <c r="D52" s="263"/>
    </row>
    <row r="53" ht="15.75">
      <c r="D53" s="263"/>
    </row>
    <row r="54" ht="15.75">
      <c r="D54" s="263"/>
    </row>
    <row r="55" ht="15.75">
      <c r="D55" s="263"/>
    </row>
    <row r="56" ht="15.75">
      <c r="D56" s="263"/>
    </row>
    <row r="57" ht="15.75">
      <c r="D57" s="263"/>
    </row>
    <row r="58" ht="15.75">
      <c r="D58" s="263"/>
    </row>
    <row r="59" ht="15.75">
      <c r="D59" s="263"/>
    </row>
    <row r="60" ht="15.75">
      <c r="D60" s="263"/>
    </row>
    <row r="61" ht="15.75">
      <c r="D61" s="263"/>
    </row>
    <row r="62" ht="15.75">
      <c r="D62" s="263"/>
    </row>
    <row r="63" ht="15.75">
      <c r="D63" s="263"/>
    </row>
    <row r="64" ht="15.75">
      <c r="D64" s="263"/>
    </row>
    <row r="65" ht="15.75">
      <c r="D65" s="263"/>
    </row>
    <row r="66" ht="15.75">
      <c r="D66" s="263"/>
    </row>
    <row r="67" ht="15.75">
      <c r="D67" s="263"/>
    </row>
    <row r="68" ht="15.75">
      <c r="D68" s="263"/>
    </row>
    <row r="69" ht="15.75">
      <c r="D69" s="263"/>
    </row>
    <row r="70" ht="15.75">
      <c r="D70" s="263"/>
    </row>
    <row r="71" ht="15.75">
      <c r="D71" s="263"/>
    </row>
    <row r="72" ht="15.75">
      <c r="D72" s="263"/>
    </row>
    <row r="73" ht="15.75">
      <c r="D73" s="263"/>
    </row>
    <row r="74" ht="15.75">
      <c r="D74" s="263"/>
    </row>
    <row r="75" ht="15.75">
      <c r="D75" s="263"/>
    </row>
    <row r="76" ht="15.75">
      <c r="D76" s="263"/>
    </row>
    <row r="77" ht="15.75">
      <c r="D77" s="263"/>
    </row>
    <row r="78" ht="15.75">
      <c r="D78" s="263"/>
    </row>
    <row r="79" ht="15.75">
      <c r="D79" s="263"/>
    </row>
    <row r="80" ht="15.75">
      <c r="D80" s="263"/>
    </row>
    <row r="81" ht="15.75">
      <c r="D81" s="263"/>
    </row>
    <row r="82" ht="15.75">
      <c r="D82" s="263"/>
    </row>
    <row r="83" ht="15.75">
      <c r="D83" s="263"/>
    </row>
    <row r="84" ht="15.75">
      <c r="D84" s="263"/>
    </row>
    <row r="85" ht="15.75">
      <c r="D85" s="263"/>
    </row>
    <row r="86" ht="15.75">
      <c r="D86" s="263"/>
    </row>
    <row r="87" ht="15.75">
      <c r="D87" s="263"/>
    </row>
    <row r="88" ht="15.75">
      <c r="D88" s="263"/>
    </row>
    <row r="89" ht="15.75">
      <c r="D89" s="263"/>
    </row>
    <row r="90" ht="15.75">
      <c r="D90" s="263"/>
    </row>
    <row r="91" ht="15.75">
      <c r="D91" s="263"/>
    </row>
    <row r="92" ht="15.75">
      <c r="D92" s="263"/>
    </row>
    <row r="93" ht="15.75">
      <c r="D93" s="263"/>
    </row>
    <row r="94" ht="15.75">
      <c r="D94" s="263"/>
    </row>
    <row r="95" ht="15.75">
      <c r="D95" s="263"/>
    </row>
    <row r="96" ht="15.75">
      <c r="D96" s="263"/>
    </row>
    <row r="97" ht="15.75">
      <c r="D97" s="263"/>
    </row>
    <row r="98" ht="15.75">
      <c r="D98" s="263"/>
    </row>
    <row r="99" ht="15.75">
      <c r="D99" s="263"/>
    </row>
    <row r="100" ht="15.75">
      <c r="D100" s="263"/>
    </row>
    <row r="101" ht="15.75">
      <c r="D101" s="263"/>
    </row>
    <row r="102" ht="15.75">
      <c r="D102" s="263"/>
    </row>
    <row r="103" ht="15.75">
      <c r="D103" s="263"/>
    </row>
    <row r="104" ht="15.75">
      <c r="D104" s="263"/>
    </row>
    <row r="105" ht="15.75">
      <c r="D105" s="263"/>
    </row>
    <row r="106" ht="15.75">
      <c r="D106" s="263"/>
    </row>
    <row r="107" ht="15.75">
      <c r="D107" s="263"/>
    </row>
    <row r="108" ht="15.75">
      <c r="D108" s="263"/>
    </row>
    <row r="109" ht="15.75">
      <c r="D109" s="263"/>
    </row>
    <row r="110" ht="15.75">
      <c r="D110" s="263"/>
    </row>
    <row r="111" ht="15.75">
      <c r="D111" s="263"/>
    </row>
    <row r="112" ht="15.75">
      <c r="D112" s="263"/>
    </row>
    <row r="113" ht="15.75">
      <c r="D113" s="263"/>
    </row>
    <row r="114" ht="15.75">
      <c r="D114" s="263"/>
    </row>
    <row r="115" ht="15.75">
      <c r="D115" s="263"/>
    </row>
    <row r="116" ht="15.75">
      <c r="D116" s="263"/>
    </row>
    <row r="117" ht="15.75">
      <c r="D117" s="263"/>
    </row>
    <row r="118" ht="15.75">
      <c r="D118" s="263"/>
    </row>
    <row r="119" ht="15.75">
      <c r="D119" s="263"/>
    </row>
    <row r="120" ht="15.75">
      <c r="D120" s="263"/>
    </row>
    <row r="121" ht="15.75">
      <c r="D121" s="263"/>
    </row>
    <row r="122" ht="15.75">
      <c r="D122" s="263"/>
    </row>
    <row r="123" ht="15.75">
      <c r="D123" s="263"/>
    </row>
    <row r="124" ht="15.75">
      <c r="D124" s="263"/>
    </row>
    <row r="125" ht="15.75">
      <c r="D125" s="263"/>
    </row>
    <row r="126" ht="15.75">
      <c r="D126" s="263"/>
    </row>
    <row r="127" ht="15.75">
      <c r="D127" s="263"/>
    </row>
    <row r="128" ht="15.75">
      <c r="D128" s="263"/>
    </row>
    <row r="129" ht="15.75">
      <c r="D129" s="263"/>
    </row>
    <row r="130" ht="15.75">
      <c r="D130" s="263"/>
    </row>
    <row r="131" ht="15.75">
      <c r="D131" s="263"/>
    </row>
    <row r="132" ht="15.75">
      <c r="D132" s="263"/>
    </row>
    <row r="133" ht="15.75">
      <c r="D133" s="263"/>
    </row>
    <row r="134" ht="15.75">
      <c r="D134" s="263"/>
    </row>
    <row r="135" ht="15.75">
      <c r="D135" s="263"/>
    </row>
    <row r="136" ht="15.75">
      <c r="D136" s="263"/>
    </row>
    <row r="137" ht="15.75">
      <c r="D137" s="263"/>
    </row>
    <row r="138" ht="15.75">
      <c r="D138" s="263"/>
    </row>
    <row r="139" ht="15.75">
      <c r="D139" s="263"/>
    </row>
    <row r="140" ht="15.75">
      <c r="D140" s="263"/>
    </row>
    <row r="141" ht="15.75">
      <c r="D141" s="263"/>
    </row>
    <row r="142" ht="15.75">
      <c r="D142" s="263"/>
    </row>
    <row r="143" ht="15.75">
      <c r="D143" s="263"/>
    </row>
    <row r="144" ht="15.75">
      <c r="D144" s="263"/>
    </row>
    <row r="145" ht="15.75">
      <c r="D145" s="263"/>
    </row>
    <row r="146" ht="15.75">
      <c r="D146" s="263"/>
    </row>
    <row r="147" ht="15.75">
      <c r="D147" s="263"/>
    </row>
    <row r="148" ht="15.75">
      <c r="D148" s="263"/>
    </row>
    <row r="149" ht="15.75">
      <c r="D149" s="263"/>
    </row>
    <row r="150" ht="15.75">
      <c r="D150" s="263"/>
    </row>
    <row r="151" ht="15.75">
      <c r="D151" s="263"/>
    </row>
    <row r="152" ht="15.75">
      <c r="D152" s="263"/>
    </row>
    <row r="153" ht="15.75">
      <c r="D153" s="263"/>
    </row>
    <row r="154" ht="15.75">
      <c r="D154" s="263"/>
    </row>
    <row r="155" ht="15.75">
      <c r="D155" s="263"/>
    </row>
    <row r="156" ht="15.75">
      <c r="D156" s="263"/>
    </row>
    <row r="157" ht="15.75">
      <c r="D157" s="263"/>
    </row>
    <row r="158" ht="15.75">
      <c r="D158" s="263"/>
    </row>
    <row r="159" ht="15.75">
      <c r="D159" s="263"/>
    </row>
    <row r="160" ht="15.75">
      <c r="D160" s="263"/>
    </row>
    <row r="161" ht="15.75">
      <c r="D161" s="263"/>
    </row>
    <row r="162" ht="15.75">
      <c r="D162" s="263"/>
    </row>
    <row r="163" ht="15.75">
      <c r="D163" s="263"/>
    </row>
    <row r="164" ht="15.75">
      <c r="D164" s="263"/>
    </row>
    <row r="165" ht="15.75">
      <c r="D165" s="263"/>
    </row>
    <row r="166" ht="15.75">
      <c r="D166" s="263"/>
    </row>
    <row r="167" ht="15.75">
      <c r="D167" s="263"/>
    </row>
    <row r="168" ht="15.75">
      <c r="D168" s="263"/>
    </row>
    <row r="169" ht="15.75">
      <c r="D169" s="263"/>
    </row>
    <row r="170" ht="15.75">
      <c r="D170" s="263"/>
    </row>
    <row r="171" ht="15.75">
      <c r="D171" s="263"/>
    </row>
    <row r="172" ht="15.75">
      <c r="D172" s="263"/>
    </row>
    <row r="173" ht="15.75">
      <c r="D173" s="263"/>
    </row>
    <row r="174" ht="15.75">
      <c r="D174" s="263"/>
    </row>
    <row r="175" ht="15.75">
      <c r="D175" s="263"/>
    </row>
    <row r="176" ht="15.75">
      <c r="D176" s="263"/>
    </row>
    <row r="177" ht="15.75">
      <c r="D177" s="263"/>
    </row>
    <row r="178" ht="15.75">
      <c r="D178" s="263"/>
    </row>
    <row r="179" ht="15.75">
      <c r="D179" s="263"/>
    </row>
    <row r="180" ht="15.75">
      <c r="D180" s="263"/>
    </row>
    <row r="181" ht="15.75">
      <c r="D181" s="263"/>
    </row>
    <row r="182" ht="15.75">
      <c r="D182" s="263"/>
    </row>
    <row r="183" ht="15.75">
      <c r="D183" s="263"/>
    </row>
    <row r="184" ht="15.75">
      <c r="D184" s="263"/>
    </row>
    <row r="185" ht="15.75">
      <c r="D185" s="263"/>
    </row>
    <row r="186" ht="15.75">
      <c r="D186" s="263"/>
    </row>
    <row r="187" ht="15.75">
      <c r="D187" s="263"/>
    </row>
    <row r="188" ht="15.75">
      <c r="D188" s="263"/>
    </row>
    <row r="189" ht="15.75">
      <c r="D189" s="263"/>
    </row>
    <row r="190" ht="15.75">
      <c r="D190" s="263"/>
    </row>
    <row r="191" ht="15.75">
      <c r="D191" s="263"/>
    </row>
    <row r="192" ht="15.75">
      <c r="D192" s="263"/>
    </row>
    <row r="193" ht="15.75">
      <c r="D193" s="263"/>
    </row>
    <row r="194" ht="15.75">
      <c r="D194" s="263"/>
    </row>
    <row r="195" ht="15.75">
      <c r="D195" s="263"/>
    </row>
    <row r="196" ht="15.75">
      <c r="D196" s="263"/>
    </row>
    <row r="197" ht="15.75">
      <c r="D197" s="263"/>
    </row>
    <row r="198" ht="15.75">
      <c r="D198" s="263"/>
    </row>
    <row r="199" ht="15.75">
      <c r="D199" s="263"/>
    </row>
    <row r="200" ht="15.75">
      <c r="D200" s="263"/>
    </row>
    <row r="201" ht="15.75">
      <c r="D201" s="263"/>
    </row>
    <row r="202" ht="15.75">
      <c r="D202" s="263"/>
    </row>
    <row r="203" ht="15.75">
      <c r="D203" s="263"/>
    </row>
    <row r="204" ht="15.75">
      <c r="D204" s="263"/>
    </row>
    <row r="205" ht="15.75">
      <c r="D205" s="263"/>
    </row>
    <row r="206" ht="15.75">
      <c r="D206" s="263"/>
    </row>
    <row r="207" ht="15.75">
      <c r="D207" s="263"/>
    </row>
    <row r="208" ht="15.75">
      <c r="D208" s="263"/>
    </row>
    <row r="209" ht="15.75">
      <c r="D209" s="263"/>
    </row>
    <row r="210" ht="15.75">
      <c r="D210" s="263"/>
    </row>
    <row r="211" ht="15.75">
      <c r="D211" s="263"/>
    </row>
    <row r="212" ht="15.75">
      <c r="D212" s="263"/>
    </row>
    <row r="213" ht="15.75">
      <c r="D213" s="263"/>
    </row>
    <row r="214" ht="15.75">
      <c r="D214" s="263"/>
    </row>
    <row r="215" ht="15.75">
      <c r="D215" s="263"/>
    </row>
    <row r="216" ht="15.75">
      <c r="D216" s="263"/>
    </row>
    <row r="217" ht="15.75">
      <c r="D217" s="263"/>
    </row>
    <row r="218" ht="15.75">
      <c r="D218" s="263"/>
    </row>
    <row r="219" ht="15.75">
      <c r="D219" s="263"/>
    </row>
    <row r="220" ht="15.75">
      <c r="D220" s="263"/>
    </row>
    <row r="221" ht="15.75">
      <c r="D221" s="263"/>
    </row>
    <row r="222" ht="15.75">
      <c r="D222" s="263"/>
    </row>
    <row r="223" ht="15.75">
      <c r="D223" s="263"/>
    </row>
    <row r="224" ht="15.75">
      <c r="D224" s="263"/>
    </row>
    <row r="225" ht="15.75">
      <c r="D225" s="263"/>
    </row>
    <row r="226" ht="15.75">
      <c r="D226" s="263"/>
    </row>
    <row r="227" ht="15.75">
      <c r="D227" s="263"/>
    </row>
    <row r="228" ht="15.75">
      <c r="D228" s="263"/>
    </row>
    <row r="229" ht="15.75">
      <c r="D229" s="263"/>
    </row>
    <row r="230" ht="15.75">
      <c r="D230" s="263"/>
    </row>
    <row r="231" ht="15.75">
      <c r="D231" s="263"/>
    </row>
    <row r="232" ht="15.75">
      <c r="D232" s="263"/>
    </row>
    <row r="233" ht="15.75">
      <c r="D233" s="263"/>
    </row>
    <row r="234" ht="15.75">
      <c r="D234" s="263"/>
    </row>
    <row r="235" ht="15.75">
      <c r="D235" s="263"/>
    </row>
    <row r="236" ht="15.75">
      <c r="D236" s="263"/>
    </row>
    <row r="237" ht="15.75">
      <c r="D237" s="263"/>
    </row>
    <row r="238" ht="15.75">
      <c r="D238" s="263"/>
    </row>
    <row r="239" ht="15.75">
      <c r="D239" s="263"/>
    </row>
    <row r="240" ht="15.75">
      <c r="D240" s="263"/>
    </row>
    <row r="241" ht="15.75">
      <c r="D241" s="263"/>
    </row>
    <row r="242" ht="15.75">
      <c r="D242" s="263"/>
    </row>
    <row r="243" ht="15.75">
      <c r="D243" s="263"/>
    </row>
    <row r="244" ht="15.75">
      <c r="D244" s="263"/>
    </row>
    <row r="245" ht="15.75">
      <c r="D245" s="263"/>
    </row>
    <row r="246" ht="15.75">
      <c r="D246" s="263"/>
    </row>
    <row r="247" ht="15.75">
      <c r="D247" s="263"/>
    </row>
    <row r="248" ht="15.75">
      <c r="D248" s="263"/>
    </row>
    <row r="249" ht="15.75">
      <c r="D249" s="263"/>
    </row>
    <row r="250" ht="15.75">
      <c r="D250" s="263"/>
    </row>
    <row r="251" ht="15.75">
      <c r="D251" s="263"/>
    </row>
    <row r="252" ht="15.75">
      <c r="D252" s="263"/>
    </row>
    <row r="253" ht="15.75">
      <c r="D253" s="263"/>
    </row>
    <row r="254" ht="15.75">
      <c r="D254" s="263"/>
    </row>
    <row r="255" ht="15.75">
      <c r="D255" s="263"/>
    </row>
    <row r="256" ht="15.75">
      <c r="D256" s="263"/>
    </row>
    <row r="257" ht="15.75">
      <c r="D257" s="263"/>
    </row>
    <row r="258" ht="15.75">
      <c r="D258" s="263"/>
    </row>
    <row r="259" ht="15.75">
      <c r="D259" s="263"/>
    </row>
    <row r="260" ht="15.75">
      <c r="D260" s="263"/>
    </row>
    <row r="261" ht="15.75">
      <c r="D261" s="263"/>
    </row>
    <row r="262" ht="15.75">
      <c r="D262" s="263"/>
    </row>
    <row r="263" ht="15.75">
      <c r="D263" s="263"/>
    </row>
    <row r="264" ht="15.75">
      <c r="D264" s="263"/>
    </row>
    <row r="265" ht="15.75">
      <c r="D265" s="263"/>
    </row>
    <row r="266" ht="15.75">
      <c r="D266" s="263"/>
    </row>
    <row r="267" ht="15.75">
      <c r="D267" s="263"/>
    </row>
    <row r="268" ht="15.75">
      <c r="D268" s="263"/>
    </row>
    <row r="269" ht="15.75">
      <c r="D269" s="263"/>
    </row>
    <row r="270" ht="15.75">
      <c r="D270" s="263"/>
    </row>
    <row r="271" ht="15.75">
      <c r="D271" s="263"/>
    </row>
    <row r="272" ht="15.75">
      <c r="D272" s="263"/>
    </row>
    <row r="273" ht="15.75">
      <c r="D273" s="263"/>
    </row>
    <row r="274" ht="15.75">
      <c r="D274" s="263"/>
    </row>
    <row r="275" ht="15.75">
      <c r="D275" s="263"/>
    </row>
    <row r="276" ht="15.75">
      <c r="D276" s="263"/>
    </row>
    <row r="277" ht="15.75">
      <c r="D277" s="263"/>
    </row>
    <row r="278" ht="15.75">
      <c r="D278" s="263"/>
    </row>
    <row r="279" ht="15.75">
      <c r="D279" s="263"/>
    </row>
    <row r="280" ht="15.75">
      <c r="D280" s="263"/>
    </row>
    <row r="281" ht="15.75">
      <c r="D281" s="263"/>
    </row>
    <row r="282" ht="15.75">
      <c r="D282" s="263"/>
    </row>
    <row r="283" ht="15.75">
      <c r="D283" s="263"/>
    </row>
    <row r="284" ht="15.75">
      <c r="D284" s="263"/>
    </row>
    <row r="285" ht="15.75">
      <c r="D285" s="263"/>
    </row>
    <row r="286" ht="15.75">
      <c r="D286" s="263"/>
    </row>
    <row r="287" ht="15.75">
      <c r="D287" s="263"/>
    </row>
    <row r="288" ht="15.75">
      <c r="D288" s="263"/>
    </row>
    <row r="289" ht="15.75">
      <c r="D289" s="263"/>
    </row>
    <row r="290" ht="15.75">
      <c r="D290" s="263"/>
    </row>
    <row r="291" ht="15.75">
      <c r="D291" s="263"/>
    </row>
    <row r="292" ht="15.75">
      <c r="D292" s="263"/>
    </row>
    <row r="293" ht="15.75">
      <c r="D293" s="263"/>
    </row>
    <row r="294" ht="15.75">
      <c r="D294" s="263"/>
    </row>
    <row r="295" ht="15.75">
      <c r="D295" s="263"/>
    </row>
    <row r="296" ht="15.75">
      <c r="D296" s="263"/>
    </row>
    <row r="297" ht="15.75">
      <c r="D297" s="263"/>
    </row>
    <row r="298" ht="15.75">
      <c r="D298" s="263"/>
    </row>
    <row r="299" ht="15.75">
      <c r="D299" s="263"/>
    </row>
    <row r="300" ht="15.75">
      <c r="D300" s="263"/>
    </row>
    <row r="301" ht="15.75">
      <c r="D301" s="263"/>
    </row>
    <row r="302" ht="15.75">
      <c r="D302" s="263"/>
    </row>
    <row r="303" ht="15.75">
      <c r="D303" s="263"/>
    </row>
    <row r="304" ht="15.75">
      <c r="D304" s="263"/>
    </row>
    <row r="305" ht="15.75">
      <c r="D305" s="263"/>
    </row>
    <row r="306" ht="15.75">
      <c r="D306" s="263"/>
    </row>
    <row r="307" ht="15.75">
      <c r="D307" s="263"/>
    </row>
    <row r="308" ht="15.75">
      <c r="D308" s="263"/>
    </row>
    <row r="309" ht="15.75">
      <c r="D309" s="263"/>
    </row>
    <row r="310" ht="15.75">
      <c r="D310" s="263"/>
    </row>
    <row r="311" ht="15.75">
      <c r="D311" s="263"/>
    </row>
    <row r="312" ht="15.75">
      <c r="D312" s="263"/>
    </row>
    <row r="313" ht="15.75">
      <c r="D313" s="263"/>
    </row>
    <row r="314" ht="15.75">
      <c r="D314" s="263"/>
    </row>
    <row r="315" ht="15.75">
      <c r="D315" s="263"/>
    </row>
    <row r="316" ht="15.75">
      <c r="D316" s="263"/>
    </row>
    <row r="317" ht="15.75">
      <c r="D317" s="263"/>
    </row>
    <row r="318" ht="15.75">
      <c r="D318" s="263"/>
    </row>
    <row r="319" ht="15.75">
      <c r="D319" s="263"/>
    </row>
    <row r="320" ht="15.75">
      <c r="D320" s="263"/>
    </row>
    <row r="321" ht="15.75">
      <c r="D321" s="263"/>
    </row>
    <row r="322" ht="15.75">
      <c r="D322" s="263"/>
    </row>
    <row r="323" ht="15.75">
      <c r="D323" s="263"/>
    </row>
    <row r="324" ht="15.75">
      <c r="D324" s="263"/>
    </row>
    <row r="325" ht="15.75">
      <c r="D325" s="263"/>
    </row>
    <row r="326" ht="15.75">
      <c r="D326" s="263"/>
    </row>
    <row r="327" ht="15.75">
      <c r="D327" s="263"/>
    </row>
    <row r="328" ht="15.75">
      <c r="D328" s="263"/>
    </row>
    <row r="329" ht="15.75">
      <c r="D329" s="263"/>
    </row>
    <row r="330" ht="15.75">
      <c r="D330" s="263"/>
    </row>
    <row r="331" ht="15.75">
      <c r="D331" s="263"/>
    </row>
    <row r="332" ht="15.75">
      <c r="D332" s="263"/>
    </row>
    <row r="333" ht="15.75">
      <c r="D333" s="263"/>
    </row>
    <row r="334" ht="15.75">
      <c r="D334" s="263"/>
    </row>
    <row r="335" ht="15.75">
      <c r="D335" s="263"/>
    </row>
    <row r="336" ht="15.75">
      <c r="D336" s="263"/>
    </row>
    <row r="337" ht="15.75">
      <c r="D337" s="263"/>
    </row>
    <row r="338" ht="15.75">
      <c r="D338" s="263"/>
    </row>
    <row r="339" ht="15.75">
      <c r="D339" s="263"/>
    </row>
    <row r="340" ht="15.75">
      <c r="D340" s="263"/>
    </row>
    <row r="341" ht="15.75">
      <c r="D341" s="263"/>
    </row>
    <row r="342" ht="15.75">
      <c r="D342" s="263"/>
    </row>
    <row r="343" ht="15.75">
      <c r="D343" s="263"/>
    </row>
    <row r="344" ht="15.75">
      <c r="D344" s="263"/>
    </row>
    <row r="345" ht="15.75">
      <c r="D345" s="263"/>
    </row>
    <row r="346" ht="15.75">
      <c r="D346" s="263"/>
    </row>
    <row r="347" ht="15.75">
      <c r="D347" s="263"/>
    </row>
    <row r="348" ht="15.75">
      <c r="D348" s="263"/>
    </row>
    <row r="349" ht="15.75">
      <c r="D349" s="263"/>
    </row>
    <row r="350" ht="15.75">
      <c r="D350" s="263"/>
    </row>
    <row r="351" ht="15.75">
      <c r="D351" s="263"/>
    </row>
    <row r="352" ht="15.75">
      <c r="D352" s="263"/>
    </row>
    <row r="353" ht="15.75">
      <c r="D353" s="263"/>
    </row>
    <row r="354" ht="15.75">
      <c r="D354" s="263"/>
    </row>
    <row r="355" ht="15.75">
      <c r="D355" s="263"/>
    </row>
    <row r="356" ht="15.75">
      <c r="D356" s="263"/>
    </row>
    <row r="357" ht="15.75">
      <c r="D357" s="263"/>
    </row>
    <row r="358" ht="15.75">
      <c r="D358" s="263"/>
    </row>
    <row r="359" ht="15.75">
      <c r="D359" s="263"/>
    </row>
    <row r="360" ht="15.75">
      <c r="D360" s="263"/>
    </row>
    <row r="361" ht="15.75">
      <c r="D361" s="263"/>
    </row>
    <row r="362" ht="15.75">
      <c r="D362" s="263"/>
    </row>
    <row r="363" ht="15.75">
      <c r="D363" s="263"/>
    </row>
    <row r="364" ht="15.75">
      <c r="D364" s="263"/>
    </row>
    <row r="365" ht="15.75">
      <c r="D365" s="263"/>
    </row>
    <row r="366" ht="15.75">
      <c r="D366" s="263"/>
    </row>
    <row r="367" ht="15.75">
      <c r="D367" s="263"/>
    </row>
    <row r="368" ht="15.75">
      <c r="D368" s="263"/>
    </row>
    <row r="369" ht="15.75">
      <c r="D369" s="263"/>
    </row>
    <row r="370" ht="15.75">
      <c r="D370" s="263"/>
    </row>
    <row r="371" ht="15.75">
      <c r="D371" s="263"/>
    </row>
    <row r="372" ht="15.75">
      <c r="D372" s="263"/>
    </row>
    <row r="373" ht="15.75">
      <c r="D373" s="263"/>
    </row>
    <row r="374" ht="15.75">
      <c r="D374" s="263"/>
    </row>
    <row r="375" ht="15.75">
      <c r="D375" s="263"/>
    </row>
    <row r="376" ht="15.75">
      <c r="D376" s="263"/>
    </row>
    <row r="377" ht="15.75">
      <c r="D377" s="263"/>
    </row>
    <row r="378" ht="15.75">
      <c r="D378" s="263"/>
    </row>
    <row r="379" ht="15.75">
      <c r="D379" s="263"/>
    </row>
    <row r="380" ht="15.75">
      <c r="D380" s="263"/>
    </row>
    <row r="381" ht="15.75">
      <c r="D381" s="263"/>
    </row>
    <row r="382" ht="15.75">
      <c r="D382" s="263"/>
    </row>
    <row r="383" ht="15.75">
      <c r="D383" s="263"/>
    </row>
    <row r="384" ht="15.75">
      <c r="D384" s="263"/>
    </row>
    <row r="385" ht="15.75">
      <c r="D385" s="263"/>
    </row>
    <row r="386" ht="15.75">
      <c r="D386" s="263"/>
    </row>
    <row r="387" ht="15.75">
      <c r="D387" s="263"/>
    </row>
    <row r="388" ht="15.75">
      <c r="D388" s="263"/>
    </row>
    <row r="389" ht="15.75">
      <c r="D389" s="263"/>
    </row>
    <row r="390" ht="15.75">
      <c r="D390" s="263"/>
    </row>
    <row r="391" ht="15.75">
      <c r="D391" s="263"/>
    </row>
    <row r="392" ht="15.75">
      <c r="D392" s="263"/>
    </row>
    <row r="393" ht="15.75">
      <c r="D393" s="263"/>
    </row>
    <row r="394" ht="15.75">
      <c r="D394" s="263"/>
    </row>
    <row r="395" ht="15.75">
      <c r="D395" s="263"/>
    </row>
    <row r="396" ht="15.75">
      <c r="D396" s="263"/>
    </row>
    <row r="397" ht="15.75">
      <c r="D397" s="263"/>
    </row>
    <row r="398" ht="15.75">
      <c r="D398" s="263"/>
    </row>
    <row r="399" ht="15.75">
      <c r="D399" s="263"/>
    </row>
    <row r="400" ht="15.75">
      <c r="D400" s="263"/>
    </row>
    <row r="401" ht="15.75">
      <c r="D401" s="263"/>
    </row>
    <row r="402" ht="15.75">
      <c r="D402" s="263"/>
    </row>
    <row r="403" ht="15.75">
      <c r="D403" s="263"/>
    </row>
    <row r="404" ht="15.75">
      <c r="D404" s="263"/>
    </row>
    <row r="405" ht="15.75">
      <c r="D405" s="263"/>
    </row>
    <row r="406" ht="15.75">
      <c r="D406" s="263"/>
    </row>
    <row r="407" ht="15.75">
      <c r="D407" s="263"/>
    </row>
    <row r="408" ht="15.75">
      <c r="D408" s="263"/>
    </row>
    <row r="409" ht="15.75">
      <c r="D409" s="263"/>
    </row>
    <row r="410" ht="15.75">
      <c r="D410" s="263"/>
    </row>
    <row r="411" ht="15.75">
      <c r="D411" s="263"/>
    </row>
    <row r="412" ht="15.75">
      <c r="D412" s="263"/>
    </row>
    <row r="413" ht="15.75">
      <c r="D413" s="263"/>
    </row>
    <row r="414" ht="15.75">
      <c r="D414" s="263"/>
    </row>
    <row r="415" ht="15.75">
      <c r="D415" s="263"/>
    </row>
    <row r="416" ht="15.75">
      <c r="D416" s="263"/>
    </row>
    <row r="417" ht="15.75">
      <c r="D417" s="263"/>
    </row>
    <row r="418" ht="15.75">
      <c r="D418" s="263"/>
    </row>
    <row r="419" ht="15.75">
      <c r="D419" s="263"/>
    </row>
    <row r="420" ht="15.75">
      <c r="D420" s="263"/>
    </row>
    <row r="421" ht="15.75">
      <c r="D421" s="263"/>
    </row>
    <row r="422" ht="15.75">
      <c r="D422" s="263"/>
    </row>
    <row r="423" ht="15.75">
      <c r="D423" s="263"/>
    </row>
    <row r="424" ht="15.75">
      <c r="D424" s="263"/>
    </row>
    <row r="425" ht="15.75">
      <c r="D425" s="263"/>
    </row>
    <row r="426" ht="15.75">
      <c r="D426" s="263"/>
    </row>
    <row r="427" ht="15.75">
      <c r="D427" s="263"/>
    </row>
    <row r="428" ht="15.75">
      <c r="D428" s="263"/>
    </row>
    <row r="429" ht="15.75">
      <c r="D429" s="263"/>
    </row>
    <row r="430" ht="15.75">
      <c r="D430" s="263"/>
    </row>
    <row r="431" ht="15.75">
      <c r="D431" s="263"/>
    </row>
    <row r="432" ht="15.75">
      <c r="D432" s="263"/>
    </row>
    <row r="433" ht="15.75">
      <c r="D433" s="263"/>
    </row>
    <row r="434" ht="15.75">
      <c r="D434" s="263"/>
    </row>
    <row r="435" ht="15.75">
      <c r="D435" s="263"/>
    </row>
    <row r="436" ht="15.75">
      <c r="D436" s="263"/>
    </row>
    <row r="437" ht="15.75">
      <c r="D437" s="263"/>
    </row>
    <row r="438" ht="15.75">
      <c r="D438" s="263"/>
    </row>
    <row r="439" ht="15.75">
      <c r="D439" s="263"/>
    </row>
    <row r="440" ht="15.75">
      <c r="D440" s="263"/>
    </row>
    <row r="441" ht="15.75">
      <c r="D441" s="263"/>
    </row>
    <row r="442" ht="15.75">
      <c r="D442" s="263"/>
    </row>
    <row r="443" ht="15.75">
      <c r="D443" s="263"/>
    </row>
    <row r="444" ht="15.75">
      <c r="D444" s="263"/>
    </row>
    <row r="445" ht="15.75">
      <c r="D445" s="263"/>
    </row>
    <row r="446" ht="15.75">
      <c r="D446" s="263"/>
    </row>
    <row r="447" ht="15.75">
      <c r="D447" s="263"/>
    </row>
    <row r="448" ht="15.75">
      <c r="D448" s="263"/>
    </row>
    <row r="449" ht="15.75">
      <c r="D449" s="263"/>
    </row>
    <row r="450" ht="15.75">
      <c r="D450" s="263"/>
    </row>
    <row r="451" ht="15.75">
      <c r="D451" s="263"/>
    </row>
    <row r="452" ht="15.75">
      <c r="D452" s="263"/>
    </row>
    <row r="453" ht="15.75">
      <c r="D453" s="263"/>
    </row>
    <row r="454" ht="15.75">
      <c r="D454" s="263"/>
    </row>
    <row r="455" ht="15.75">
      <c r="D455" s="263"/>
    </row>
    <row r="456" ht="15.75">
      <c r="D456" s="263"/>
    </row>
    <row r="457" ht="15.75">
      <c r="D457" s="263"/>
    </row>
    <row r="458" ht="15.75">
      <c r="D458" s="263"/>
    </row>
    <row r="459" ht="15.75">
      <c r="D459" s="263"/>
    </row>
    <row r="460" ht="15.75">
      <c r="D460" s="263"/>
    </row>
    <row r="461" ht="15.75">
      <c r="D461" s="263"/>
    </row>
    <row r="462" ht="15.75">
      <c r="D462" s="263"/>
    </row>
    <row r="463" ht="15.75">
      <c r="D463" s="263"/>
    </row>
    <row r="464" ht="15.75">
      <c r="D464" s="263"/>
    </row>
    <row r="465" ht="15.75">
      <c r="D465" s="263"/>
    </row>
    <row r="466" ht="15.75">
      <c r="D466" s="263"/>
    </row>
    <row r="467" ht="15.75">
      <c r="D467" s="263"/>
    </row>
    <row r="468" ht="15.75">
      <c r="D468" s="263"/>
    </row>
    <row r="469" ht="15.75">
      <c r="D469" s="263"/>
    </row>
    <row r="470" ht="15.75">
      <c r="D470" s="263"/>
    </row>
    <row r="471" ht="15.75">
      <c r="D471" s="263"/>
    </row>
    <row r="472" ht="15.75">
      <c r="D472" s="263"/>
    </row>
    <row r="473" ht="15.75">
      <c r="D473" s="263"/>
    </row>
    <row r="474" ht="15.75">
      <c r="D474" s="263"/>
    </row>
    <row r="475" ht="15.75">
      <c r="D475" s="263"/>
    </row>
    <row r="476" ht="15.75">
      <c r="D476" s="263"/>
    </row>
    <row r="477" ht="15.75">
      <c r="D477" s="263"/>
    </row>
    <row r="478" ht="15.75">
      <c r="D478" s="263"/>
    </row>
    <row r="479" ht="15.75">
      <c r="D479" s="263"/>
    </row>
    <row r="480" ht="15.75">
      <c r="D480" s="263"/>
    </row>
    <row r="481" ht="15.75">
      <c r="D481" s="263"/>
    </row>
    <row r="482" ht="15.75">
      <c r="D482" s="263"/>
    </row>
    <row r="483" ht="15.75">
      <c r="D483" s="263"/>
    </row>
    <row r="484" ht="15.75">
      <c r="D484" s="263"/>
    </row>
    <row r="485" ht="15.75">
      <c r="D485" s="263"/>
    </row>
    <row r="486" ht="15.75">
      <c r="D486" s="263"/>
    </row>
    <row r="487" ht="15.75">
      <c r="D487" s="263"/>
    </row>
    <row r="488" ht="15.75">
      <c r="D488" s="263"/>
    </row>
    <row r="489" ht="15.75">
      <c r="D489" s="263"/>
    </row>
    <row r="490" ht="15.75">
      <c r="D490" s="263"/>
    </row>
    <row r="491" ht="15.75">
      <c r="D491" s="263"/>
    </row>
    <row r="492" ht="15.75">
      <c r="D492" s="263"/>
    </row>
    <row r="493" ht="15.75">
      <c r="D493" s="263"/>
    </row>
    <row r="494" ht="15.75">
      <c r="D494" s="263"/>
    </row>
    <row r="495" ht="15.75">
      <c r="D495" s="263"/>
    </row>
    <row r="496" ht="15.75">
      <c r="D496" s="263"/>
    </row>
    <row r="497" ht="15.75">
      <c r="D497" s="263"/>
    </row>
    <row r="498" ht="15.75">
      <c r="D498" s="263"/>
    </row>
    <row r="499" ht="15.75">
      <c r="D499" s="263"/>
    </row>
    <row r="500" ht="15.75">
      <c r="D500" s="263"/>
    </row>
    <row r="501" ht="15.75">
      <c r="D501" s="263"/>
    </row>
    <row r="502" ht="15.75">
      <c r="D502" s="263"/>
    </row>
    <row r="503" ht="15.75">
      <c r="D503" s="263"/>
    </row>
    <row r="504" ht="15.75">
      <c r="D504" s="263"/>
    </row>
    <row r="505" ht="15.75">
      <c r="D505" s="263"/>
    </row>
    <row r="506" ht="15.75">
      <c r="D506" s="263"/>
    </row>
    <row r="507" ht="15.75">
      <c r="D507" s="263"/>
    </row>
    <row r="508" ht="15.75">
      <c r="D508" s="263"/>
    </row>
    <row r="509" ht="15.75">
      <c r="D509" s="263"/>
    </row>
    <row r="510" ht="15.75">
      <c r="D510" s="263"/>
    </row>
    <row r="511" ht="15.75">
      <c r="D511" s="263"/>
    </row>
    <row r="512" ht="15.75">
      <c r="D512" s="263"/>
    </row>
    <row r="513" ht="15.75">
      <c r="D513" s="263"/>
    </row>
    <row r="514" ht="15.75">
      <c r="D514" s="263"/>
    </row>
    <row r="515" ht="15.75">
      <c r="D515" s="263"/>
    </row>
    <row r="516" ht="15.75">
      <c r="D516" s="263"/>
    </row>
    <row r="517" ht="15.75">
      <c r="D517" s="263"/>
    </row>
    <row r="518" ht="15.75">
      <c r="D518" s="263"/>
    </row>
    <row r="519" ht="15.75">
      <c r="D519" s="263"/>
    </row>
    <row r="520" ht="15.75">
      <c r="D520" s="263"/>
    </row>
    <row r="521" ht="15.75">
      <c r="D521" s="263"/>
    </row>
    <row r="522" ht="15.75">
      <c r="D522" s="263"/>
    </row>
    <row r="523" ht="15.75">
      <c r="D523" s="263"/>
    </row>
    <row r="524" ht="15.75">
      <c r="D524" s="263"/>
    </row>
    <row r="525" ht="15.75">
      <c r="D525" s="263"/>
    </row>
    <row r="526" ht="15.75">
      <c r="D526" s="263"/>
    </row>
    <row r="527" ht="15.75">
      <c r="D527" s="263"/>
    </row>
    <row r="528" ht="15.75">
      <c r="D528" s="263"/>
    </row>
    <row r="529" ht="15.75">
      <c r="D529" s="263"/>
    </row>
    <row r="530" ht="15.75">
      <c r="D530" s="263"/>
    </row>
    <row r="531" ht="15.75">
      <c r="D531" s="263"/>
    </row>
    <row r="532" ht="15.75">
      <c r="D532" s="263"/>
    </row>
    <row r="533" ht="15.75">
      <c r="D533" s="263"/>
    </row>
    <row r="534" ht="15.75">
      <c r="D534" s="263"/>
    </row>
    <row r="535" ht="15.75">
      <c r="D535" s="263"/>
    </row>
    <row r="536" ht="15.75">
      <c r="D536" s="263"/>
    </row>
    <row r="537" ht="15.75">
      <c r="D537" s="263"/>
    </row>
    <row r="538" ht="15.75">
      <c r="D538" s="263"/>
    </row>
    <row r="539" ht="15.75">
      <c r="D539" s="263"/>
    </row>
    <row r="540" ht="15.75">
      <c r="D540" s="263"/>
    </row>
    <row r="541" ht="15.75">
      <c r="D541" s="263"/>
    </row>
    <row r="542" ht="15.75">
      <c r="D542" s="263"/>
    </row>
    <row r="543" ht="15.75">
      <c r="D543" s="263"/>
    </row>
    <row r="544" ht="15.75">
      <c r="D544" s="263"/>
    </row>
    <row r="545" ht="15.75">
      <c r="D545" s="263"/>
    </row>
    <row r="546" ht="15.75">
      <c r="D546" s="263"/>
    </row>
    <row r="547" ht="15.75">
      <c r="D547" s="263"/>
    </row>
    <row r="548" ht="15.75">
      <c r="D548" s="263"/>
    </row>
    <row r="549" ht="15.75">
      <c r="D549" s="263"/>
    </row>
    <row r="550" ht="15.75">
      <c r="D550" s="263"/>
    </row>
    <row r="551" ht="15.75">
      <c r="D551" s="263"/>
    </row>
    <row r="552" ht="15.75">
      <c r="D552" s="263"/>
    </row>
    <row r="553" ht="15.75">
      <c r="D553" s="263"/>
    </row>
    <row r="554" ht="15.75">
      <c r="D554" s="263"/>
    </row>
    <row r="555" ht="15.75">
      <c r="D555" s="263"/>
    </row>
    <row r="556" ht="15.75">
      <c r="D556" s="263"/>
    </row>
    <row r="557" ht="15.75">
      <c r="D557" s="263"/>
    </row>
    <row r="558" ht="15.75">
      <c r="D558" s="263"/>
    </row>
    <row r="559" ht="15.75">
      <c r="D559" s="263"/>
    </row>
    <row r="560" ht="15.75">
      <c r="D560" s="263"/>
    </row>
    <row r="561" ht="15.75">
      <c r="D561" s="263"/>
    </row>
    <row r="562" ht="15.75">
      <c r="D562" s="263"/>
    </row>
    <row r="563" ht="15.75">
      <c r="D563" s="263"/>
    </row>
    <row r="564" ht="15.75">
      <c r="D564" s="263"/>
    </row>
    <row r="565" ht="15.75">
      <c r="D565" s="263"/>
    </row>
    <row r="566" ht="15.75">
      <c r="D566" s="263"/>
    </row>
    <row r="567" ht="15.75">
      <c r="D567" s="263"/>
    </row>
    <row r="568" ht="15.75">
      <c r="D568" s="263"/>
    </row>
    <row r="569" ht="15.75">
      <c r="D569" s="263"/>
    </row>
    <row r="570" ht="15.75">
      <c r="D570" s="263"/>
    </row>
    <row r="571" ht="15.75">
      <c r="D571" s="263"/>
    </row>
    <row r="572" ht="15.75">
      <c r="D572" s="263"/>
    </row>
    <row r="573" ht="15.75">
      <c r="D573" s="263"/>
    </row>
    <row r="574" ht="15.75">
      <c r="D574" s="263"/>
    </row>
    <row r="575" ht="15.75">
      <c r="D575" s="263"/>
    </row>
    <row r="576" ht="15.75">
      <c r="D576" s="263"/>
    </row>
    <row r="577" ht="15.75">
      <c r="D577" s="263"/>
    </row>
    <row r="578" ht="15.75">
      <c r="D578" s="263"/>
    </row>
    <row r="579" ht="15.75">
      <c r="D579" s="263"/>
    </row>
    <row r="580" ht="15.75">
      <c r="D580" s="263"/>
    </row>
    <row r="581" ht="15.75">
      <c r="D581" s="263"/>
    </row>
    <row r="582" ht="15.75">
      <c r="D582" s="263"/>
    </row>
    <row r="583" ht="15.75">
      <c r="D583" s="263"/>
    </row>
    <row r="584" ht="15.75">
      <c r="D584" s="263"/>
    </row>
    <row r="585" ht="15.75">
      <c r="D585" s="263"/>
    </row>
    <row r="586" ht="15.75">
      <c r="D586" s="263"/>
    </row>
    <row r="587" ht="15.75">
      <c r="D587" s="263"/>
    </row>
    <row r="588" ht="15.75">
      <c r="D588" s="263"/>
    </row>
    <row r="589" ht="15.75">
      <c r="D589" s="263"/>
    </row>
    <row r="590" ht="15.75">
      <c r="D590" s="263"/>
    </row>
    <row r="591" ht="15.75">
      <c r="D591" s="263"/>
    </row>
    <row r="592" ht="15.75">
      <c r="D592" s="263"/>
    </row>
    <row r="593" ht="15.75">
      <c r="D593" s="263"/>
    </row>
    <row r="594" ht="15.75">
      <c r="D594" s="263"/>
    </row>
    <row r="595" ht="15.75">
      <c r="D595" s="263"/>
    </row>
    <row r="596" ht="15.75">
      <c r="D596" s="263"/>
    </row>
    <row r="597" ht="15.75">
      <c r="D597" s="263"/>
    </row>
    <row r="598" ht="15.75">
      <c r="D598" s="263"/>
    </row>
    <row r="599" ht="15.75">
      <c r="D599" s="263"/>
    </row>
    <row r="600" ht="15.75">
      <c r="D600" s="263"/>
    </row>
    <row r="601" ht="15.75">
      <c r="D601" s="263"/>
    </row>
    <row r="602" ht="15.75">
      <c r="D602" s="263"/>
    </row>
    <row r="603" ht="15.75">
      <c r="D603" s="263"/>
    </row>
    <row r="604" ht="15.75">
      <c r="D604" s="263"/>
    </row>
    <row r="605" ht="15.75">
      <c r="D605" s="263"/>
    </row>
    <row r="606" ht="15.75">
      <c r="D606" s="263"/>
    </row>
    <row r="607" ht="15.75">
      <c r="D607" s="263"/>
    </row>
    <row r="608" ht="15.75">
      <c r="D608" s="263"/>
    </row>
    <row r="609" ht="15.75">
      <c r="D609" s="263"/>
    </row>
    <row r="610" ht="15.75">
      <c r="D610" s="263"/>
    </row>
    <row r="611" ht="15.75">
      <c r="D611" s="263"/>
    </row>
    <row r="612" ht="15.75">
      <c r="D612" s="263"/>
    </row>
    <row r="613" ht="15.75">
      <c r="D613" s="263"/>
    </row>
    <row r="614" ht="15.75">
      <c r="D614" s="263"/>
    </row>
    <row r="615" ht="15.75">
      <c r="D615" s="263"/>
    </row>
    <row r="616" ht="15.75">
      <c r="D616" s="263"/>
    </row>
    <row r="617" ht="15.75">
      <c r="D617" s="263"/>
    </row>
    <row r="618" ht="15.75">
      <c r="D618" s="263"/>
    </row>
    <row r="619" ht="15.75">
      <c r="D619" s="263"/>
    </row>
    <row r="620" ht="15.75">
      <c r="D620" s="263"/>
    </row>
    <row r="621" ht="15.75">
      <c r="D621" s="263"/>
    </row>
    <row r="622" ht="15.75">
      <c r="D622" s="263"/>
    </row>
    <row r="623" ht="15.75">
      <c r="D623" s="263"/>
    </row>
    <row r="624" ht="15.75">
      <c r="D624" s="263"/>
    </row>
    <row r="625" ht="15.75">
      <c r="D625" s="263"/>
    </row>
    <row r="626" ht="15.75">
      <c r="D626" s="263"/>
    </row>
    <row r="627" ht="15.75">
      <c r="D627" s="263"/>
    </row>
    <row r="628" ht="15.75">
      <c r="D628" s="263"/>
    </row>
    <row r="629" ht="15.75">
      <c r="D629" s="263"/>
    </row>
    <row r="630" ht="15.75">
      <c r="D630" s="263"/>
    </row>
    <row r="631" ht="15.75">
      <c r="D631" s="263"/>
    </row>
    <row r="632" ht="15.75">
      <c r="D632" s="263"/>
    </row>
    <row r="633" ht="15.75">
      <c r="D633" s="263"/>
    </row>
    <row r="634" ht="15.75">
      <c r="D634" s="263"/>
    </row>
    <row r="635" ht="15.75">
      <c r="D635" s="263"/>
    </row>
    <row r="636" ht="15.75">
      <c r="D636" s="263"/>
    </row>
    <row r="637" ht="15.75">
      <c r="D637" s="263"/>
    </row>
    <row r="638" ht="15.75">
      <c r="D638" s="263"/>
    </row>
    <row r="639" ht="15.75">
      <c r="D639" s="263"/>
    </row>
    <row r="640" ht="15.75">
      <c r="D640" s="263"/>
    </row>
    <row r="641" ht="15.75">
      <c r="D641" s="263"/>
    </row>
    <row r="642" ht="15.75">
      <c r="D642" s="263"/>
    </row>
    <row r="643" ht="15.75">
      <c r="D643" s="263"/>
    </row>
    <row r="644" ht="15.75">
      <c r="D644" s="263"/>
    </row>
    <row r="645" ht="15.75">
      <c r="D645" s="263"/>
    </row>
    <row r="646" ht="15.75">
      <c r="D646" s="263"/>
    </row>
    <row r="647" ht="15.75">
      <c r="D647" s="263"/>
    </row>
    <row r="648" ht="15.75">
      <c r="D648" s="263"/>
    </row>
    <row r="649" ht="15.75">
      <c r="D649" s="263"/>
    </row>
    <row r="650" ht="15.75">
      <c r="D650" s="263"/>
    </row>
    <row r="651" ht="15.75">
      <c r="D651" s="263"/>
    </row>
    <row r="652" ht="15.75">
      <c r="D652" s="263"/>
    </row>
    <row r="653" ht="15.75">
      <c r="D653" s="263"/>
    </row>
    <row r="654" ht="15.75">
      <c r="D654" s="263"/>
    </row>
    <row r="655" ht="15.75">
      <c r="D655" s="263"/>
    </row>
    <row r="656" ht="15.75">
      <c r="D656" s="263"/>
    </row>
    <row r="657" ht="15.75">
      <c r="D657" s="263"/>
    </row>
    <row r="658" ht="15.75">
      <c r="D658" s="263"/>
    </row>
    <row r="659" ht="15.75">
      <c r="D659" s="263"/>
    </row>
    <row r="660" ht="15.75">
      <c r="D660" s="263"/>
    </row>
    <row r="661" ht="15.75">
      <c r="D661" s="263"/>
    </row>
    <row r="662" ht="15.75">
      <c r="D662" s="263"/>
    </row>
    <row r="663" ht="15.75">
      <c r="D663" s="263"/>
    </row>
    <row r="664" ht="15.75">
      <c r="D664" s="263"/>
    </row>
    <row r="665" ht="15.75">
      <c r="D665" s="263"/>
    </row>
    <row r="666" ht="15.75">
      <c r="D666" s="263"/>
    </row>
    <row r="667" ht="15.75">
      <c r="D667" s="263"/>
    </row>
    <row r="668" ht="15.75">
      <c r="D668" s="263"/>
    </row>
    <row r="669" ht="15.75">
      <c r="D669" s="263"/>
    </row>
    <row r="670" ht="15.75">
      <c r="D670" s="263"/>
    </row>
    <row r="671" ht="15.75">
      <c r="D671" s="263"/>
    </row>
    <row r="672" ht="15.75">
      <c r="D672" s="263"/>
    </row>
    <row r="673" ht="15.75">
      <c r="D673" s="263"/>
    </row>
    <row r="674" ht="15.75">
      <c r="D674" s="263"/>
    </row>
    <row r="675" ht="15.75">
      <c r="D675" s="263"/>
    </row>
    <row r="676" ht="15.75">
      <c r="D676" s="263"/>
    </row>
    <row r="677" ht="15.75">
      <c r="D677" s="263"/>
    </row>
    <row r="678" ht="15.75">
      <c r="D678" s="263"/>
    </row>
    <row r="679" ht="15.75">
      <c r="D679" s="263"/>
    </row>
    <row r="680" ht="15.75">
      <c r="D680" s="263"/>
    </row>
    <row r="681" ht="15.75">
      <c r="D681" s="263"/>
    </row>
    <row r="682" ht="15.75">
      <c r="D682" s="263"/>
    </row>
    <row r="683" ht="15.75">
      <c r="D683" s="263"/>
    </row>
    <row r="684" ht="15.75">
      <c r="D684" s="263"/>
    </row>
    <row r="685" ht="15.75">
      <c r="D685" s="263"/>
    </row>
    <row r="686" ht="15.75">
      <c r="D686" s="263"/>
    </row>
    <row r="687" ht="15.75">
      <c r="D687" s="263"/>
    </row>
    <row r="688" ht="15.75">
      <c r="D688" s="263"/>
    </row>
    <row r="689" ht="15.75">
      <c r="D689" s="263"/>
    </row>
    <row r="690" ht="15.75">
      <c r="D690" s="263"/>
    </row>
    <row r="691" ht="15.75">
      <c r="D691" s="263"/>
    </row>
    <row r="692" ht="15.75">
      <c r="D692" s="263"/>
    </row>
    <row r="693" ht="15.75">
      <c r="D693" s="263"/>
    </row>
    <row r="694" ht="15.75">
      <c r="D694" s="263"/>
    </row>
    <row r="695" ht="15.75">
      <c r="D695" s="263"/>
    </row>
    <row r="696" ht="15.75">
      <c r="D696" s="263"/>
    </row>
    <row r="697" ht="15.75">
      <c r="D697" s="263"/>
    </row>
    <row r="698" ht="15.75">
      <c r="D698" s="263"/>
    </row>
    <row r="699" ht="15.75">
      <c r="D699" s="263"/>
    </row>
    <row r="700" ht="15.75">
      <c r="D700" s="263"/>
    </row>
    <row r="701" ht="15.75">
      <c r="D701" s="263"/>
    </row>
    <row r="702" ht="15.75">
      <c r="D702" s="263"/>
    </row>
    <row r="703" ht="15.75">
      <c r="D703" s="263"/>
    </row>
    <row r="704" ht="15.75">
      <c r="D704" s="263"/>
    </row>
    <row r="705" ht="15.75">
      <c r="D705" s="263"/>
    </row>
    <row r="706" ht="15.75">
      <c r="D706" s="263"/>
    </row>
    <row r="707" ht="15.75">
      <c r="D707" s="263"/>
    </row>
    <row r="708" ht="15.75">
      <c r="D708" s="263"/>
    </row>
    <row r="709" ht="15.75">
      <c r="D709" s="263"/>
    </row>
    <row r="710" ht="15.75">
      <c r="D710" s="263"/>
    </row>
    <row r="711" ht="15.75">
      <c r="D711" s="263"/>
    </row>
    <row r="712" ht="15.75">
      <c r="D712" s="263"/>
    </row>
    <row r="713" ht="15.75">
      <c r="D713" s="263"/>
    </row>
    <row r="714" ht="15.75">
      <c r="D714" s="263"/>
    </row>
    <row r="715" ht="15.75">
      <c r="D715" s="263"/>
    </row>
    <row r="716" ht="15.75">
      <c r="D716" s="263"/>
    </row>
    <row r="717" ht="15.75">
      <c r="D717" s="263"/>
    </row>
    <row r="718" ht="15.75">
      <c r="D718" s="263"/>
    </row>
    <row r="719" ht="15.75">
      <c r="D719" s="263"/>
    </row>
    <row r="720" ht="15.75">
      <c r="D720" s="263"/>
    </row>
    <row r="721" ht="15.75">
      <c r="D721" s="263"/>
    </row>
    <row r="722" ht="15.75">
      <c r="D722" s="263"/>
    </row>
    <row r="723" ht="15.75">
      <c r="D723" s="263"/>
    </row>
    <row r="724" ht="15.75">
      <c r="D724" s="263"/>
    </row>
    <row r="725" ht="15.75">
      <c r="D725" s="263"/>
    </row>
    <row r="726" ht="15.75">
      <c r="D726" s="263"/>
    </row>
    <row r="727" ht="15.75">
      <c r="D727" s="263"/>
    </row>
    <row r="728" ht="15.75">
      <c r="D728" s="263"/>
    </row>
    <row r="729" ht="15.75">
      <c r="D729" s="263"/>
    </row>
    <row r="730" ht="15.75">
      <c r="D730" s="263"/>
    </row>
    <row r="731" ht="15.75">
      <c r="D731" s="263"/>
    </row>
    <row r="732" ht="15.75">
      <c r="D732" s="263"/>
    </row>
    <row r="733" ht="15.75">
      <c r="D733" s="263"/>
    </row>
    <row r="734" ht="15.75">
      <c r="D734" s="263"/>
    </row>
    <row r="735" ht="15.75">
      <c r="D735" s="263"/>
    </row>
    <row r="736" ht="15.75">
      <c r="D736" s="263"/>
    </row>
    <row r="737" ht="15.75">
      <c r="D737" s="263"/>
    </row>
    <row r="738" ht="15.75">
      <c r="D738" s="263"/>
    </row>
    <row r="739" ht="15.75">
      <c r="D739" s="263"/>
    </row>
    <row r="740" ht="15.75">
      <c r="D740" s="263"/>
    </row>
    <row r="741" ht="15.75">
      <c r="D741" s="263"/>
    </row>
    <row r="742" ht="15.75">
      <c r="D742" s="263"/>
    </row>
    <row r="743" ht="15.75">
      <c r="D743" s="263"/>
    </row>
    <row r="744" ht="15.75">
      <c r="D744" s="263"/>
    </row>
    <row r="745" ht="15.75">
      <c r="D745" s="263"/>
    </row>
    <row r="746" ht="15.75">
      <c r="D746" s="263"/>
    </row>
    <row r="747" ht="15.75">
      <c r="D747" s="263"/>
    </row>
    <row r="748" ht="15.75">
      <c r="D748" s="263"/>
    </row>
    <row r="749" ht="15.75">
      <c r="D749" s="263"/>
    </row>
    <row r="750" ht="15.75">
      <c r="D750" s="263"/>
    </row>
    <row r="751" ht="15.75">
      <c r="D751" s="263"/>
    </row>
    <row r="752" ht="15.75">
      <c r="D752" s="263"/>
    </row>
    <row r="753" ht="15.75">
      <c r="D753" s="263"/>
    </row>
    <row r="754" ht="15.75">
      <c r="D754" s="263"/>
    </row>
    <row r="755" ht="15.75">
      <c r="D755" s="263"/>
    </row>
    <row r="756" ht="15.75">
      <c r="D756" s="263"/>
    </row>
    <row r="757" ht="15.75">
      <c r="D757" s="263"/>
    </row>
    <row r="758" ht="15.75">
      <c r="D758" s="263"/>
    </row>
    <row r="759" ht="15.75">
      <c r="D759" s="263"/>
    </row>
    <row r="760" ht="15.75">
      <c r="D760" s="263"/>
    </row>
    <row r="761" ht="15.75">
      <c r="D761" s="263"/>
    </row>
    <row r="762" ht="15.75">
      <c r="D762" s="263"/>
    </row>
    <row r="763" ht="15.75">
      <c r="D763" s="263"/>
    </row>
    <row r="764" ht="15.75">
      <c r="D764" s="263"/>
    </row>
    <row r="765" ht="15.75">
      <c r="D765" s="263"/>
    </row>
    <row r="766" ht="15.75">
      <c r="D766" s="263"/>
    </row>
    <row r="767" ht="15.75">
      <c r="D767" s="263"/>
    </row>
    <row r="768" ht="15.75">
      <c r="D768" s="263"/>
    </row>
    <row r="769" ht="15.75">
      <c r="D769" s="263"/>
    </row>
    <row r="770" ht="15.75">
      <c r="D770" s="263"/>
    </row>
    <row r="771" ht="15.75">
      <c r="D771" s="263"/>
    </row>
    <row r="772" ht="15.75">
      <c r="D772" s="263"/>
    </row>
    <row r="773" ht="15.75">
      <c r="D773" s="263"/>
    </row>
    <row r="774" ht="15.75">
      <c r="D774" s="263"/>
    </row>
    <row r="775" ht="15.75">
      <c r="D775" s="263"/>
    </row>
    <row r="776" ht="15.75">
      <c r="D776" s="263"/>
    </row>
    <row r="777" ht="15.75">
      <c r="D777" s="263"/>
    </row>
    <row r="778" ht="15.75">
      <c r="D778" s="263"/>
    </row>
    <row r="779" ht="15.75">
      <c r="D779" s="263"/>
    </row>
    <row r="780" ht="15.75">
      <c r="D780" s="263"/>
    </row>
    <row r="781" ht="15.75">
      <c r="D781" s="263"/>
    </row>
    <row r="782" ht="15.75">
      <c r="D782" s="263"/>
    </row>
    <row r="783" ht="15.75">
      <c r="D783" s="263"/>
    </row>
    <row r="784" ht="15.75">
      <c r="D784" s="263"/>
    </row>
    <row r="785" ht="15.75">
      <c r="D785" s="263"/>
    </row>
    <row r="786" ht="15.75">
      <c r="D786" s="263"/>
    </row>
    <row r="787" ht="15.75">
      <c r="D787" s="263"/>
    </row>
    <row r="788" ht="15.75">
      <c r="D788" s="263"/>
    </row>
    <row r="789" ht="15.75">
      <c r="D789" s="263"/>
    </row>
    <row r="790" ht="15.75">
      <c r="D790" s="263"/>
    </row>
    <row r="791" ht="15.75">
      <c r="D791" s="263"/>
    </row>
    <row r="792" ht="15.75">
      <c r="D792" s="263"/>
    </row>
    <row r="793" ht="15.75">
      <c r="D793" s="263"/>
    </row>
    <row r="794" ht="15.75">
      <c r="D794" s="263"/>
    </row>
    <row r="795" ht="15.75">
      <c r="D795" s="263"/>
    </row>
    <row r="796" ht="15.75">
      <c r="D796" s="263"/>
    </row>
    <row r="797" ht="15.75">
      <c r="D797" s="263"/>
    </row>
    <row r="798" ht="15.75">
      <c r="D798" s="263"/>
    </row>
    <row r="799" ht="15.75">
      <c r="D799" s="263"/>
    </row>
    <row r="800" ht="15.75">
      <c r="D800" s="263"/>
    </row>
    <row r="801" ht="15.75">
      <c r="D801" s="263"/>
    </row>
    <row r="802" ht="15.75">
      <c r="D802" s="263"/>
    </row>
    <row r="803" ht="15.75">
      <c r="D803" s="263"/>
    </row>
    <row r="804" ht="15.75">
      <c r="D804" s="263"/>
    </row>
    <row r="805" ht="15.75">
      <c r="D805" s="263"/>
    </row>
    <row r="806" ht="15.75">
      <c r="D806" s="263"/>
    </row>
    <row r="807" ht="15.75">
      <c r="D807" s="263"/>
    </row>
    <row r="808" ht="15.75">
      <c r="D808" s="263"/>
    </row>
    <row r="809" ht="15.75">
      <c r="D809" s="263"/>
    </row>
    <row r="810" ht="15.75">
      <c r="D810" s="263"/>
    </row>
    <row r="811" ht="15.75">
      <c r="D811" s="263"/>
    </row>
    <row r="812" ht="15.75">
      <c r="D812" s="263"/>
    </row>
    <row r="813" ht="15.75">
      <c r="D813" s="263"/>
    </row>
    <row r="814" ht="15.75">
      <c r="D814" s="263"/>
    </row>
    <row r="815" ht="15.75">
      <c r="D815" s="263"/>
    </row>
    <row r="816" ht="15.75">
      <c r="D816" s="263"/>
    </row>
    <row r="817" ht="15.75">
      <c r="D817" s="263"/>
    </row>
    <row r="818" ht="15.75">
      <c r="D818" s="263"/>
    </row>
    <row r="819" ht="15.75">
      <c r="D819" s="263"/>
    </row>
    <row r="820" ht="15.75">
      <c r="D820" s="263"/>
    </row>
    <row r="821" ht="15.75">
      <c r="D821" s="263"/>
    </row>
    <row r="822" ht="15.75">
      <c r="D822" s="263"/>
    </row>
    <row r="823" ht="15.75">
      <c r="D823" s="263"/>
    </row>
    <row r="824" ht="15.75">
      <c r="D824" s="263"/>
    </row>
    <row r="825" ht="15.75">
      <c r="D825" s="263"/>
    </row>
    <row r="826" ht="15.75">
      <c r="D826" s="263"/>
    </row>
    <row r="827" ht="15.75">
      <c r="D827" s="263"/>
    </row>
    <row r="828" ht="15.75">
      <c r="D828" s="263"/>
    </row>
    <row r="829" ht="15.75">
      <c r="D829" s="263"/>
    </row>
    <row r="830" ht="15.75">
      <c r="D830" s="263"/>
    </row>
    <row r="831" ht="15.75">
      <c r="D831" s="263"/>
    </row>
    <row r="832" ht="15.75">
      <c r="D832" s="263"/>
    </row>
    <row r="833" ht="15.75">
      <c r="D833" s="263"/>
    </row>
    <row r="834" ht="15.75">
      <c r="D834" s="263"/>
    </row>
    <row r="835" ht="15.75">
      <c r="D835" s="263"/>
    </row>
    <row r="836" ht="15.75">
      <c r="D836" s="263"/>
    </row>
    <row r="837" ht="15.75">
      <c r="D837" s="263"/>
    </row>
    <row r="838" ht="15.75">
      <c r="D838" s="263"/>
    </row>
    <row r="839" ht="15.75">
      <c r="D839" s="263"/>
    </row>
    <row r="840" ht="15.75">
      <c r="D840" s="263"/>
    </row>
    <row r="841" ht="15.75">
      <c r="D841" s="263"/>
    </row>
    <row r="842" ht="15.75">
      <c r="D842" s="263"/>
    </row>
    <row r="843" ht="15.75">
      <c r="D843" s="263"/>
    </row>
    <row r="844" ht="15.75">
      <c r="D844" s="263"/>
    </row>
    <row r="845" ht="15.75">
      <c r="D845" s="263"/>
    </row>
    <row r="846" ht="15.75">
      <c r="D846" s="263"/>
    </row>
    <row r="847" ht="15.75">
      <c r="D847" s="263"/>
    </row>
    <row r="848" ht="15.75">
      <c r="D848" s="263"/>
    </row>
    <row r="849" ht="15.75">
      <c r="D849" s="263"/>
    </row>
    <row r="850" ht="15.75">
      <c r="D850" s="263"/>
    </row>
    <row r="851" ht="15.75">
      <c r="D851" s="263"/>
    </row>
    <row r="852" ht="15.75">
      <c r="D852" s="263"/>
    </row>
    <row r="853" ht="15.75">
      <c r="D853" s="263"/>
    </row>
    <row r="854" ht="15.75">
      <c r="D854" s="263"/>
    </row>
    <row r="855" ht="15.75">
      <c r="D855" s="263"/>
    </row>
    <row r="856" ht="15.75">
      <c r="D856" s="263"/>
    </row>
    <row r="857" ht="15.75">
      <c r="D857" s="263"/>
    </row>
    <row r="858" ht="15.75">
      <c r="D858" s="263"/>
    </row>
    <row r="859" ht="15.75">
      <c r="D859" s="263"/>
    </row>
    <row r="860" ht="15.75">
      <c r="D860" s="263"/>
    </row>
    <row r="861" ht="15.75">
      <c r="D861" s="263"/>
    </row>
    <row r="862" ht="15.75">
      <c r="D862" s="263"/>
    </row>
    <row r="863" ht="15.75">
      <c r="D863" s="263"/>
    </row>
    <row r="864" ht="15.75">
      <c r="D864" s="263"/>
    </row>
    <row r="865" ht="15.75">
      <c r="D865" s="263"/>
    </row>
    <row r="866" ht="15.75">
      <c r="D866" s="263"/>
    </row>
    <row r="867" ht="15.75">
      <c r="D867" s="263"/>
    </row>
    <row r="868" ht="15.75">
      <c r="D868" s="263"/>
    </row>
    <row r="869" ht="15.75">
      <c r="D869" s="263"/>
    </row>
    <row r="870" ht="15.75">
      <c r="D870" s="263"/>
    </row>
    <row r="871" ht="15.75">
      <c r="D871" s="263"/>
    </row>
    <row r="872" ht="15.75">
      <c r="D872" s="263"/>
    </row>
    <row r="873" ht="15.75">
      <c r="D873" s="263"/>
    </row>
    <row r="874" ht="15.75">
      <c r="D874" s="263"/>
    </row>
    <row r="875" ht="15.75">
      <c r="D875" s="263"/>
    </row>
    <row r="876" ht="15.75">
      <c r="D876" s="263"/>
    </row>
    <row r="877" ht="15.75">
      <c r="D877" s="263"/>
    </row>
    <row r="878" ht="15.75">
      <c r="D878" s="263"/>
    </row>
    <row r="879" ht="15.75">
      <c r="D879" s="263"/>
    </row>
    <row r="880" ht="15.75">
      <c r="D880" s="263"/>
    </row>
    <row r="881" ht="15.75">
      <c r="D881" s="263"/>
    </row>
    <row r="882" ht="15.75">
      <c r="D882" s="263"/>
    </row>
    <row r="883" ht="15.75">
      <c r="D883" s="263"/>
    </row>
    <row r="884" ht="15.75">
      <c r="D884" s="263"/>
    </row>
    <row r="885" ht="15.75">
      <c r="D885" s="263"/>
    </row>
    <row r="886" ht="15.75">
      <c r="D886" s="263"/>
    </row>
    <row r="887" ht="15.75">
      <c r="D887" s="263"/>
    </row>
    <row r="888" ht="15.75">
      <c r="D888" s="263"/>
    </row>
    <row r="889" ht="15.75">
      <c r="D889" s="263"/>
    </row>
    <row r="890" ht="15.75">
      <c r="D890" s="263"/>
    </row>
    <row r="891" ht="15.75">
      <c r="D891" s="263"/>
    </row>
    <row r="892" ht="15.75">
      <c r="D892" s="263"/>
    </row>
    <row r="893" ht="15.75">
      <c r="D893" s="263"/>
    </row>
    <row r="894" ht="15.75">
      <c r="D894" s="263"/>
    </row>
    <row r="895" ht="15.75">
      <c r="D895" s="263"/>
    </row>
    <row r="896" ht="15.75">
      <c r="D896" s="263"/>
    </row>
    <row r="897" ht="15.75">
      <c r="D897" s="263"/>
    </row>
    <row r="898" ht="15.75">
      <c r="D898" s="263"/>
    </row>
    <row r="899" ht="15.75">
      <c r="D899" s="263"/>
    </row>
    <row r="900" ht="15.75">
      <c r="D900" s="263"/>
    </row>
    <row r="901" ht="15.75">
      <c r="D901" s="263"/>
    </row>
    <row r="902" ht="15.75">
      <c r="D902" s="263"/>
    </row>
    <row r="903" ht="15.75">
      <c r="D903" s="263"/>
    </row>
    <row r="904" ht="15.75">
      <c r="D904" s="263"/>
    </row>
    <row r="905" ht="15.75">
      <c r="D905" s="263"/>
    </row>
    <row r="906" ht="15.75">
      <c r="D906" s="263"/>
    </row>
    <row r="907" ht="15.75">
      <c r="D907" s="263"/>
    </row>
    <row r="908" ht="15.75">
      <c r="D908" s="263"/>
    </row>
    <row r="909" ht="15.75">
      <c r="D909" s="263"/>
    </row>
    <row r="910" ht="15.75">
      <c r="D910" s="263"/>
    </row>
    <row r="911" ht="15.75">
      <c r="D911" s="263"/>
    </row>
    <row r="912" ht="15.75">
      <c r="D912" s="263"/>
    </row>
    <row r="913" ht="15.75">
      <c r="D913" s="263"/>
    </row>
    <row r="914" ht="15.75">
      <c r="D914" s="263"/>
    </row>
    <row r="915" ht="15.75">
      <c r="D915" s="263"/>
    </row>
    <row r="916" ht="15.75">
      <c r="D916" s="263"/>
    </row>
    <row r="917" ht="15.75">
      <c r="D917" s="263"/>
    </row>
    <row r="918" ht="15.75">
      <c r="D918" s="263"/>
    </row>
    <row r="919" ht="15.75">
      <c r="D919" s="263"/>
    </row>
    <row r="920" ht="15.75">
      <c r="D920" s="263"/>
    </row>
    <row r="921" ht="15.75">
      <c r="D921" s="263"/>
    </row>
    <row r="922" ht="15.75">
      <c r="D922" s="263"/>
    </row>
    <row r="923" ht="15.75">
      <c r="D923" s="263"/>
    </row>
    <row r="924" ht="15.75">
      <c r="D924" s="263"/>
    </row>
    <row r="925" ht="15.75">
      <c r="D925" s="263"/>
    </row>
    <row r="926" ht="15.75">
      <c r="D926" s="263"/>
    </row>
    <row r="927" ht="15.75">
      <c r="D927" s="263"/>
    </row>
    <row r="928" ht="15.75">
      <c r="D928" s="263"/>
    </row>
    <row r="929" ht="15.75">
      <c r="D929" s="263"/>
    </row>
    <row r="930" ht="15.75">
      <c r="D930" s="263"/>
    </row>
    <row r="931" ht="15.75">
      <c r="D931" s="263"/>
    </row>
    <row r="932" ht="15.75">
      <c r="D932" s="263"/>
    </row>
    <row r="933" ht="15.75">
      <c r="D933" s="263"/>
    </row>
    <row r="934" ht="15.75">
      <c r="D934" s="263"/>
    </row>
    <row r="935" ht="15.75">
      <c r="D935" s="263"/>
    </row>
    <row r="936" ht="15.75">
      <c r="D936" s="263"/>
    </row>
    <row r="937" ht="15.75">
      <c r="D937" s="263"/>
    </row>
    <row r="938" ht="15.75">
      <c r="D938" s="263"/>
    </row>
    <row r="939" ht="15.75">
      <c r="D939" s="263"/>
    </row>
    <row r="940" ht="15.75">
      <c r="D940" s="263"/>
    </row>
    <row r="941" ht="15.75">
      <c r="D941" s="263"/>
    </row>
    <row r="942" ht="15.75">
      <c r="D942" s="263"/>
    </row>
    <row r="943" ht="15.75">
      <c r="D943" s="263"/>
    </row>
    <row r="944" ht="15.75">
      <c r="D944" s="263"/>
    </row>
    <row r="945" ht="15.75">
      <c r="D945" s="263"/>
    </row>
    <row r="946" ht="15.75">
      <c r="D946" s="263"/>
    </row>
    <row r="947" ht="15.75">
      <c r="D947" s="263"/>
    </row>
    <row r="948" ht="15.75">
      <c r="D948" s="263"/>
    </row>
    <row r="949" ht="15.75">
      <c r="D949" s="263"/>
    </row>
    <row r="950" ht="15.75">
      <c r="D950" s="263"/>
    </row>
    <row r="951" ht="15.75">
      <c r="D951" s="263"/>
    </row>
    <row r="952" ht="15.75">
      <c r="D952" s="263"/>
    </row>
    <row r="953" ht="15.75">
      <c r="D953" s="263"/>
    </row>
    <row r="954" ht="15.75">
      <c r="D954" s="263"/>
    </row>
    <row r="955" ht="15.75">
      <c r="D955" s="263"/>
    </row>
    <row r="956" ht="15.75">
      <c r="D956" s="263"/>
    </row>
    <row r="957" ht="15.75">
      <c r="D957" s="263"/>
    </row>
    <row r="958" ht="15.75">
      <c r="D958" s="263"/>
    </row>
    <row r="959" ht="15.75">
      <c r="D959" s="263"/>
    </row>
    <row r="960" ht="15.75">
      <c r="D960" s="263"/>
    </row>
    <row r="961" ht="15.75">
      <c r="D961" s="263"/>
    </row>
    <row r="962" ht="15.75">
      <c r="D962" s="263"/>
    </row>
    <row r="963" ht="15.75">
      <c r="D963" s="263"/>
    </row>
    <row r="964" ht="15.75">
      <c r="D964" s="263"/>
    </row>
    <row r="965" ht="15.75">
      <c r="D965" s="263"/>
    </row>
    <row r="966" ht="15.75">
      <c r="D966" s="263"/>
    </row>
    <row r="967" ht="15.75">
      <c r="D967" s="263"/>
    </row>
    <row r="968" ht="15.75">
      <c r="D968" s="263"/>
    </row>
    <row r="969" ht="15.75">
      <c r="D969" s="263"/>
    </row>
    <row r="970" ht="15.75">
      <c r="D970" s="263"/>
    </row>
    <row r="971" ht="15.75">
      <c r="D971" s="263"/>
    </row>
    <row r="972" ht="15.75">
      <c r="D972" s="263"/>
    </row>
    <row r="973" ht="15.75">
      <c r="D973" s="263"/>
    </row>
    <row r="974" ht="15.75">
      <c r="D974" s="263"/>
    </row>
    <row r="975" ht="15.75">
      <c r="D975" s="263"/>
    </row>
    <row r="976" ht="15.75">
      <c r="D976" s="263"/>
    </row>
    <row r="977" ht="15.75">
      <c r="D977" s="263"/>
    </row>
    <row r="978" ht="15.75">
      <c r="D978" s="263"/>
    </row>
    <row r="979" ht="15.75">
      <c r="D979" s="263"/>
    </row>
    <row r="980" ht="15.75">
      <c r="D980" s="263"/>
    </row>
    <row r="981" ht="15.75">
      <c r="D981" s="263"/>
    </row>
    <row r="982" ht="15.75">
      <c r="D982" s="263"/>
    </row>
    <row r="983" ht="15.75">
      <c r="D983" s="263"/>
    </row>
    <row r="984" ht="15.75">
      <c r="D984" s="263"/>
    </row>
    <row r="985" ht="15.75">
      <c r="D985" s="263"/>
    </row>
    <row r="986" ht="15.75">
      <c r="D986" s="263"/>
    </row>
    <row r="987" ht="15.75">
      <c r="D987" s="263"/>
    </row>
    <row r="988" ht="15.75">
      <c r="D988" s="263"/>
    </row>
    <row r="989" ht="15.75">
      <c r="D989" s="263"/>
    </row>
    <row r="990" ht="15.75">
      <c r="D990" s="263"/>
    </row>
    <row r="991" ht="15.75">
      <c r="D991" s="263"/>
    </row>
    <row r="992" ht="15.75">
      <c r="D992" s="263"/>
    </row>
    <row r="993" ht="15.75">
      <c r="D993" s="263"/>
    </row>
    <row r="994" ht="15.75">
      <c r="D994" s="263"/>
    </row>
    <row r="995" ht="15.75">
      <c r="D995" s="263"/>
    </row>
    <row r="996" ht="15.75">
      <c r="D996" s="263"/>
    </row>
    <row r="997" ht="15.75">
      <c r="D997" s="263"/>
    </row>
    <row r="998" ht="15.75">
      <c r="D998" s="263"/>
    </row>
    <row r="999" ht="15.75">
      <c r="D999" s="263"/>
    </row>
    <row r="1000" ht="15.75">
      <c r="D1000" s="263"/>
    </row>
    <row r="1001" ht="15.75">
      <c r="D1001" s="263"/>
    </row>
    <row r="1002" ht="15.75">
      <c r="D1002" s="263"/>
    </row>
    <row r="1003" ht="15.75">
      <c r="D1003" s="263"/>
    </row>
    <row r="1004" ht="15.75">
      <c r="D1004" s="263"/>
    </row>
    <row r="1005" ht="15.75">
      <c r="D1005" s="263"/>
    </row>
    <row r="1006" ht="15.75">
      <c r="D1006" s="263"/>
    </row>
    <row r="1007" ht="15.75">
      <c r="D1007" s="263"/>
    </row>
    <row r="1008" ht="15.75">
      <c r="D1008" s="263"/>
    </row>
    <row r="1009" ht="15.75">
      <c r="D1009" s="263"/>
    </row>
    <row r="1010" ht="15.75">
      <c r="D1010" s="263"/>
    </row>
    <row r="1011" ht="15.75">
      <c r="D1011" s="263"/>
    </row>
    <row r="1012" ht="15.75">
      <c r="D1012" s="263"/>
    </row>
    <row r="1013" ht="15.75">
      <c r="D1013" s="263"/>
    </row>
    <row r="1014" ht="15.75">
      <c r="D1014" s="263"/>
    </row>
    <row r="1015" ht="15.75">
      <c r="D1015" s="263"/>
    </row>
    <row r="1016" ht="15.75">
      <c r="D1016" s="263"/>
    </row>
    <row r="1017" ht="15.75">
      <c r="D1017" s="263"/>
    </row>
    <row r="1018" ht="15.75">
      <c r="D1018" s="263"/>
    </row>
    <row r="1019" ht="15.75">
      <c r="D1019" s="263"/>
    </row>
    <row r="1020" ht="15.75">
      <c r="D1020" s="263"/>
    </row>
    <row r="1021" ht="15.75">
      <c r="D1021" s="263"/>
    </row>
    <row r="1022" ht="15.75">
      <c r="D1022" s="263"/>
    </row>
    <row r="1023" ht="15.75">
      <c r="D1023" s="263"/>
    </row>
    <row r="1024" ht="15.75">
      <c r="D1024" s="263"/>
    </row>
    <row r="1025" ht="15.75">
      <c r="D1025" s="263"/>
    </row>
    <row r="1026" ht="15.75">
      <c r="D1026" s="263"/>
    </row>
    <row r="1027" ht="15.75">
      <c r="D1027" s="263"/>
    </row>
    <row r="1028" ht="15.75">
      <c r="D1028" s="263"/>
    </row>
    <row r="1029" ht="15.75">
      <c r="D1029" s="263"/>
    </row>
    <row r="1030" ht="15.75">
      <c r="D1030" s="263"/>
    </row>
    <row r="1031" ht="15.75">
      <c r="D1031" s="263"/>
    </row>
    <row r="1032" ht="15.75">
      <c r="D1032" s="263"/>
    </row>
    <row r="1033" ht="15.75">
      <c r="D1033" s="263"/>
    </row>
    <row r="1034" ht="15.75">
      <c r="D1034" s="263"/>
    </row>
    <row r="1035" ht="15.75">
      <c r="D1035" s="263"/>
    </row>
    <row r="1036" ht="15.75">
      <c r="D1036" s="263"/>
    </row>
    <row r="1037" ht="15.75">
      <c r="D1037" s="263"/>
    </row>
    <row r="1038" ht="15.75">
      <c r="D1038" s="263"/>
    </row>
    <row r="1039" ht="15.75">
      <c r="D1039" s="263"/>
    </row>
    <row r="1040" ht="15.75">
      <c r="D1040" s="263"/>
    </row>
    <row r="1041" ht="15.75">
      <c r="D1041" s="263"/>
    </row>
    <row r="1042" ht="15.75">
      <c r="D1042" s="263"/>
    </row>
    <row r="1043" ht="15.75">
      <c r="D1043" s="263"/>
    </row>
    <row r="1044" ht="15.75">
      <c r="D1044" s="263"/>
    </row>
    <row r="1045" ht="15.75">
      <c r="D1045" s="263"/>
    </row>
    <row r="1046" ht="15.75">
      <c r="D1046" s="263"/>
    </row>
    <row r="1047" ht="15.75">
      <c r="D1047" s="263"/>
    </row>
    <row r="1048" ht="15.75">
      <c r="D1048" s="263"/>
    </row>
    <row r="1049" ht="15.75">
      <c r="D1049" s="263"/>
    </row>
    <row r="1050" ht="15.75">
      <c r="D1050" s="263"/>
    </row>
    <row r="1051" ht="15.75">
      <c r="D1051" s="263"/>
    </row>
    <row r="1052" ht="15.75">
      <c r="D1052" s="263"/>
    </row>
    <row r="1053" ht="15.75">
      <c r="D1053" s="263"/>
    </row>
    <row r="1054" ht="15.75">
      <c r="D1054" s="263"/>
    </row>
    <row r="1055" ht="15.75">
      <c r="D1055" s="263"/>
    </row>
    <row r="1056" ht="15.75">
      <c r="D1056" s="263"/>
    </row>
    <row r="1057" ht="15.75">
      <c r="D1057" s="263"/>
    </row>
    <row r="1058" ht="15.75">
      <c r="D1058" s="263"/>
    </row>
    <row r="1059" ht="15.75">
      <c r="D1059" s="263"/>
    </row>
    <row r="1060" ht="15.75">
      <c r="D1060" s="263"/>
    </row>
    <row r="1061" ht="15.75">
      <c r="D1061" s="263"/>
    </row>
    <row r="1062" ht="15.75">
      <c r="D1062" s="263"/>
    </row>
    <row r="1063" ht="15.75">
      <c r="D1063" s="263"/>
    </row>
    <row r="1064" ht="15.75">
      <c r="D1064" s="263"/>
    </row>
    <row r="1065" ht="15.75">
      <c r="D1065" s="263"/>
    </row>
    <row r="1066" ht="15.75">
      <c r="D1066" s="263"/>
    </row>
    <row r="1067" ht="15.75">
      <c r="D1067" s="263"/>
    </row>
    <row r="1068" ht="15.75">
      <c r="D1068" s="263"/>
    </row>
    <row r="1069" ht="15.75">
      <c r="D1069" s="263"/>
    </row>
    <row r="1070" ht="15.75">
      <c r="D1070" s="263"/>
    </row>
    <row r="1071" ht="15.75">
      <c r="D1071" s="263"/>
    </row>
    <row r="1072" ht="15.75">
      <c r="D1072" s="263"/>
    </row>
    <row r="1073" ht="15.75">
      <c r="D1073" s="263"/>
    </row>
    <row r="1074" ht="15.75">
      <c r="D1074" s="263"/>
    </row>
    <row r="1075" ht="15.75">
      <c r="D1075" s="263"/>
    </row>
    <row r="1076" ht="15.75">
      <c r="D1076" s="263"/>
    </row>
    <row r="1077" ht="15.75">
      <c r="D1077" s="263"/>
    </row>
    <row r="1078" ht="15.75">
      <c r="D1078" s="263"/>
    </row>
    <row r="1079" ht="15.75">
      <c r="D1079" s="263"/>
    </row>
    <row r="1080" ht="15.75">
      <c r="D1080" s="263"/>
    </row>
    <row r="1081" ht="15.75">
      <c r="D1081" s="263"/>
    </row>
    <row r="1082" ht="15.75">
      <c r="D1082" s="263"/>
    </row>
    <row r="1083" ht="15.75">
      <c r="D1083" s="263"/>
    </row>
    <row r="1084" ht="15.75">
      <c r="D1084" s="263"/>
    </row>
    <row r="1085" ht="15.75">
      <c r="D1085" s="263"/>
    </row>
    <row r="1086" ht="15.75">
      <c r="D1086" s="263"/>
    </row>
    <row r="1087" ht="15.75">
      <c r="D1087" s="263"/>
    </row>
    <row r="1088" ht="15.75">
      <c r="D1088" s="263"/>
    </row>
    <row r="1089" ht="15.75">
      <c r="D1089" s="263"/>
    </row>
    <row r="1090" ht="15.75">
      <c r="D1090" s="263"/>
    </row>
    <row r="1091" ht="15.75">
      <c r="D1091" s="263"/>
    </row>
    <row r="1092" ht="15.75">
      <c r="D1092" s="263"/>
    </row>
    <row r="1093" ht="15.75">
      <c r="D1093" s="263"/>
    </row>
    <row r="1094" ht="15.75">
      <c r="D1094" s="263"/>
    </row>
    <row r="1095" ht="15.75">
      <c r="D1095" s="263"/>
    </row>
    <row r="1096" ht="15.75">
      <c r="D1096" s="263"/>
    </row>
    <row r="1097" ht="15.75">
      <c r="D1097" s="263"/>
    </row>
    <row r="1098" ht="15.75">
      <c r="D1098" s="263"/>
    </row>
    <row r="1099" ht="15.75">
      <c r="D1099" s="263"/>
    </row>
    <row r="1100" ht="15.75">
      <c r="D1100" s="263"/>
    </row>
    <row r="1101" ht="15.75">
      <c r="D1101" s="263"/>
    </row>
    <row r="1102" ht="15.75">
      <c r="D1102" s="263"/>
    </row>
    <row r="1103" ht="15.75">
      <c r="D1103" s="263"/>
    </row>
    <row r="1104" ht="15.75">
      <c r="D1104" s="263"/>
    </row>
    <row r="1105" ht="15.75">
      <c r="D1105" s="263"/>
    </row>
    <row r="1106" ht="15.75">
      <c r="D1106" s="263"/>
    </row>
    <row r="1107" ht="15.75">
      <c r="D1107" s="263"/>
    </row>
    <row r="1108" ht="15.75">
      <c r="D1108" s="263"/>
    </row>
    <row r="1109" ht="15.75">
      <c r="D1109" s="263"/>
    </row>
    <row r="1110" ht="15.75">
      <c r="D1110" s="263"/>
    </row>
    <row r="1111" ht="15.75">
      <c r="D1111" s="263"/>
    </row>
    <row r="1112" ht="15.75">
      <c r="D1112" s="263"/>
    </row>
    <row r="1113" ht="15.75">
      <c r="D1113" s="263"/>
    </row>
    <row r="1114" ht="15.75">
      <c r="D1114" s="263"/>
    </row>
    <row r="1115" ht="15.75">
      <c r="D1115" s="263"/>
    </row>
    <row r="1116" ht="15.75">
      <c r="D1116" s="263"/>
    </row>
    <row r="1117" ht="15.75">
      <c r="D1117" s="263"/>
    </row>
    <row r="1118" ht="15.75">
      <c r="D1118" s="263"/>
    </row>
    <row r="1119" ht="15.75">
      <c r="D1119" s="263"/>
    </row>
    <row r="1120" ht="15.75">
      <c r="D1120" s="263"/>
    </row>
    <row r="1121" ht="15.75">
      <c r="D1121" s="263"/>
    </row>
    <row r="1122" ht="15.75">
      <c r="D1122" s="263"/>
    </row>
    <row r="1123" ht="15.75">
      <c r="D1123" s="263"/>
    </row>
    <row r="1124" ht="15.75">
      <c r="D1124" s="263"/>
    </row>
    <row r="1125" ht="15.75">
      <c r="D1125" s="263"/>
    </row>
    <row r="1126" ht="15.75">
      <c r="D1126" s="263"/>
    </row>
    <row r="1127" ht="15.75">
      <c r="D1127" s="263"/>
    </row>
    <row r="1128" ht="15.75">
      <c r="D1128" s="263"/>
    </row>
    <row r="1129" ht="15.75">
      <c r="D1129" s="263"/>
    </row>
    <row r="1130" ht="15.75">
      <c r="D1130" s="263"/>
    </row>
    <row r="1131" ht="15.75">
      <c r="D1131" s="263"/>
    </row>
    <row r="1132" ht="15.75">
      <c r="D1132" s="263"/>
    </row>
    <row r="1133" ht="15.75">
      <c r="D1133" s="263"/>
    </row>
    <row r="1134" ht="15.75">
      <c r="D1134" s="263"/>
    </row>
    <row r="1135" ht="15.75">
      <c r="D1135" s="263"/>
    </row>
    <row r="1136" ht="15.75">
      <c r="D1136" s="263"/>
    </row>
    <row r="1137" ht="15.75">
      <c r="D1137" s="263"/>
    </row>
    <row r="1138" ht="15.75">
      <c r="D1138" s="263"/>
    </row>
    <row r="1139" ht="15.75">
      <c r="D1139" s="263"/>
    </row>
    <row r="1140" ht="15.75">
      <c r="D1140" s="263"/>
    </row>
    <row r="1141" ht="15.75">
      <c r="D1141" s="263"/>
    </row>
    <row r="1142" ht="15.75">
      <c r="D1142" s="263"/>
    </row>
    <row r="1143" ht="15.75">
      <c r="D1143" s="263"/>
    </row>
    <row r="1144" ht="15.75">
      <c r="D1144" s="263"/>
    </row>
    <row r="1145" ht="15.75">
      <c r="D1145" s="263"/>
    </row>
    <row r="1146" ht="15.75">
      <c r="D1146" s="263"/>
    </row>
    <row r="1147" ht="15.75">
      <c r="D1147" s="263"/>
    </row>
    <row r="1148" ht="15.75">
      <c r="D1148" s="263"/>
    </row>
    <row r="1149" ht="15.75">
      <c r="D1149" s="263"/>
    </row>
    <row r="1150" ht="15.75">
      <c r="D1150" s="263"/>
    </row>
    <row r="1151" ht="15.75">
      <c r="D1151" s="263"/>
    </row>
    <row r="1152" ht="15.75">
      <c r="D1152" s="263"/>
    </row>
    <row r="1153" ht="15.75">
      <c r="D1153" s="263"/>
    </row>
    <row r="1154" ht="15.75">
      <c r="D1154" s="263"/>
    </row>
    <row r="1155" ht="15.75">
      <c r="D1155" s="263"/>
    </row>
    <row r="1156" ht="15.75">
      <c r="D1156" s="263"/>
    </row>
    <row r="1157" ht="15.75">
      <c r="D1157" s="263"/>
    </row>
    <row r="1158" ht="15.75">
      <c r="D1158" s="263"/>
    </row>
    <row r="1159" ht="15.75">
      <c r="D1159" s="263"/>
    </row>
    <row r="1160" ht="15.75">
      <c r="D1160" s="263"/>
    </row>
    <row r="1161" ht="15.75">
      <c r="D1161" s="263"/>
    </row>
    <row r="1162" ht="15.75">
      <c r="D1162" s="263"/>
    </row>
    <row r="1163" ht="15.75">
      <c r="D1163" s="263"/>
    </row>
    <row r="1164" ht="15.75">
      <c r="D1164" s="263"/>
    </row>
    <row r="1165" ht="15.75">
      <c r="D1165" s="263"/>
    </row>
    <row r="1166" ht="15.75">
      <c r="D1166" s="263"/>
    </row>
    <row r="1167" ht="15.75">
      <c r="D1167" s="263"/>
    </row>
    <row r="1168" ht="15.75">
      <c r="D1168" s="263"/>
    </row>
    <row r="1169" ht="15.75">
      <c r="D1169" s="263"/>
    </row>
    <row r="1170" ht="15.75">
      <c r="D1170" s="263"/>
    </row>
    <row r="1171" ht="15.75">
      <c r="D1171" s="263"/>
    </row>
    <row r="1172" ht="15.75">
      <c r="D1172" s="263"/>
    </row>
    <row r="1173" ht="15.75">
      <c r="D1173" s="263"/>
    </row>
    <row r="1174" ht="15.75">
      <c r="D1174" s="263"/>
    </row>
    <row r="1175" ht="15.75">
      <c r="D1175" s="263"/>
    </row>
    <row r="1176" ht="15.75">
      <c r="D1176" s="263"/>
    </row>
    <row r="1177" ht="15.75">
      <c r="D1177" s="263"/>
    </row>
    <row r="1178" ht="15.75">
      <c r="D1178" s="263"/>
    </row>
    <row r="1179" ht="15.75">
      <c r="D1179" s="263"/>
    </row>
    <row r="1180" ht="15.75">
      <c r="D1180" s="263"/>
    </row>
    <row r="1181" ht="15.75">
      <c r="D1181" s="263"/>
    </row>
    <row r="1182" ht="15.75">
      <c r="D1182" s="263"/>
    </row>
    <row r="1183" ht="15.75">
      <c r="D1183" s="263"/>
    </row>
    <row r="1184" ht="15.75">
      <c r="D1184" s="263"/>
    </row>
    <row r="1185" ht="15.75">
      <c r="D1185" s="263"/>
    </row>
    <row r="1186" ht="15.75">
      <c r="D1186" s="263"/>
    </row>
    <row r="1187" ht="15.75">
      <c r="D1187" s="263"/>
    </row>
    <row r="1188" ht="15.75">
      <c r="D1188" s="263"/>
    </row>
    <row r="1189" ht="15.75">
      <c r="D1189" s="263"/>
    </row>
    <row r="1190" ht="15.75">
      <c r="D1190" s="263"/>
    </row>
    <row r="1191" ht="15.75">
      <c r="D1191" s="263"/>
    </row>
    <row r="1192" ht="15.75">
      <c r="D1192" s="263"/>
    </row>
    <row r="1193" ht="15.75">
      <c r="D1193" s="263"/>
    </row>
    <row r="1194" ht="15.75">
      <c r="D1194" s="263"/>
    </row>
    <row r="1195" ht="15.75">
      <c r="D1195" s="263"/>
    </row>
    <row r="1196" ht="15.75">
      <c r="D1196" s="263"/>
    </row>
    <row r="1197" ht="15.75">
      <c r="D1197" s="263"/>
    </row>
    <row r="1198" ht="15.75">
      <c r="D1198" s="263"/>
    </row>
    <row r="1199" ht="15.75">
      <c r="D1199" s="263"/>
    </row>
    <row r="1200" ht="15.75">
      <c r="D1200" s="263"/>
    </row>
    <row r="1201" ht="15.75">
      <c r="D1201" s="263"/>
    </row>
    <row r="1202" ht="15.75">
      <c r="D1202" s="263"/>
    </row>
    <row r="1203" ht="15.75">
      <c r="D1203" s="263"/>
    </row>
    <row r="1204" ht="15.75">
      <c r="D1204" s="263"/>
    </row>
    <row r="1205" ht="15.75">
      <c r="D1205" s="263"/>
    </row>
    <row r="1206" ht="15.75">
      <c r="D1206" s="263"/>
    </row>
    <row r="1207" ht="15.75">
      <c r="D1207" s="263"/>
    </row>
    <row r="1208" ht="15.75">
      <c r="D1208" s="263"/>
    </row>
    <row r="1209" ht="15.75">
      <c r="D1209" s="263"/>
    </row>
    <row r="1210" ht="15.75">
      <c r="D1210" s="263"/>
    </row>
    <row r="1211" ht="15.75">
      <c r="D1211" s="263"/>
    </row>
    <row r="1212" ht="15.75">
      <c r="D1212" s="263"/>
    </row>
    <row r="1213" ht="15.75">
      <c r="D1213" s="263"/>
    </row>
    <row r="1214" ht="15.75">
      <c r="D1214" s="263"/>
    </row>
    <row r="1215" ht="15.75">
      <c r="D1215" s="263"/>
    </row>
    <row r="1216" ht="15.75">
      <c r="D1216" s="263"/>
    </row>
    <row r="1217" ht="15.75">
      <c r="D1217" s="263"/>
    </row>
    <row r="1218" ht="15.75">
      <c r="D1218" s="263"/>
    </row>
    <row r="1219" ht="15.75">
      <c r="D1219" s="263"/>
    </row>
    <row r="1220" ht="15.75">
      <c r="D1220" s="263"/>
    </row>
    <row r="1221" ht="15.75">
      <c r="D1221" s="263"/>
    </row>
    <row r="1222" ht="15.75">
      <c r="D1222" s="263"/>
    </row>
    <row r="1223" ht="15.75">
      <c r="D1223" s="263"/>
    </row>
    <row r="1224" ht="15.75">
      <c r="D1224" s="263"/>
    </row>
    <row r="1225" ht="15.75">
      <c r="D1225" s="263"/>
    </row>
    <row r="1226" ht="15.75">
      <c r="D1226" s="263"/>
    </row>
    <row r="1227" ht="15.75">
      <c r="D1227" s="263"/>
    </row>
    <row r="1228" ht="15.75">
      <c r="D1228" s="263"/>
    </row>
    <row r="1229" ht="15.75">
      <c r="D1229" s="263"/>
    </row>
    <row r="1230" ht="15.75">
      <c r="D1230" s="263"/>
    </row>
    <row r="1231" ht="15.75">
      <c r="D1231" s="263"/>
    </row>
    <row r="1232" ht="15.75">
      <c r="D1232" s="263"/>
    </row>
    <row r="1233" ht="15.75">
      <c r="D1233" s="263"/>
    </row>
    <row r="1234" ht="15.75">
      <c r="D1234" s="263"/>
    </row>
    <row r="1235" ht="15.75">
      <c r="D1235" s="263"/>
    </row>
    <row r="1236" ht="15.75">
      <c r="D1236" s="263"/>
    </row>
    <row r="1237" ht="15.75">
      <c r="D1237" s="263"/>
    </row>
    <row r="1238" ht="15.75">
      <c r="D1238" s="263"/>
    </row>
    <row r="1239" ht="15.75">
      <c r="D1239" s="263"/>
    </row>
    <row r="1240" ht="15.75">
      <c r="D1240" s="263"/>
    </row>
    <row r="1241" ht="15.75">
      <c r="D1241" s="263"/>
    </row>
    <row r="1242" ht="15.75">
      <c r="D1242" s="263"/>
    </row>
    <row r="1243" ht="15.75">
      <c r="D1243" s="263"/>
    </row>
    <row r="1244" ht="15.75">
      <c r="D1244" s="263"/>
    </row>
    <row r="1245" ht="15.75">
      <c r="D1245" s="263"/>
    </row>
    <row r="1246" ht="15.75">
      <c r="D1246" s="263"/>
    </row>
    <row r="1247" ht="15.75">
      <c r="D1247" s="263"/>
    </row>
    <row r="1248" ht="15.75">
      <c r="D1248" s="263"/>
    </row>
    <row r="1249" ht="15.75">
      <c r="D1249" s="263"/>
    </row>
    <row r="1250" ht="15.75">
      <c r="D1250" s="263"/>
    </row>
    <row r="1251" ht="15.75">
      <c r="D1251" s="263"/>
    </row>
    <row r="1252" ht="15.75">
      <c r="D1252" s="263"/>
    </row>
    <row r="1253" ht="15.75">
      <c r="D1253" s="263"/>
    </row>
    <row r="1254" ht="15.75">
      <c r="D1254" s="263"/>
    </row>
    <row r="1255" ht="15.75">
      <c r="D1255" s="263"/>
    </row>
    <row r="1256" ht="15.75">
      <c r="D1256" s="263"/>
    </row>
    <row r="1257" ht="15.75">
      <c r="D1257" s="263"/>
    </row>
    <row r="1258" ht="15.75">
      <c r="D1258" s="263"/>
    </row>
    <row r="1259" ht="15.75">
      <c r="D1259" s="263"/>
    </row>
    <row r="1260" ht="15.75">
      <c r="D1260" s="263"/>
    </row>
    <row r="1261" ht="15.75">
      <c r="D1261" s="263"/>
    </row>
    <row r="1262" ht="15.75">
      <c r="D1262" s="263"/>
    </row>
    <row r="1263" ht="15.75">
      <c r="D1263" s="263"/>
    </row>
    <row r="1264" ht="15.75">
      <c r="D1264" s="263"/>
    </row>
    <row r="1265" ht="15.75">
      <c r="D1265" s="263"/>
    </row>
    <row r="1266" ht="15.75">
      <c r="D1266" s="263"/>
    </row>
    <row r="1267" ht="15.75">
      <c r="D1267" s="263"/>
    </row>
    <row r="1268" ht="15.75">
      <c r="D1268" s="263"/>
    </row>
    <row r="1269" ht="15.75">
      <c r="D1269" s="263"/>
    </row>
    <row r="1270" ht="15.75">
      <c r="D1270" s="263"/>
    </row>
    <row r="1271" ht="15.75">
      <c r="D1271" s="263"/>
    </row>
    <row r="1272" ht="15.75">
      <c r="D1272" s="263"/>
    </row>
    <row r="1273" ht="15.75">
      <c r="D1273" s="263"/>
    </row>
    <row r="1274" ht="15.75">
      <c r="D1274" s="263"/>
    </row>
    <row r="1275" ht="15.75">
      <c r="D1275" s="263"/>
    </row>
    <row r="1276" ht="15.75">
      <c r="D1276" s="263"/>
    </row>
    <row r="1277" ht="15.75">
      <c r="D1277" s="263"/>
    </row>
    <row r="1278" ht="15.75">
      <c r="D1278" s="263"/>
    </row>
    <row r="1279" ht="15.75">
      <c r="D1279" s="263"/>
    </row>
    <row r="1280" ht="15.75">
      <c r="D1280" s="263"/>
    </row>
    <row r="1281" ht="15.75">
      <c r="D1281" s="263"/>
    </row>
    <row r="1282" ht="15.75">
      <c r="D1282" s="263"/>
    </row>
    <row r="1283" ht="15.75">
      <c r="D1283" s="263"/>
    </row>
    <row r="1284" ht="15.75">
      <c r="D1284" s="263"/>
    </row>
    <row r="1285" ht="15.75">
      <c r="D1285" s="263"/>
    </row>
    <row r="1286" ht="15.75">
      <c r="D1286" s="263"/>
    </row>
    <row r="1287" ht="15.75">
      <c r="D1287" s="263"/>
    </row>
    <row r="1288" ht="15.75">
      <c r="D1288" s="263"/>
    </row>
    <row r="1289" ht="15.75">
      <c r="D1289" s="263"/>
    </row>
    <row r="1290" ht="15.75">
      <c r="D1290" s="263"/>
    </row>
    <row r="1291" ht="15.75">
      <c r="D1291" s="263"/>
    </row>
    <row r="1292" ht="15.75">
      <c r="D1292" s="263"/>
    </row>
    <row r="1293" ht="15.75">
      <c r="D1293" s="263"/>
    </row>
    <row r="1294" ht="15.75">
      <c r="D1294" s="263"/>
    </row>
    <row r="1295" ht="15.75">
      <c r="D1295" s="263"/>
    </row>
    <row r="1296" ht="15.75">
      <c r="D1296" s="263"/>
    </row>
    <row r="1297" ht="15.75">
      <c r="D1297" s="263"/>
    </row>
    <row r="1298" ht="15.75">
      <c r="D1298" s="263"/>
    </row>
    <row r="1299" ht="15.75">
      <c r="D1299" s="263"/>
    </row>
    <row r="1300" ht="15.75">
      <c r="D1300" s="263"/>
    </row>
    <row r="1301" ht="15.75">
      <c r="D1301" s="263"/>
    </row>
    <row r="1302" ht="15.75">
      <c r="D1302" s="263"/>
    </row>
    <row r="1303" ht="15.75">
      <c r="D1303" s="263"/>
    </row>
    <row r="1304" ht="15.75">
      <c r="D1304" s="263"/>
    </row>
    <row r="1305" ht="15.75">
      <c r="D1305" s="263"/>
    </row>
    <row r="1306" ht="15.75">
      <c r="D1306" s="263"/>
    </row>
    <row r="1307" ht="15.75">
      <c r="D1307" s="263"/>
    </row>
    <row r="1308" ht="15.75">
      <c r="D1308" s="263"/>
    </row>
    <row r="1309" ht="15.75">
      <c r="D1309" s="263"/>
    </row>
    <row r="1310" ht="15.75">
      <c r="D1310" s="263"/>
    </row>
    <row r="1311" ht="15.75">
      <c r="D1311" s="263"/>
    </row>
    <row r="1312" ht="15.75">
      <c r="D1312" s="263"/>
    </row>
    <row r="1313" ht="15.75">
      <c r="D1313" s="263"/>
    </row>
    <row r="1314" ht="15.75">
      <c r="D1314" s="263"/>
    </row>
    <row r="1315" ht="15.75">
      <c r="D1315" s="263"/>
    </row>
    <row r="1316" ht="15.75">
      <c r="D1316" s="263"/>
    </row>
    <row r="1317" ht="15.75">
      <c r="D1317" s="263"/>
    </row>
    <row r="1318" ht="15.75">
      <c r="D1318" s="263"/>
    </row>
    <row r="1319" ht="15.75">
      <c r="D1319" s="263"/>
    </row>
    <row r="1320" ht="15.75">
      <c r="D1320" s="263"/>
    </row>
    <row r="1321" ht="15.75">
      <c r="D1321" s="263"/>
    </row>
    <row r="1322" ht="15.75">
      <c r="D1322" s="263"/>
    </row>
    <row r="1323" ht="15.75">
      <c r="D1323" s="263"/>
    </row>
    <row r="1324" ht="15.75">
      <c r="D1324" s="263"/>
    </row>
    <row r="1325" ht="15.75">
      <c r="D1325" s="263"/>
    </row>
    <row r="1326" ht="15.75">
      <c r="D1326" s="263"/>
    </row>
    <row r="1327" ht="15.75">
      <c r="D1327" s="263"/>
    </row>
    <row r="1328" ht="15.75">
      <c r="D1328" s="263"/>
    </row>
    <row r="1329" ht="15.75">
      <c r="D1329" s="263"/>
    </row>
    <row r="1330" ht="15.75">
      <c r="D1330" s="263"/>
    </row>
    <row r="1331" ht="15.75">
      <c r="D1331" s="263"/>
    </row>
    <row r="1332" ht="15.75">
      <c r="D1332" s="263"/>
    </row>
    <row r="1333" ht="15.75">
      <c r="D1333" s="263"/>
    </row>
    <row r="1334" ht="15.75">
      <c r="D1334" s="263"/>
    </row>
    <row r="1335" ht="15.75">
      <c r="D1335" s="263"/>
    </row>
    <row r="1336" ht="15.75">
      <c r="D1336" s="263"/>
    </row>
    <row r="1337" ht="15.75">
      <c r="D1337" s="263"/>
    </row>
    <row r="1338" ht="15.75">
      <c r="D1338" s="263"/>
    </row>
    <row r="1339" ht="15.75">
      <c r="D1339" s="263"/>
    </row>
    <row r="1340" ht="15.75">
      <c r="D1340" s="263"/>
    </row>
    <row r="1341" ht="15.75">
      <c r="D1341" s="263"/>
    </row>
    <row r="1342" ht="15.75">
      <c r="D1342" s="263"/>
    </row>
    <row r="1343" ht="15.75">
      <c r="D1343" s="263"/>
    </row>
    <row r="1344" ht="15.75">
      <c r="D1344" s="263"/>
    </row>
    <row r="1345" ht="15.75">
      <c r="D1345" s="263"/>
    </row>
    <row r="1346" ht="15.75">
      <c r="D1346" s="263"/>
    </row>
    <row r="1347" ht="15.75">
      <c r="D1347" s="263"/>
    </row>
    <row r="1348" ht="15.75">
      <c r="D1348" s="263"/>
    </row>
    <row r="1349" ht="15.75">
      <c r="D1349" s="263"/>
    </row>
    <row r="1350" ht="15.75">
      <c r="D1350" s="263"/>
    </row>
    <row r="1351" ht="15.75">
      <c r="D1351" s="263"/>
    </row>
    <row r="1352" ht="15.75">
      <c r="D1352" s="263"/>
    </row>
    <row r="1353" ht="15.75">
      <c r="D1353" s="263"/>
    </row>
    <row r="1354" ht="15.75">
      <c r="D1354" s="263"/>
    </row>
    <row r="1355" ht="15.75">
      <c r="D1355" s="263"/>
    </row>
    <row r="1356" ht="15.75">
      <c r="D1356" s="263"/>
    </row>
    <row r="1357" ht="15.75">
      <c r="D1357" s="263"/>
    </row>
    <row r="1358" ht="15.75">
      <c r="D1358" s="263"/>
    </row>
    <row r="1359" ht="15.75">
      <c r="D1359" s="263"/>
    </row>
    <row r="1360" ht="15.75">
      <c r="D1360" s="263"/>
    </row>
    <row r="1361" ht="15.75">
      <c r="D1361" s="263"/>
    </row>
    <row r="1362" ht="15.75">
      <c r="D1362" s="263"/>
    </row>
    <row r="1363" ht="15.75">
      <c r="D1363" s="263"/>
    </row>
    <row r="1364" ht="15.75">
      <c r="D1364" s="263"/>
    </row>
    <row r="1365" ht="15.75">
      <c r="D1365" s="263"/>
    </row>
    <row r="1366" ht="15.75">
      <c r="D1366" s="263"/>
    </row>
    <row r="1367" ht="15.75">
      <c r="D1367" s="263"/>
    </row>
    <row r="1368" ht="15.75">
      <c r="D1368" s="263"/>
    </row>
    <row r="1369" ht="15.75">
      <c r="D1369" s="263"/>
    </row>
    <row r="1370" ht="15.75">
      <c r="D1370" s="263"/>
    </row>
    <row r="1371" ht="15.75">
      <c r="D1371" s="263"/>
    </row>
    <row r="1372" ht="15.75">
      <c r="D1372" s="263"/>
    </row>
    <row r="1373" ht="15.75">
      <c r="D1373" s="263"/>
    </row>
    <row r="1374" ht="15.75">
      <c r="D1374" s="263"/>
    </row>
    <row r="1375" ht="15.75">
      <c r="D1375" s="263"/>
    </row>
    <row r="1376" ht="15.75">
      <c r="D1376" s="263"/>
    </row>
    <row r="1377" ht="15.75">
      <c r="D1377" s="263"/>
    </row>
    <row r="1378" ht="15.75">
      <c r="D1378" s="263"/>
    </row>
    <row r="1379" ht="15.75">
      <c r="D1379" s="263"/>
    </row>
    <row r="1380" ht="15.75">
      <c r="D1380" s="263"/>
    </row>
    <row r="1381" ht="15.75">
      <c r="D1381" s="263"/>
    </row>
    <row r="1382" ht="15.75">
      <c r="D1382" s="263"/>
    </row>
    <row r="1383" ht="15.75">
      <c r="D1383" s="263"/>
    </row>
    <row r="1384" ht="15.75">
      <c r="D1384" s="263"/>
    </row>
    <row r="1385" ht="15.75">
      <c r="D1385" s="263"/>
    </row>
    <row r="1386" ht="15.75">
      <c r="D1386" s="263"/>
    </row>
    <row r="1387" ht="15.75">
      <c r="D1387" s="263"/>
    </row>
    <row r="1388" ht="15.75">
      <c r="D1388" s="263"/>
    </row>
    <row r="1389" ht="15.75">
      <c r="D1389" s="263"/>
    </row>
    <row r="1390" ht="15.75">
      <c r="D1390" s="263"/>
    </row>
    <row r="1391" ht="15.75">
      <c r="D1391" s="263"/>
    </row>
    <row r="1392" ht="15.75">
      <c r="D1392" s="263"/>
    </row>
    <row r="1393" ht="15.75">
      <c r="D1393" s="263"/>
    </row>
    <row r="1394" ht="15.75">
      <c r="D1394" s="263"/>
    </row>
    <row r="1395" ht="15.75">
      <c r="D1395" s="263"/>
    </row>
    <row r="1396" ht="15.75">
      <c r="D1396" s="263"/>
    </row>
    <row r="1397" ht="15.75">
      <c r="D1397" s="263"/>
    </row>
    <row r="1398" ht="15.75">
      <c r="D1398" s="263"/>
    </row>
    <row r="1399" ht="15.75">
      <c r="D1399" s="263"/>
    </row>
    <row r="1400" ht="15.75">
      <c r="D1400" s="263"/>
    </row>
    <row r="1401" ht="15.75">
      <c r="D1401" s="263"/>
    </row>
    <row r="1402" ht="15.75">
      <c r="D1402" s="263"/>
    </row>
    <row r="1403" ht="15.75">
      <c r="D1403" s="263"/>
    </row>
    <row r="1404" ht="15.75">
      <c r="D1404" s="263"/>
    </row>
    <row r="1405" ht="15.75">
      <c r="D1405" s="263"/>
    </row>
    <row r="1406" ht="15.75">
      <c r="D1406" s="263"/>
    </row>
    <row r="1407" ht="15.75">
      <c r="D1407" s="263"/>
    </row>
    <row r="1408" ht="15.75">
      <c r="D1408" s="263"/>
    </row>
    <row r="1409" ht="15.75">
      <c r="D1409" s="263"/>
    </row>
    <row r="1410" ht="15.75">
      <c r="D1410" s="263"/>
    </row>
    <row r="1411" ht="15.75">
      <c r="D1411" s="263"/>
    </row>
    <row r="1412" ht="15.75">
      <c r="D1412" s="263"/>
    </row>
    <row r="1413" ht="15.75">
      <c r="D1413" s="263"/>
    </row>
    <row r="1414" ht="15.75">
      <c r="D1414" s="263"/>
    </row>
    <row r="1415" ht="15.75">
      <c r="D1415" s="263"/>
    </row>
    <row r="1416" ht="15.75">
      <c r="D1416" s="263"/>
    </row>
    <row r="1417" ht="15.75">
      <c r="D1417" s="263"/>
    </row>
    <row r="1418" ht="15.75">
      <c r="D1418" s="263"/>
    </row>
    <row r="1419" ht="15.75">
      <c r="D1419" s="263"/>
    </row>
    <row r="1420" ht="15.75">
      <c r="D1420" s="263"/>
    </row>
    <row r="1421" ht="15.75">
      <c r="D1421" s="263"/>
    </row>
    <row r="1422" ht="15.75">
      <c r="D1422" s="263"/>
    </row>
    <row r="1423" ht="15.75">
      <c r="D1423" s="263"/>
    </row>
    <row r="1424" ht="15.75">
      <c r="D1424" s="263"/>
    </row>
    <row r="1425" ht="15.75">
      <c r="D1425" s="263"/>
    </row>
    <row r="1426" ht="15.75">
      <c r="D1426" s="263"/>
    </row>
    <row r="1427" ht="15.75">
      <c r="D1427" s="263"/>
    </row>
    <row r="1428" ht="15.75">
      <c r="D1428" s="263"/>
    </row>
    <row r="1429" ht="15.75">
      <c r="D1429" s="263"/>
    </row>
    <row r="1430" ht="15.75">
      <c r="D1430" s="263"/>
    </row>
    <row r="1431" ht="15.75">
      <c r="D1431" s="263"/>
    </row>
    <row r="1432" ht="15.75">
      <c r="D1432" s="263"/>
    </row>
    <row r="1433" ht="15.75">
      <c r="D1433" s="263"/>
    </row>
    <row r="1434" ht="15.75">
      <c r="D1434" s="263"/>
    </row>
    <row r="1435" ht="15.75">
      <c r="D1435" s="263"/>
    </row>
    <row r="1436" ht="15.75">
      <c r="D1436" s="263"/>
    </row>
    <row r="1437" ht="15.75">
      <c r="D1437" s="263"/>
    </row>
    <row r="1438" ht="15.75">
      <c r="D1438" s="263"/>
    </row>
    <row r="1439" ht="15.75">
      <c r="D1439" s="263"/>
    </row>
    <row r="1440" ht="15.75">
      <c r="D1440" s="263"/>
    </row>
    <row r="1441" ht="15.75">
      <c r="D1441" s="263"/>
    </row>
    <row r="1442" ht="15.75">
      <c r="D1442" s="263"/>
    </row>
    <row r="1443" ht="15.75">
      <c r="D1443" s="263"/>
    </row>
    <row r="1444" ht="15.75">
      <c r="D1444" s="263"/>
    </row>
    <row r="1445" ht="15.75">
      <c r="D1445" s="263"/>
    </row>
    <row r="1446" ht="15.75">
      <c r="D1446" s="263"/>
    </row>
    <row r="1447" ht="15.75">
      <c r="D1447" s="263"/>
    </row>
    <row r="1448" ht="15.75">
      <c r="D1448" s="263"/>
    </row>
    <row r="1449" ht="15.75">
      <c r="D1449" s="263"/>
    </row>
    <row r="1450" ht="15.75">
      <c r="D1450" s="263"/>
    </row>
    <row r="1451" ht="15.75">
      <c r="D1451" s="263"/>
    </row>
    <row r="1452" ht="15.75">
      <c r="D1452" s="263"/>
    </row>
    <row r="1453" ht="15.75">
      <c r="D1453" s="263"/>
    </row>
    <row r="1454" ht="15.75">
      <c r="D1454" s="263"/>
    </row>
    <row r="1455" ht="15.75">
      <c r="D1455" s="263"/>
    </row>
    <row r="1456" ht="15.75">
      <c r="D1456" s="263"/>
    </row>
    <row r="1457" ht="15.75">
      <c r="D1457" s="263"/>
    </row>
    <row r="1458" ht="15.75">
      <c r="D1458" s="263"/>
    </row>
    <row r="1459" ht="15.75">
      <c r="D1459" s="263"/>
    </row>
    <row r="1460" ht="15.75">
      <c r="D1460" s="263"/>
    </row>
    <row r="1461" ht="15.75">
      <c r="D1461" s="263"/>
    </row>
    <row r="1462" ht="15.75">
      <c r="D1462" s="263"/>
    </row>
    <row r="1463" ht="15.75">
      <c r="D1463" s="263"/>
    </row>
    <row r="1464" ht="15.75">
      <c r="D1464" s="263"/>
    </row>
    <row r="1465" ht="15.75">
      <c r="D1465" s="263"/>
    </row>
    <row r="1466" ht="15.75">
      <c r="D1466" s="263"/>
    </row>
    <row r="1467" ht="15.75">
      <c r="D1467" s="263"/>
    </row>
    <row r="1468" ht="15.75">
      <c r="D1468" s="263"/>
    </row>
    <row r="1469" ht="15.75">
      <c r="D1469" s="263"/>
    </row>
    <row r="1470" ht="15.75">
      <c r="D1470" s="263"/>
    </row>
    <row r="1471" ht="15.75">
      <c r="D1471" s="263"/>
    </row>
    <row r="1472" ht="15.75">
      <c r="D1472" s="263"/>
    </row>
    <row r="1473" ht="15.75">
      <c r="D1473" s="263"/>
    </row>
    <row r="1474" ht="15.75">
      <c r="D1474" s="263"/>
    </row>
    <row r="1475" ht="15.75">
      <c r="D1475" s="263"/>
    </row>
    <row r="1476" ht="15.75">
      <c r="D1476" s="263"/>
    </row>
    <row r="1477" ht="15.75">
      <c r="D1477" s="263"/>
    </row>
    <row r="1478" ht="15.75">
      <c r="D1478" s="263"/>
    </row>
    <row r="1479" ht="15.75">
      <c r="D1479" s="263"/>
    </row>
    <row r="1480" ht="15.75">
      <c r="D1480" s="263"/>
    </row>
    <row r="1481" ht="15.75">
      <c r="D1481" s="263"/>
    </row>
    <row r="1482" ht="15.75">
      <c r="D1482" s="263"/>
    </row>
    <row r="1483" ht="15.75">
      <c r="D1483" s="263"/>
    </row>
    <row r="1484" ht="15.75">
      <c r="D1484" s="263"/>
    </row>
    <row r="1485" ht="15.75">
      <c r="D1485" s="263"/>
    </row>
    <row r="1486" ht="15.75">
      <c r="D1486" s="263"/>
    </row>
    <row r="1487" ht="15.75">
      <c r="D1487" s="263"/>
    </row>
    <row r="1488" ht="15.75">
      <c r="D1488" s="263"/>
    </row>
    <row r="1489" ht="15.75">
      <c r="D1489" s="263"/>
    </row>
    <row r="1490" ht="15.75">
      <c r="D1490" s="263"/>
    </row>
    <row r="1491" ht="15.75">
      <c r="D1491" s="263"/>
    </row>
    <row r="1492" ht="15.75">
      <c r="D1492" s="263"/>
    </row>
    <row r="1493" ht="15.75">
      <c r="D1493" s="263"/>
    </row>
    <row r="1494" ht="15.75">
      <c r="D1494" s="263"/>
    </row>
    <row r="1495" ht="15.75">
      <c r="D1495" s="263"/>
    </row>
    <row r="1496" ht="15.75">
      <c r="D1496" s="263"/>
    </row>
    <row r="1497" ht="15.75">
      <c r="D1497" s="263"/>
    </row>
    <row r="1498" ht="15.75">
      <c r="D1498" s="263"/>
    </row>
    <row r="1499" ht="15.75">
      <c r="D1499" s="263"/>
    </row>
    <row r="1500" ht="15.75">
      <c r="D1500" s="263"/>
    </row>
    <row r="1501" ht="15.75">
      <c r="D1501" s="263"/>
    </row>
    <row r="1502" ht="15.75">
      <c r="D1502" s="263"/>
    </row>
    <row r="1503" ht="15.75">
      <c r="D1503" s="263"/>
    </row>
    <row r="1504" ht="15.75">
      <c r="D1504" s="263"/>
    </row>
    <row r="1505" ht="15.75">
      <c r="D1505" s="263"/>
    </row>
    <row r="1506" ht="15.75">
      <c r="D1506" s="263"/>
    </row>
    <row r="1507" ht="15.75">
      <c r="D1507" s="263"/>
    </row>
    <row r="1508" ht="15.75">
      <c r="D1508" s="263"/>
    </row>
    <row r="1509" ht="15.75">
      <c r="D1509" s="263"/>
    </row>
    <row r="1510" ht="15.75">
      <c r="D1510" s="263"/>
    </row>
    <row r="1511" ht="15.75">
      <c r="D1511" s="263"/>
    </row>
    <row r="1512" ht="15.75">
      <c r="D1512" s="263"/>
    </row>
    <row r="1513" ht="15.75">
      <c r="D1513" s="263"/>
    </row>
    <row r="1514" ht="15.75">
      <c r="D1514" s="263"/>
    </row>
    <row r="1515" ht="15.75">
      <c r="D1515" s="263"/>
    </row>
    <row r="1516" ht="15.75">
      <c r="D1516" s="263"/>
    </row>
    <row r="1517" ht="15.75">
      <c r="D1517" s="263"/>
    </row>
    <row r="1518" ht="15.75">
      <c r="D1518" s="263"/>
    </row>
    <row r="1519" ht="15.75">
      <c r="D1519" s="263"/>
    </row>
    <row r="1520" ht="15.75">
      <c r="D1520" s="263"/>
    </row>
    <row r="1521" ht="15.75">
      <c r="D1521" s="263"/>
    </row>
    <row r="1522" ht="15.75">
      <c r="D1522" s="263"/>
    </row>
    <row r="1523" ht="15.75">
      <c r="D1523" s="263"/>
    </row>
    <row r="1524" ht="15.75">
      <c r="D1524" s="263"/>
    </row>
    <row r="1525" ht="15.75">
      <c r="D1525" s="263"/>
    </row>
    <row r="1526" ht="15.75">
      <c r="D1526" s="263"/>
    </row>
    <row r="1527" ht="15.75">
      <c r="D1527" s="263"/>
    </row>
    <row r="1528" ht="15.75">
      <c r="D1528" s="263"/>
    </row>
    <row r="1529" ht="15.75">
      <c r="D1529" s="263"/>
    </row>
    <row r="1530" ht="15.75">
      <c r="D1530" s="263"/>
    </row>
    <row r="1531" ht="15.75">
      <c r="D1531" s="263"/>
    </row>
    <row r="1532" ht="15.75">
      <c r="D1532" s="263"/>
    </row>
    <row r="1533" ht="15.75">
      <c r="D1533" s="263"/>
    </row>
    <row r="1534" ht="15.75">
      <c r="D1534" s="263"/>
    </row>
    <row r="1535" ht="15.75">
      <c r="D1535" s="263"/>
    </row>
    <row r="1536" ht="15.75">
      <c r="D1536" s="263"/>
    </row>
    <row r="1537" ht="15.75">
      <c r="D1537" s="263"/>
    </row>
    <row r="1538" ht="15.75">
      <c r="D1538" s="263"/>
    </row>
    <row r="1539" ht="15.75">
      <c r="D1539" s="263"/>
    </row>
    <row r="1540" ht="15.75">
      <c r="D1540" s="263"/>
    </row>
    <row r="1541" ht="15.75">
      <c r="D1541" s="263"/>
    </row>
    <row r="1542" ht="15.75">
      <c r="D1542" s="263"/>
    </row>
    <row r="1543" ht="15.75">
      <c r="D1543" s="263"/>
    </row>
    <row r="1544" ht="15.75">
      <c r="D1544" s="263"/>
    </row>
    <row r="1545" ht="15.75">
      <c r="D1545" s="263"/>
    </row>
    <row r="1546" ht="15.75">
      <c r="D1546" s="263"/>
    </row>
    <row r="1547" ht="15.75">
      <c r="D1547" s="263"/>
    </row>
    <row r="1548" ht="15.75">
      <c r="D1548" s="263"/>
    </row>
    <row r="1549" ht="15.75">
      <c r="D1549" s="263"/>
    </row>
    <row r="1550" ht="15.75">
      <c r="D1550" s="263"/>
    </row>
    <row r="1551" ht="15.75">
      <c r="D1551" s="263"/>
    </row>
    <row r="1552" ht="15.75">
      <c r="D1552" s="263"/>
    </row>
    <row r="1553" ht="15.75">
      <c r="D1553" s="263"/>
    </row>
    <row r="1554" ht="15.75">
      <c r="D1554" s="263"/>
    </row>
    <row r="1555" ht="15.75">
      <c r="D1555" s="263"/>
    </row>
    <row r="1556" ht="15.75">
      <c r="D1556" s="263"/>
    </row>
    <row r="1557" ht="15.75">
      <c r="D1557" s="263"/>
    </row>
    <row r="1558" ht="15.75">
      <c r="D1558" s="263"/>
    </row>
    <row r="1559" ht="15.75">
      <c r="D1559" s="263"/>
    </row>
    <row r="1560" ht="15.75">
      <c r="D1560" s="263"/>
    </row>
    <row r="1561" ht="15.75">
      <c r="D1561" s="263"/>
    </row>
    <row r="1562" ht="15.75">
      <c r="D1562" s="263"/>
    </row>
    <row r="1563" ht="15.75">
      <c r="D1563" s="263"/>
    </row>
    <row r="1564" ht="15.75">
      <c r="D1564" s="263"/>
    </row>
    <row r="1565" ht="15.75">
      <c r="D1565" s="263"/>
    </row>
    <row r="1566" ht="15.75">
      <c r="D1566" s="263"/>
    </row>
    <row r="1567" ht="15.75">
      <c r="D1567" s="263"/>
    </row>
    <row r="1568" ht="15.75">
      <c r="D1568" s="263"/>
    </row>
    <row r="1569" ht="15.75">
      <c r="D1569" s="263"/>
    </row>
    <row r="1570" ht="15.75">
      <c r="D1570" s="263"/>
    </row>
    <row r="1571" ht="15.75">
      <c r="D1571" s="263"/>
    </row>
    <row r="1572" ht="15.75">
      <c r="D1572" s="263"/>
    </row>
    <row r="1573" ht="15.75">
      <c r="D1573" s="263"/>
    </row>
    <row r="1574" ht="15.75">
      <c r="D1574" s="263"/>
    </row>
    <row r="1575" ht="15.75">
      <c r="D1575" s="263"/>
    </row>
    <row r="1576" ht="15.75">
      <c r="D1576" s="263"/>
    </row>
    <row r="1577" ht="15.75">
      <c r="D1577" s="263"/>
    </row>
    <row r="1578" ht="15.75">
      <c r="D1578" s="263"/>
    </row>
    <row r="1579" ht="15.75">
      <c r="D1579" s="263"/>
    </row>
    <row r="1580" ht="15.75">
      <c r="D1580" s="263"/>
    </row>
    <row r="1581" ht="15.75">
      <c r="D1581" s="263"/>
    </row>
    <row r="1582" ht="15.75">
      <c r="D1582" s="263"/>
    </row>
    <row r="1583" ht="15.75">
      <c r="D1583" s="263"/>
    </row>
    <row r="1584" ht="15.75">
      <c r="D1584" s="263"/>
    </row>
    <row r="1585" ht="15.75">
      <c r="D1585" s="263"/>
    </row>
    <row r="1586" ht="15.75">
      <c r="D1586" s="263"/>
    </row>
    <row r="1587" ht="15.75">
      <c r="D1587" s="263"/>
    </row>
    <row r="1588" ht="15.75">
      <c r="D1588" s="263"/>
    </row>
    <row r="1589" ht="15.75">
      <c r="D1589" s="263"/>
    </row>
    <row r="1590" ht="15.75">
      <c r="D1590" s="263"/>
    </row>
    <row r="1591" ht="15.75">
      <c r="D1591" s="263"/>
    </row>
    <row r="1592" ht="15.75">
      <c r="D1592" s="263"/>
    </row>
    <row r="1593" ht="15.75">
      <c r="D1593" s="263"/>
    </row>
    <row r="1594" ht="15.75">
      <c r="D1594" s="263"/>
    </row>
    <row r="1595" ht="15.75">
      <c r="D1595" s="263"/>
    </row>
    <row r="1596" ht="15.75">
      <c r="D1596" s="263"/>
    </row>
    <row r="1597" ht="15.75">
      <c r="D1597" s="263"/>
    </row>
    <row r="1598" ht="15.75">
      <c r="D1598" s="263"/>
    </row>
    <row r="1599" ht="15.75">
      <c r="D1599" s="263"/>
    </row>
    <row r="1600" ht="15.75">
      <c r="D1600" s="263"/>
    </row>
    <row r="1601" ht="15.75">
      <c r="D1601" s="263"/>
    </row>
    <row r="1602" ht="15.75">
      <c r="D1602" s="263"/>
    </row>
    <row r="1603" ht="15.75">
      <c r="D1603" s="263"/>
    </row>
    <row r="1604" ht="15.75">
      <c r="D1604" s="263"/>
    </row>
    <row r="1605" ht="15.75">
      <c r="D1605" s="263"/>
    </row>
    <row r="1606" ht="15.75">
      <c r="D1606" s="263"/>
    </row>
    <row r="1607" ht="15.75">
      <c r="D1607" s="263"/>
    </row>
    <row r="1608" ht="15.75">
      <c r="D1608" s="263"/>
    </row>
    <row r="1609" ht="15.75">
      <c r="D1609" s="263"/>
    </row>
    <row r="1610" ht="15.75">
      <c r="D1610" s="263"/>
    </row>
    <row r="1611" ht="15.75">
      <c r="D1611" s="263"/>
    </row>
    <row r="1612" ht="15.75">
      <c r="D1612" s="263"/>
    </row>
    <row r="1613" ht="15.75">
      <c r="D1613" s="263"/>
    </row>
    <row r="1614" ht="15.75">
      <c r="D1614" s="263"/>
    </row>
    <row r="1615" ht="15.75">
      <c r="D1615" s="263"/>
    </row>
    <row r="1616" ht="15.75">
      <c r="D1616" s="263"/>
    </row>
    <row r="1617" ht="15.75">
      <c r="D1617" s="263"/>
    </row>
    <row r="1618" ht="15.75">
      <c r="D1618" s="263"/>
    </row>
    <row r="1619" ht="15.75">
      <c r="D1619" s="263"/>
    </row>
    <row r="1620" ht="15.75">
      <c r="D1620" s="263"/>
    </row>
    <row r="1621" ht="15.75">
      <c r="D1621" s="263"/>
    </row>
    <row r="1622" ht="15.75">
      <c r="D1622" s="263"/>
    </row>
    <row r="1623" ht="15.75">
      <c r="D1623" s="263"/>
    </row>
    <row r="1624" ht="15.75">
      <c r="D1624" s="263"/>
    </row>
    <row r="1625" ht="15.75">
      <c r="D1625" s="263"/>
    </row>
    <row r="1626" ht="15.75">
      <c r="D1626" s="263"/>
    </row>
    <row r="1627" ht="15.75">
      <c r="D1627" s="263"/>
    </row>
    <row r="1628" ht="15.75">
      <c r="D1628" s="263"/>
    </row>
    <row r="1629" ht="15.75">
      <c r="D1629" s="263"/>
    </row>
    <row r="1630" ht="15.75">
      <c r="D1630" s="263"/>
    </row>
    <row r="1631" ht="15.75">
      <c r="D1631" s="263"/>
    </row>
    <row r="1632" ht="15.75">
      <c r="D1632" s="263"/>
    </row>
    <row r="1633" ht="15.75">
      <c r="D1633" s="263"/>
    </row>
    <row r="1634" ht="15.75">
      <c r="D1634" s="263"/>
    </row>
    <row r="1635" ht="15.75">
      <c r="D1635" s="263"/>
    </row>
    <row r="1636" ht="15.75">
      <c r="D1636" s="263"/>
    </row>
    <row r="1637" ht="15.75">
      <c r="D1637" s="263"/>
    </row>
    <row r="1638" ht="15.75">
      <c r="D1638" s="263"/>
    </row>
    <row r="1639" ht="15.75">
      <c r="D1639" s="263"/>
    </row>
    <row r="1640" ht="15.75">
      <c r="D1640" s="263"/>
    </row>
    <row r="1641" ht="15.75">
      <c r="D1641" s="263"/>
    </row>
    <row r="1642" ht="15.75">
      <c r="D1642" s="263"/>
    </row>
    <row r="1643" ht="15.75">
      <c r="D1643" s="263"/>
    </row>
    <row r="1644" ht="15.75">
      <c r="D1644" s="263"/>
    </row>
    <row r="1645" ht="15.75">
      <c r="D1645" s="263"/>
    </row>
    <row r="1646" ht="15.75">
      <c r="D1646" s="263"/>
    </row>
    <row r="1647" ht="15.75">
      <c r="D1647" s="263"/>
    </row>
    <row r="1648" ht="15.75">
      <c r="D1648" s="263"/>
    </row>
    <row r="1649" ht="15.75">
      <c r="D1649" s="263"/>
    </row>
    <row r="1650" ht="15.75">
      <c r="D1650" s="263"/>
    </row>
    <row r="1651" ht="15.75">
      <c r="D1651" s="263"/>
    </row>
    <row r="1652" ht="15.75">
      <c r="D1652" s="263"/>
    </row>
    <row r="1653" ht="15.75">
      <c r="D1653" s="263"/>
    </row>
    <row r="1654" ht="15.75">
      <c r="D1654" s="263"/>
    </row>
    <row r="1655" ht="15.75">
      <c r="D1655" s="263"/>
    </row>
    <row r="1656" ht="15.75">
      <c r="D1656" s="263"/>
    </row>
    <row r="1657" ht="15.75">
      <c r="D1657" s="263"/>
    </row>
    <row r="1658" ht="15.75">
      <c r="D1658" s="263"/>
    </row>
    <row r="1659" ht="15.75">
      <c r="D1659" s="263"/>
    </row>
    <row r="1660" ht="15.75">
      <c r="D1660" s="263"/>
    </row>
    <row r="1661" ht="15.75">
      <c r="D1661" s="263"/>
    </row>
    <row r="1662" ht="15.75">
      <c r="D1662" s="263"/>
    </row>
    <row r="1663" ht="15.75">
      <c r="D1663" s="263"/>
    </row>
    <row r="1664" ht="15.75">
      <c r="D1664" s="263"/>
    </row>
    <row r="1665" ht="15.75">
      <c r="D1665" s="263"/>
    </row>
    <row r="1666" ht="15.75">
      <c r="D1666" s="263"/>
    </row>
    <row r="1667" ht="15.75">
      <c r="D1667" s="263"/>
    </row>
    <row r="1668" ht="15.75">
      <c r="D1668" s="263"/>
    </row>
    <row r="1669" ht="15.75">
      <c r="D1669" s="263"/>
    </row>
    <row r="1670" ht="15.75">
      <c r="D1670" s="263"/>
    </row>
    <row r="1671" ht="15.75">
      <c r="D1671" s="263"/>
    </row>
    <row r="1672" ht="15.75">
      <c r="D1672" s="263"/>
    </row>
    <row r="1673" ht="15.75">
      <c r="D1673" s="263"/>
    </row>
    <row r="1674" ht="15.75">
      <c r="D1674" s="263"/>
    </row>
    <row r="1675" ht="15.75">
      <c r="D1675" s="263"/>
    </row>
    <row r="1676" ht="15.75">
      <c r="D1676" s="263"/>
    </row>
    <row r="1677" ht="15.75">
      <c r="D1677" s="263"/>
    </row>
    <row r="1678" ht="15.75">
      <c r="D1678" s="263"/>
    </row>
    <row r="1679" ht="15.75">
      <c r="D1679" s="263"/>
    </row>
    <row r="1680" ht="15.75">
      <c r="D1680" s="263"/>
    </row>
    <row r="1681" ht="15.75">
      <c r="D1681" s="263"/>
    </row>
    <row r="1682" ht="15.75">
      <c r="D1682" s="263"/>
    </row>
    <row r="1683" ht="15.75">
      <c r="D1683" s="263"/>
    </row>
    <row r="1684" ht="15.75">
      <c r="D1684" s="263"/>
    </row>
    <row r="1685" ht="15.75">
      <c r="D1685" s="263"/>
    </row>
    <row r="1686" ht="15.75">
      <c r="D1686" s="263"/>
    </row>
    <row r="1687" ht="15.75">
      <c r="D1687" s="263"/>
    </row>
    <row r="1688" ht="15.75">
      <c r="D1688" s="263"/>
    </row>
    <row r="1689" ht="15.75">
      <c r="D1689" s="263"/>
    </row>
    <row r="1690" ht="15.75">
      <c r="D1690" s="263"/>
    </row>
    <row r="1691" ht="15.75">
      <c r="D1691" s="263"/>
    </row>
    <row r="1692" ht="15.75">
      <c r="D1692" s="263"/>
    </row>
    <row r="1693" ht="15.75">
      <c r="D1693" s="263"/>
    </row>
    <row r="1694" ht="15.75">
      <c r="D1694" s="263"/>
    </row>
    <row r="1695" ht="15.75">
      <c r="D1695" s="263"/>
    </row>
    <row r="1696" ht="15.75">
      <c r="D1696" s="263"/>
    </row>
    <row r="1697" ht="15.75">
      <c r="D1697" s="263"/>
    </row>
    <row r="1698" ht="15.75">
      <c r="D1698" s="263"/>
    </row>
    <row r="1699" ht="15.75">
      <c r="D1699" s="263"/>
    </row>
    <row r="1700" ht="15.75">
      <c r="D1700" s="263"/>
    </row>
    <row r="1701" ht="15.75">
      <c r="D1701" s="263"/>
    </row>
    <row r="1702" ht="15.75">
      <c r="D1702" s="263"/>
    </row>
    <row r="1703" ht="15.75">
      <c r="D1703" s="263"/>
    </row>
    <row r="1704" ht="15.75">
      <c r="D1704" s="263"/>
    </row>
    <row r="1705" ht="15.75">
      <c r="D1705" s="263"/>
    </row>
    <row r="1706" ht="15.75">
      <c r="D1706" s="263"/>
    </row>
    <row r="1707" ht="15.75">
      <c r="D1707" s="263"/>
    </row>
    <row r="1708" ht="15.75">
      <c r="D1708" s="263"/>
    </row>
    <row r="1709" ht="15.75">
      <c r="D1709" s="263"/>
    </row>
    <row r="1710" ht="15.75">
      <c r="D1710" s="263"/>
    </row>
    <row r="1711" ht="15.75">
      <c r="D1711" s="263"/>
    </row>
    <row r="1712" ht="15.75">
      <c r="D1712" s="263"/>
    </row>
    <row r="1713" ht="15.75">
      <c r="D1713" s="263"/>
    </row>
    <row r="1714" ht="15.75">
      <c r="D1714" s="263"/>
    </row>
    <row r="1715" ht="15.75">
      <c r="D1715" s="263"/>
    </row>
    <row r="1716" ht="15.75">
      <c r="D1716" s="263"/>
    </row>
    <row r="1717" ht="15.75">
      <c r="D1717" s="263"/>
    </row>
    <row r="1718" ht="15.75">
      <c r="D1718" s="263"/>
    </row>
    <row r="1719" ht="15.75">
      <c r="D1719" s="263"/>
    </row>
    <row r="1720" ht="15.75">
      <c r="D1720" s="263"/>
    </row>
    <row r="1721" ht="15.75">
      <c r="D1721" s="263"/>
    </row>
    <row r="1722" ht="15.75">
      <c r="D1722" s="263"/>
    </row>
    <row r="1723" ht="15.75">
      <c r="D1723" s="263"/>
    </row>
    <row r="1724" ht="15.75">
      <c r="D1724" s="263"/>
    </row>
    <row r="1725" ht="15.75">
      <c r="D1725" s="263"/>
    </row>
    <row r="1726" ht="15.75">
      <c r="D1726" s="263"/>
    </row>
    <row r="1727" ht="15.75">
      <c r="D1727" s="263"/>
    </row>
    <row r="1728" ht="15.75">
      <c r="D1728" s="263"/>
    </row>
    <row r="1729" ht="15.75">
      <c r="D1729" s="263"/>
    </row>
    <row r="1730" ht="15.75">
      <c r="D1730" s="263"/>
    </row>
    <row r="1731" ht="15.75">
      <c r="D1731" s="263"/>
    </row>
    <row r="1732" ht="15.75">
      <c r="D1732" s="263"/>
    </row>
    <row r="1733" ht="15.75">
      <c r="D1733" s="263"/>
    </row>
    <row r="1734" ht="15.75">
      <c r="D1734" s="263"/>
    </row>
    <row r="1735" ht="15.75">
      <c r="D1735" s="263"/>
    </row>
    <row r="1736" ht="15.75">
      <c r="D1736" s="263"/>
    </row>
    <row r="1737" ht="15.75">
      <c r="D1737" s="263"/>
    </row>
    <row r="1738" ht="15.75">
      <c r="D1738" s="263"/>
    </row>
    <row r="1739" ht="15.75">
      <c r="D1739" s="263"/>
    </row>
    <row r="1740" ht="15.75">
      <c r="D1740" s="263"/>
    </row>
    <row r="1741" ht="15.75">
      <c r="D1741" s="263"/>
    </row>
    <row r="1742" ht="15.75">
      <c r="D1742" s="263"/>
    </row>
    <row r="1743" ht="15.75">
      <c r="D1743" s="263"/>
    </row>
    <row r="1744" ht="15.75">
      <c r="D1744" s="263"/>
    </row>
    <row r="1745" ht="15.75">
      <c r="D1745" s="263"/>
    </row>
    <row r="1746" ht="15.75">
      <c r="D1746" s="263"/>
    </row>
    <row r="1747" ht="15.75">
      <c r="D1747" s="263"/>
    </row>
    <row r="1748" ht="15.75">
      <c r="D1748" s="263"/>
    </row>
    <row r="1749" ht="15.75">
      <c r="D1749" s="263"/>
    </row>
    <row r="1750" ht="15.75">
      <c r="D1750" s="263"/>
    </row>
    <row r="1751" ht="15.75">
      <c r="D1751" s="263"/>
    </row>
    <row r="1752" ht="15.75">
      <c r="D1752" s="263"/>
    </row>
    <row r="1753" ht="15.75">
      <c r="D1753" s="263"/>
    </row>
    <row r="1754" ht="15.75">
      <c r="D1754" s="263"/>
    </row>
    <row r="1755" ht="15.75">
      <c r="D1755" s="263"/>
    </row>
    <row r="1756" ht="15.75">
      <c r="D1756" s="263"/>
    </row>
    <row r="1757" ht="15.75">
      <c r="D1757" s="263"/>
    </row>
    <row r="1758" ht="15.75">
      <c r="D1758" s="263"/>
    </row>
    <row r="1759" ht="15.75">
      <c r="D1759" s="263"/>
    </row>
    <row r="1760" ht="15.75">
      <c r="D1760" s="263"/>
    </row>
    <row r="1761" ht="15.75">
      <c r="D1761" s="263"/>
    </row>
    <row r="1762" ht="15.75">
      <c r="D1762" s="263"/>
    </row>
    <row r="1763" ht="15.75">
      <c r="D1763" s="263"/>
    </row>
    <row r="1764" ht="15.75">
      <c r="D1764" s="263"/>
    </row>
    <row r="1765" ht="15.75">
      <c r="D1765" s="263"/>
    </row>
    <row r="1766" ht="15.75">
      <c r="D1766" s="263"/>
    </row>
    <row r="1767" ht="15.75">
      <c r="D1767" s="263"/>
    </row>
    <row r="1768" ht="15.75">
      <c r="D1768" s="263"/>
    </row>
    <row r="1769" ht="15.75">
      <c r="D1769" s="263"/>
    </row>
    <row r="1770" ht="15.75">
      <c r="D1770" s="263"/>
    </row>
    <row r="1771" ht="15.75">
      <c r="D1771" s="263"/>
    </row>
    <row r="1772" ht="15.75">
      <c r="D1772" s="263"/>
    </row>
    <row r="1773" ht="15.75">
      <c r="D1773" s="263"/>
    </row>
    <row r="1774" ht="15.75">
      <c r="D1774" s="263"/>
    </row>
    <row r="1775" ht="15.75">
      <c r="D1775" s="263"/>
    </row>
    <row r="1776" ht="15.75">
      <c r="D1776" s="263"/>
    </row>
    <row r="1777" ht="15.75">
      <c r="D1777" s="263"/>
    </row>
    <row r="1778" ht="15.75">
      <c r="D1778" s="263"/>
    </row>
    <row r="1779" ht="15.75">
      <c r="D1779" s="263"/>
    </row>
    <row r="1780" ht="15.75">
      <c r="D1780" s="263"/>
    </row>
    <row r="1781" ht="15.75">
      <c r="D1781" s="263"/>
    </row>
    <row r="1782" ht="15.75">
      <c r="D1782" s="263"/>
    </row>
    <row r="1783" ht="15.75">
      <c r="D1783" s="263"/>
    </row>
    <row r="1784" ht="15.75">
      <c r="D1784" s="263"/>
    </row>
    <row r="1785" ht="15.75">
      <c r="D1785" s="263"/>
    </row>
    <row r="1786" ht="15.75">
      <c r="D1786" s="263"/>
    </row>
    <row r="1787" ht="15.75">
      <c r="D1787" s="263"/>
    </row>
    <row r="1788" ht="15.75">
      <c r="D1788" s="263"/>
    </row>
    <row r="1789" ht="15.75">
      <c r="D1789" s="263"/>
    </row>
    <row r="1790" ht="15.75">
      <c r="D1790" s="263"/>
    </row>
    <row r="1791" ht="15.75">
      <c r="D1791" s="263"/>
    </row>
    <row r="1792" ht="15.75">
      <c r="D1792" s="263"/>
    </row>
    <row r="1793" ht="15.75">
      <c r="D1793" s="263"/>
    </row>
    <row r="1794" ht="15.75">
      <c r="D1794" s="263"/>
    </row>
    <row r="1795" ht="15.75">
      <c r="D1795" s="263"/>
    </row>
    <row r="1796" ht="15.75">
      <c r="D1796" s="263"/>
    </row>
    <row r="1797" ht="15.75">
      <c r="D1797" s="263"/>
    </row>
    <row r="1798" ht="15.75">
      <c r="D1798" s="263"/>
    </row>
    <row r="1799" ht="15.75">
      <c r="D1799" s="263"/>
    </row>
    <row r="1800" ht="15.75">
      <c r="D1800" s="263"/>
    </row>
    <row r="1801" ht="15.75">
      <c r="D1801" s="263"/>
    </row>
    <row r="1802" ht="15.75">
      <c r="D1802" s="263"/>
    </row>
    <row r="1803" ht="15.75">
      <c r="D1803" s="263"/>
    </row>
    <row r="1804" ht="15.75">
      <c r="D1804" s="263"/>
    </row>
    <row r="1805" ht="15.75">
      <c r="D1805" s="263"/>
    </row>
    <row r="1806" ht="15.75">
      <c r="D1806" s="263"/>
    </row>
    <row r="1807" ht="15.75">
      <c r="D1807" s="263"/>
    </row>
    <row r="1808" ht="15.75">
      <c r="D1808" s="263"/>
    </row>
    <row r="1809" ht="15.75">
      <c r="D1809" s="263"/>
    </row>
    <row r="1810" ht="15.75">
      <c r="D1810" s="263"/>
    </row>
    <row r="1811" ht="15.75">
      <c r="D1811" s="263"/>
    </row>
    <row r="1812" ht="15.75">
      <c r="D1812" s="263"/>
    </row>
    <row r="1813" ht="15.75">
      <c r="D1813" s="263"/>
    </row>
    <row r="1814" ht="15.75">
      <c r="D1814" s="263"/>
    </row>
    <row r="1815" ht="15.75">
      <c r="D1815" s="263"/>
    </row>
    <row r="1816" ht="15.75">
      <c r="D1816" s="263"/>
    </row>
    <row r="1817" ht="15.75">
      <c r="D1817" s="263"/>
    </row>
    <row r="1818" ht="15.75">
      <c r="D1818" s="263"/>
    </row>
    <row r="1819" ht="15.75">
      <c r="D1819" s="263"/>
    </row>
    <row r="1820" ht="15.75">
      <c r="D1820" s="263"/>
    </row>
    <row r="1821" ht="15.75">
      <c r="D1821" s="263"/>
    </row>
    <row r="1822" ht="15.75">
      <c r="D1822" s="263"/>
    </row>
    <row r="1823" ht="15.75">
      <c r="D1823" s="263"/>
    </row>
    <row r="1824" ht="15.75">
      <c r="D1824" s="263"/>
    </row>
    <row r="1825" ht="15.75">
      <c r="D1825" s="263"/>
    </row>
    <row r="1826" ht="15.75">
      <c r="D1826" s="263"/>
    </row>
    <row r="1827" ht="15.75">
      <c r="D1827" s="263"/>
    </row>
    <row r="1828" ht="15.75">
      <c r="D1828" s="263"/>
    </row>
    <row r="1829" ht="15.75">
      <c r="D1829" s="263"/>
    </row>
    <row r="1830" ht="15.75">
      <c r="D1830" s="263"/>
    </row>
    <row r="1831" ht="15.75">
      <c r="D1831" s="263"/>
    </row>
    <row r="1832" ht="15.75">
      <c r="D1832" s="263"/>
    </row>
    <row r="1833" ht="15.75">
      <c r="D1833" s="263"/>
    </row>
    <row r="1834" ht="15.75">
      <c r="D1834" s="263"/>
    </row>
    <row r="1835" ht="15.75">
      <c r="D1835" s="263"/>
    </row>
    <row r="1836" ht="15.75">
      <c r="D1836" s="263"/>
    </row>
    <row r="1837" ht="15.75">
      <c r="D1837" s="263"/>
    </row>
    <row r="1838" ht="15.75">
      <c r="D1838" s="263"/>
    </row>
    <row r="1839" ht="15.75">
      <c r="D1839" s="263"/>
    </row>
    <row r="1840" ht="15.75">
      <c r="D1840" s="263"/>
    </row>
    <row r="1841" ht="15.75">
      <c r="D1841" s="263"/>
    </row>
    <row r="1842" ht="15.75">
      <c r="D1842" s="263"/>
    </row>
    <row r="1843" ht="15.75">
      <c r="D1843" s="263"/>
    </row>
    <row r="1844" ht="15.75">
      <c r="D1844" s="263"/>
    </row>
    <row r="1845" ht="15.75">
      <c r="D1845" s="263"/>
    </row>
    <row r="1846" ht="15.75">
      <c r="D1846" s="263"/>
    </row>
    <row r="1847" ht="15.75">
      <c r="D1847" s="263"/>
    </row>
    <row r="1848" ht="15.75">
      <c r="D1848" s="263"/>
    </row>
    <row r="1849" ht="15.75">
      <c r="D1849" s="263"/>
    </row>
    <row r="1850" ht="15.75">
      <c r="D1850" s="263"/>
    </row>
    <row r="1851" ht="15.75">
      <c r="D1851" s="263"/>
    </row>
    <row r="1852" ht="15.75">
      <c r="D1852" s="263"/>
    </row>
    <row r="1853" ht="15.75">
      <c r="D1853" s="263"/>
    </row>
    <row r="1854" ht="15.75">
      <c r="D1854" s="263"/>
    </row>
    <row r="1855" ht="15.75">
      <c r="D1855" s="263"/>
    </row>
    <row r="1856" ht="15.75">
      <c r="D1856" s="263"/>
    </row>
    <row r="1857" ht="15.75">
      <c r="D1857" s="263"/>
    </row>
    <row r="1858" ht="15.75">
      <c r="D1858" s="263"/>
    </row>
    <row r="1859" ht="15.75">
      <c r="D1859" s="263"/>
    </row>
    <row r="1860" ht="15.75">
      <c r="D1860" s="263"/>
    </row>
    <row r="1861" ht="15.75">
      <c r="D1861" s="263"/>
    </row>
    <row r="1862" ht="15.75">
      <c r="D1862" s="263"/>
    </row>
    <row r="1863" ht="15.75">
      <c r="D1863" s="263"/>
    </row>
    <row r="1864" ht="15.75">
      <c r="D1864" s="263"/>
    </row>
    <row r="1865" ht="15.75">
      <c r="D1865" s="263"/>
    </row>
    <row r="1866" ht="15.75">
      <c r="D1866" s="263"/>
    </row>
    <row r="1867" ht="15.75">
      <c r="D1867" s="263"/>
    </row>
    <row r="1868" ht="15.75">
      <c r="D1868" s="263"/>
    </row>
    <row r="1869" ht="15.75">
      <c r="D1869" s="263"/>
    </row>
    <row r="1870" ht="15.75">
      <c r="D1870" s="263"/>
    </row>
    <row r="1871" ht="15.75">
      <c r="D1871" s="263"/>
    </row>
    <row r="1872" ht="15.75">
      <c r="D1872" s="263"/>
    </row>
    <row r="1873" ht="15.75">
      <c r="D1873" s="263"/>
    </row>
    <row r="1874" ht="15.75">
      <c r="D1874" s="263"/>
    </row>
    <row r="1875" ht="15.75">
      <c r="D1875" s="263"/>
    </row>
    <row r="1876" ht="15.75">
      <c r="D1876" s="263"/>
    </row>
    <row r="1877" ht="15.75">
      <c r="D1877" s="263"/>
    </row>
    <row r="1878" ht="15.75">
      <c r="D1878" s="263"/>
    </row>
    <row r="1879" ht="15.75">
      <c r="D1879" s="263"/>
    </row>
    <row r="1880" ht="15.75">
      <c r="D1880" s="263"/>
    </row>
    <row r="1881" ht="15.75">
      <c r="D1881" s="263"/>
    </row>
    <row r="1882" ht="15.75">
      <c r="D1882" s="263"/>
    </row>
    <row r="1883" ht="15.75">
      <c r="D1883" s="263"/>
    </row>
    <row r="1884" ht="15.75">
      <c r="D1884" s="263"/>
    </row>
    <row r="1885" ht="15.75">
      <c r="D1885" s="263"/>
    </row>
    <row r="1886" ht="15.75">
      <c r="D1886" s="263"/>
    </row>
    <row r="1887" ht="15.75">
      <c r="D1887" s="263"/>
    </row>
    <row r="1888" ht="15.75">
      <c r="D1888" s="263"/>
    </row>
    <row r="1889" ht="15.75">
      <c r="D1889" s="263"/>
    </row>
    <row r="1890" ht="15.75">
      <c r="D1890" s="263"/>
    </row>
    <row r="1891" ht="15.75">
      <c r="D1891" s="263"/>
    </row>
    <row r="1892" ht="15.75">
      <c r="D1892" s="263"/>
    </row>
    <row r="1893" ht="15.75">
      <c r="D1893" s="263"/>
    </row>
    <row r="1894" ht="15.75">
      <c r="D1894" s="263"/>
    </row>
    <row r="1895" ht="15.75">
      <c r="D1895" s="263"/>
    </row>
    <row r="1896" ht="15.75">
      <c r="D1896" s="263"/>
    </row>
    <row r="1897" ht="15.75">
      <c r="D1897" s="263"/>
    </row>
    <row r="1898" ht="15.75">
      <c r="D1898" s="263"/>
    </row>
    <row r="1899" ht="15.75">
      <c r="D1899" s="263"/>
    </row>
    <row r="1900" ht="15.75">
      <c r="D1900" s="263"/>
    </row>
    <row r="1901" ht="15.75">
      <c r="D1901" s="263"/>
    </row>
    <row r="1902" ht="15.75">
      <c r="D1902" s="263"/>
    </row>
    <row r="1903" ht="15.75">
      <c r="D1903" s="263"/>
    </row>
    <row r="1904" ht="15.75">
      <c r="D1904" s="263"/>
    </row>
    <row r="1905" ht="15.75">
      <c r="D1905" s="263"/>
    </row>
    <row r="1906" ht="15.75">
      <c r="D1906" s="263"/>
    </row>
    <row r="1907" ht="15.75">
      <c r="D1907" s="263"/>
    </row>
    <row r="1908" ht="15.75">
      <c r="D1908" s="263"/>
    </row>
    <row r="1909" ht="15.75">
      <c r="D1909" s="263"/>
    </row>
    <row r="1910" ht="15.75">
      <c r="D1910" s="263"/>
    </row>
    <row r="1911" ht="15.75">
      <c r="D1911" s="263"/>
    </row>
    <row r="1912" ht="15.75">
      <c r="D1912" s="263"/>
    </row>
    <row r="1913" ht="15.75">
      <c r="D1913" s="263"/>
    </row>
    <row r="1914" ht="15.75">
      <c r="D1914" s="263"/>
    </row>
    <row r="1915" ht="15.75">
      <c r="D1915" s="263"/>
    </row>
    <row r="1916" ht="15.75">
      <c r="D1916" s="263"/>
    </row>
    <row r="1917" ht="15.75">
      <c r="D1917" s="263"/>
    </row>
    <row r="1918" ht="15.75">
      <c r="D1918" s="263"/>
    </row>
    <row r="1919" ht="15.75">
      <c r="D1919" s="263"/>
    </row>
    <row r="1920" ht="15.75">
      <c r="D1920" s="263"/>
    </row>
    <row r="1921" ht="15.75">
      <c r="D1921" s="263"/>
    </row>
    <row r="1922" ht="15.75">
      <c r="D1922" s="263"/>
    </row>
    <row r="1923" ht="15.75">
      <c r="D1923" s="263"/>
    </row>
    <row r="1924" ht="15.75">
      <c r="D1924" s="263"/>
    </row>
    <row r="1925" ht="15.75">
      <c r="D1925" s="263"/>
    </row>
    <row r="1926" ht="15.75">
      <c r="D1926" s="263"/>
    </row>
    <row r="1927" ht="15.75">
      <c r="D1927" s="263"/>
    </row>
    <row r="1928" ht="15.75">
      <c r="D1928" s="263"/>
    </row>
    <row r="1929" ht="15.75">
      <c r="D1929" s="263"/>
    </row>
    <row r="1930" ht="15.75">
      <c r="D1930" s="263"/>
    </row>
    <row r="1931" ht="15.75">
      <c r="D1931" s="263"/>
    </row>
    <row r="1932" ht="15.75">
      <c r="D1932" s="263"/>
    </row>
    <row r="1933" ht="15.75">
      <c r="D1933" s="263"/>
    </row>
    <row r="1934" ht="15.75">
      <c r="D1934" s="263"/>
    </row>
    <row r="1935" ht="15.75">
      <c r="D1935" s="263"/>
    </row>
    <row r="1936" ht="15.75">
      <c r="D1936" s="263"/>
    </row>
    <row r="1937" ht="15.75">
      <c r="D1937" s="263"/>
    </row>
    <row r="1938" ht="15.75">
      <c r="D1938" s="263"/>
    </row>
    <row r="1939" ht="15.75">
      <c r="D1939" s="263"/>
    </row>
    <row r="1940" ht="15.75">
      <c r="D1940" s="263"/>
    </row>
    <row r="1941" ht="15.75">
      <c r="D1941" s="263"/>
    </row>
    <row r="1942" ht="15.75">
      <c r="D1942" s="263"/>
    </row>
    <row r="1943" ht="15.75">
      <c r="D1943" s="263"/>
    </row>
    <row r="1944" ht="15.75">
      <c r="D1944" s="263"/>
    </row>
    <row r="1945" ht="15.75">
      <c r="D1945" s="263"/>
    </row>
    <row r="1946" ht="15.75">
      <c r="D1946" s="263"/>
    </row>
    <row r="1947" ht="15.75">
      <c r="D1947" s="263"/>
    </row>
    <row r="1948" ht="15.75">
      <c r="D1948" s="263"/>
    </row>
    <row r="1949" ht="15.75">
      <c r="D1949" s="263"/>
    </row>
    <row r="1950" ht="15.75">
      <c r="D1950" s="263"/>
    </row>
    <row r="1951" ht="15.75">
      <c r="D1951" s="263"/>
    </row>
    <row r="1952" ht="15.75">
      <c r="D1952" s="263"/>
    </row>
    <row r="1953" ht="15.75">
      <c r="D1953" s="263"/>
    </row>
    <row r="1954" ht="15.75">
      <c r="D1954" s="263"/>
    </row>
    <row r="1955" ht="15.75">
      <c r="D1955" s="263"/>
    </row>
    <row r="1956" ht="15.75">
      <c r="D1956" s="263"/>
    </row>
    <row r="1957" ht="15.75">
      <c r="D1957" s="263"/>
    </row>
    <row r="1958" ht="15.75">
      <c r="D1958" s="263"/>
    </row>
    <row r="1959" ht="15.75">
      <c r="D1959" s="263"/>
    </row>
    <row r="1960" ht="15.75">
      <c r="D1960" s="263"/>
    </row>
    <row r="1961" ht="15.75">
      <c r="D1961" s="263"/>
    </row>
    <row r="1962" ht="15.75">
      <c r="D1962" s="263"/>
    </row>
    <row r="1963" ht="15.75">
      <c r="D1963" s="263"/>
    </row>
    <row r="1964" ht="15.75">
      <c r="D1964" s="263"/>
    </row>
    <row r="1965" ht="15.75">
      <c r="D1965" s="263"/>
    </row>
    <row r="1966" ht="15.75">
      <c r="D1966" s="263"/>
    </row>
    <row r="1967" ht="15.75">
      <c r="D1967" s="263"/>
    </row>
    <row r="1968" ht="15.75">
      <c r="D1968" s="263"/>
    </row>
    <row r="1969" ht="15.75">
      <c r="D1969" s="263"/>
    </row>
    <row r="1970" ht="15.75">
      <c r="D1970" s="263"/>
    </row>
    <row r="1971" ht="15.75">
      <c r="D1971" s="263"/>
    </row>
    <row r="1972" ht="15.75">
      <c r="D1972" s="263"/>
    </row>
    <row r="1973" ht="15.75">
      <c r="D1973" s="263"/>
    </row>
    <row r="1974" ht="15.75">
      <c r="D1974" s="263"/>
    </row>
    <row r="1975" ht="15.75">
      <c r="D1975" s="263"/>
    </row>
    <row r="1976" ht="15.75">
      <c r="D1976" s="263"/>
    </row>
    <row r="1977" ht="15.75">
      <c r="D1977" s="263"/>
    </row>
    <row r="1978" ht="15.75">
      <c r="D1978" s="263"/>
    </row>
    <row r="1979" ht="15.75">
      <c r="D1979" s="263"/>
    </row>
    <row r="1980" ht="15.75">
      <c r="D1980" s="263"/>
    </row>
    <row r="1981" ht="15.75">
      <c r="D1981" s="263"/>
    </row>
    <row r="1982" ht="15.75">
      <c r="D1982" s="263"/>
    </row>
    <row r="1983" ht="15.75">
      <c r="D1983" s="263"/>
    </row>
    <row r="1984" ht="15.75">
      <c r="D1984" s="263"/>
    </row>
    <row r="1985" ht="15.75">
      <c r="D1985" s="263"/>
    </row>
    <row r="1986" ht="15.75">
      <c r="D1986" s="263"/>
    </row>
    <row r="1987" ht="15.75">
      <c r="D1987" s="263"/>
    </row>
    <row r="1988" ht="15.75">
      <c r="D1988" s="263"/>
    </row>
    <row r="1989" ht="15.75">
      <c r="D1989" s="263"/>
    </row>
    <row r="1990" ht="15.75">
      <c r="D1990" s="263"/>
    </row>
    <row r="1991" ht="15.75">
      <c r="D1991" s="263"/>
    </row>
    <row r="1992" ht="15.75">
      <c r="D1992" s="263"/>
    </row>
    <row r="1993" ht="15.75">
      <c r="D1993" s="263"/>
    </row>
    <row r="1994" ht="15.75">
      <c r="D1994" s="263"/>
    </row>
    <row r="1995" ht="15.75">
      <c r="D1995" s="263"/>
    </row>
    <row r="1996" ht="15.75">
      <c r="D1996" s="263"/>
    </row>
    <row r="1997" ht="15.75">
      <c r="D1997" s="263"/>
    </row>
    <row r="1998" ht="15.75">
      <c r="D1998" s="263"/>
    </row>
    <row r="1999" ht="15.75">
      <c r="D1999" s="263"/>
    </row>
    <row r="2000" ht="15.75">
      <c r="D2000" s="263"/>
    </row>
    <row r="2001" ht="15.75">
      <c r="D2001" s="263"/>
    </row>
    <row r="2002" ht="15.75">
      <c r="D2002" s="263"/>
    </row>
    <row r="2003" ht="15.75">
      <c r="D2003" s="263"/>
    </row>
    <row r="2004" ht="15.75">
      <c r="D2004" s="263"/>
    </row>
    <row r="2005" ht="15.75">
      <c r="D2005" s="263"/>
    </row>
    <row r="2006" ht="15.75">
      <c r="D2006" s="263"/>
    </row>
    <row r="2007" ht="15.75">
      <c r="D2007" s="263"/>
    </row>
    <row r="2008" ht="15.75">
      <c r="D2008" s="263"/>
    </row>
    <row r="2009" ht="15.75">
      <c r="D2009" s="263"/>
    </row>
    <row r="2010" ht="15.75">
      <c r="D2010" s="263"/>
    </row>
    <row r="2011" ht="15.75">
      <c r="D2011" s="263"/>
    </row>
    <row r="2012" ht="15.75">
      <c r="D2012" s="263"/>
    </row>
    <row r="2013" ht="15.75">
      <c r="D2013" s="263"/>
    </row>
    <row r="2014" ht="15.75">
      <c r="D2014" s="263"/>
    </row>
    <row r="2015" ht="15.75">
      <c r="D2015" s="263"/>
    </row>
    <row r="2016" ht="15.75">
      <c r="D2016" s="263"/>
    </row>
    <row r="2017" ht="15.75">
      <c r="D2017" s="263"/>
    </row>
    <row r="2018" ht="15.75">
      <c r="D2018" s="263"/>
    </row>
    <row r="2019" ht="15.75">
      <c r="D2019" s="263"/>
    </row>
    <row r="2020" ht="15.75">
      <c r="D2020" s="263"/>
    </row>
    <row r="2021" ht="15.75">
      <c r="D2021" s="263"/>
    </row>
    <row r="2022" ht="15.75">
      <c r="D2022" s="263"/>
    </row>
    <row r="2023" ht="15.75">
      <c r="D2023" s="263"/>
    </row>
    <row r="2024" ht="15.75">
      <c r="D2024" s="263"/>
    </row>
    <row r="2025" ht="15.75">
      <c r="D2025" s="263"/>
    </row>
    <row r="2026" ht="15.75">
      <c r="D2026" s="263"/>
    </row>
    <row r="2027" ht="15.75">
      <c r="D2027" s="263"/>
    </row>
    <row r="2028" ht="15.75">
      <c r="D2028" s="263"/>
    </row>
    <row r="2029" ht="15.75">
      <c r="D2029" s="263"/>
    </row>
    <row r="2030" ht="15.75">
      <c r="D2030" s="263"/>
    </row>
    <row r="2031" ht="15.75">
      <c r="D2031" s="263"/>
    </row>
    <row r="2032" ht="15.75">
      <c r="D2032" s="263"/>
    </row>
    <row r="2033" ht="15.75">
      <c r="D2033" s="263"/>
    </row>
    <row r="2034" ht="15.75">
      <c r="D2034" s="263"/>
    </row>
    <row r="2035" ht="15.75">
      <c r="D2035" s="263"/>
    </row>
    <row r="2036" ht="15.75">
      <c r="D2036" s="263"/>
    </row>
    <row r="2037" ht="15.75">
      <c r="D2037" s="263"/>
    </row>
    <row r="2038" ht="15.75">
      <c r="D2038" s="263"/>
    </row>
    <row r="2039" ht="15.75">
      <c r="D2039" s="263"/>
    </row>
    <row r="2040" ht="15.75">
      <c r="D2040" s="263"/>
    </row>
    <row r="2041" ht="15.75">
      <c r="D2041" s="263"/>
    </row>
    <row r="2042" ht="15.75">
      <c r="D2042" s="263"/>
    </row>
    <row r="2043" ht="15.75">
      <c r="D2043" s="263"/>
    </row>
    <row r="2044" ht="15.75">
      <c r="D2044" s="263"/>
    </row>
    <row r="2045" ht="15.75">
      <c r="D2045" s="263"/>
    </row>
    <row r="2046" ht="15.75">
      <c r="D2046" s="263"/>
    </row>
    <row r="2047" ht="15.75">
      <c r="D2047" s="263"/>
    </row>
    <row r="2048" ht="15.75">
      <c r="D2048" s="263"/>
    </row>
    <row r="2049" ht="15.75">
      <c r="D2049" s="263"/>
    </row>
    <row r="2050" ht="15.75">
      <c r="D2050" s="263"/>
    </row>
    <row r="2051" ht="15.75">
      <c r="D2051" s="263"/>
    </row>
    <row r="2052" ht="15.75">
      <c r="D2052" s="263"/>
    </row>
    <row r="2053" ht="15.75">
      <c r="D2053" s="263"/>
    </row>
    <row r="2054" ht="15.75">
      <c r="D2054" s="263"/>
    </row>
    <row r="2055" ht="15.75">
      <c r="D2055" s="263"/>
    </row>
    <row r="2056" ht="15.75">
      <c r="D2056" s="263"/>
    </row>
    <row r="2057" ht="15.75">
      <c r="D2057" s="263"/>
    </row>
    <row r="2058" ht="15.75">
      <c r="D2058" s="263"/>
    </row>
    <row r="2059" ht="15.75">
      <c r="D2059" s="263"/>
    </row>
    <row r="2060" ht="15.75">
      <c r="D2060" s="263"/>
    </row>
    <row r="2061" ht="15.75">
      <c r="D2061" s="263"/>
    </row>
    <row r="2062" ht="15.75">
      <c r="D2062" s="263"/>
    </row>
    <row r="2063" ht="15.75">
      <c r="D2063" s="263"/>
    </row>
    <row r="2064" ht="15.75">
      <c r="D2064" s="263"/>
    </row>
    <row r="2065" ht="15.75">
      <c r="D2065" s="263"/>
    </row>
    <row r="2066" ht="15.75">
      <c r="D2066" s="263"/>
    </row>
    <row r="2067" ht="15.75">
      <c r="D2067" s="263"/>
    </row>
    <row r="2068" ht="15.75">
      <c r="D2068" s="263"/>
    </row>
    <row r="2069" ht="15.75">
      <c r="D2069" s="263"/>
    </row>
    <row r="2070" ht="15.75">
      <c r="D2070" s="263"/>
    </row>
    <row r="2071" ht="15.75">
      <c r="D2071" s="263"/>
    </row>
    <row r="2072" ht="15.75">
      <c r="D2072" s="263"/>
    </row>
    <row r="2073" ht="15.75">
      <c r="D2073" s="263"/>
    </row>
    <row r="2074" ht="15.75">
      <c r="D2074" s="263"/>
    </row>
    <row r="2075" ht="15.75">
      <c r="D2075" s="263"/>
    </row>
    <row r="2076" ht="15.75">
      <c r="D2076" s="263"/>
    </row>
    <row r="2077" ht="15.75">
      <c r="D2077" s="263"/>
    </row>
    <row r="2078" ht="15.75">
      <c r="D2078" s="263"/>
    </row>
    <row r="2079" ht="15.75">
      <c r="D2079" s="263"/>
    </row>
    <row r="2080" ht="15.75">
      <c r="D2080" s="263"/>
    </row>
    <row r="2081" ht="15.75">
      <c r="D2081" s="263"/>
    </row>
    <row r="2082" ht="15.75">
      <c r="D2082" s="263"/>
    </row>
    <row r="2083" ht="15.75">
      <c r="D2083" s="263"/>
    </row>
    <row r="2084" ht="15.75">
      <c r="D2084" s="263"/>
    </row>
    <row r="2085" ht="15.75">
      <c r="D2085" s="263"/>
    </row>
    <row r="2086" ht="15.75">
      <c r="D2086" s="263"/>
    </row>
    <row r="2087" ht="15.75">
      <c r="D2087" s="263"/>
    </row>
    <row r="2088" ht="15.75">
      <c r="D2088" s="263"/>
    </row>
    <row r="2089" ht="15.75">
      <c r="D2089" s="263"/>
    </row>
    <row r="2090" ht="15.75">
      <c r="D2090" s="263"/>
    </row>
    <row r="2091" ht="15.75">
      <c r="D2091" s="263"/>
    </row>
    <row r="2092" ht="15.75">
      <c r="D2092" s="263"/>
    </row>
    <row r="2093" ht="15.75">
      <c r="D2093" s="263"/>
    </row>
    <row r="2094" ht="15.75">
      <c r="D2094" s="263"/>
    </row>
    <row r="2095" ht="15.75">
      <c r="D2095" s="263"/>
    </row>
    <row r="2096" ht="15.75">
      <c r="D2096" s="263"/>
    </row>
    <row r="2097" ht="15.75">
      <c r="D2097" s="263"/>
    </row>
    <row r="2098" ht="15.75">
      <c r="D2098" s="263"/>
    </row>
    <row r="2099" ht="15.75">
      <c r="D2099" s="263"/>
    </row>
    <row r="2100" ht="15.75">
      <c r="D2100" s="263"/>
    </row>
    <row r="2101" ht="15.75">
      <c r="D2101" s="263"/>
    </row>
    <row r="2102" ht="15.75">
      <c r="D2102" s="263"/>
    </row>
    <row r="2103" ht="15.75">
      <c r="D2103" s="263"/>
    </row>
    <row r="2104" ht="15.75">
      <c r="D2104" s="263"/>
    </row>
    <row r="2105" ht="15.75">
      <c r="D2105" s="263"/>
    </row>
    <row r="2106" ht="15.75">
      <c r="D2106" s="263"/>
    </row>
    <row r="2107" ht="15.75">
      <c r="D2107" s="263"/>
    </row>
    <row r="2108" ht="15.75">
      <c r="D2108" s="263"/>
    </row>
    <row r="2109" ht="15.75">
      <c r="D2109" s="263"/>
    </row>
    <row r="2110" ht="15.75">
      <c r="D2110" s="263"/>
    </row>
    <row r="2111" ht="15.75">
      <c r="D2111" s="263"/>
    </row>
    <row r="2112" ht="15.75">
      <c r="D2112" s="263"/>
    </row>
    <row r="2113" ht="15.75">
      <c r="D2113" s="263"/>
    </row>
    <row r="2114" ht="15.75">
      <c r="D2114" s="263"/>
    </row>
    <row r="2115" ht="15.75">
      <c r="D2115" s="263"/>
    </row>
    <row r="2116" ht="15.75">
      <c r="D2116" s="263"/>
    </row>
    <row r="2117" ht="15.75">
      <c r="D2117" s="263"/>
    </row>
    <row r="2118" ht="15.75">
      <c r="D2118" s="263"/>
    </row>
    <row r="2119" ht="15.75">
      <c r="D2119" s="263"/>
    </row>
    <row r="2120" ht="15.75">
      <c r="D2120" s="263"/>
    </row>
    <row r="2121" ht="15.75">
      <c r="D2121" s="263"/>
    </row>
    <row r="2122" ht="15.75">
      <c r="D2122" s="263"/>
    </row>
    <row r="2123" ht="15.75">
      <c r="D2123" s="263"/>
    </row>
    <row r="2124" ht="15.75">
      <c r="D2124" s="263"/>
    </row>
    <row r="2125" ht="15.75">
      <c r="D2125" s="263"/>
    </row>
    <row r="2126" ht="15.75">
      <c r="D2126" s="263"/>
    </row>
    <row r="2127" ht="15.75">
      <c r="D2127" s="263"/>
    </row>
    <row r="2128" ht="15.75">
      <c r="D2128" s="263"/>
    </row>
    <row r="2129" ht="15.75">
      <c r="D2129" s="263"/>
    </row>
    <row r="2130" ht="15.75">
      <c r="D2130" s="263"/>
    </row>
    <row r="2131" ht="15.75">
      <c r="D2131" s="263"/>
    </row>
    <row r="2132" ht="15.75">
      <c r="D2132" s="263"/>
    </row>
    <row r="2133" ht="15.75">
      <c r="D2133" s="263"/>
    </row>
    <row r="2134" ht="15.75">
      <c r="D2134" s="263"/>
    </row>
    <row r="2135" ht="15.75">
      <c r="D2135" s="263"/>
    </row>
    <row r="2136" ht="15.75">
      <c r="D2136" s="263"/>
    </row>
    <row r="2137" ht="15.75">
      <c r="D2137" s="263"/>
    </row>
    <row r="2138" ht="15.75">
      <c r="D2138" s="263"/>
    </row>
    <row r="2139" ht="15.75">
      <c r="D2139" s="263"/>
    </row>
    <row r="2140" ht="15.75">
      <c r="D2140" s="263"/>
    </row>
    <row r="2141" ht="15.75">
      <c r="D2141" s="263"/>
    </row>
    <row r="2142" ht="15.75">
      <c r="D2142" s="263"/>
    </row>
    <row r="2143" ht="15.75">
      <c r="D2143" s="263"/>
    </row>
    <row r="2144" ht="15.75">
      <c r="D2144" s="263"/>
    </row>
    <row r="2145" ht="15.75">
      <c r="D2145" s="263"/>
    </row>
    <row r="2146" ht="15.75">
      <c r="D2146" s="263"/>
    </row>
    <row r="2147" ht="15.75">
      <c r="D2147" s="263"/>
    </row>
    <row r="2148" ht="15.75">
      <c r="D2148" s="263"/>
    </row>
    <row r="2149" ht="15.75">
      <c r="D2149" s="263"/>
    </row>
    <row r="2150" ht="15.75">
      <c r="D2150" s="263"/>
    </row>
    <row r="2151" ht="15.75">
      <c r="D2151" s="263"/>
    </row>
    <row r="2152" ht="15.75">
      <c r="D2152" s="263"/>
    </row>
    <row r="2153" ht="15.75">
      <c r="D2153" s="263"/>
    </row>
    <row r="2154" ht="15.75">
      <c r="D2154" s="263"/>
    </row>
    <row r="2155" ht="15.75">
      <c r="D2155" s="263"/>
    </row>
    <row r="2156" ht="15.75">
      <c r="D2156" s="263"/>
    </row>
    <row r="2157" ht="15.75">
      <c r="D2157" s="263"/>
    </row>
    <row r="2158" ht="15.75">
      <c r="D2158" s="263"/>
    </row>
    <row r="2159" ht="15.75">
      <c r="D2159" s="263"/>
    </row>
    <row r="2160" ht="15.75">
      <c r="D2160" s="263"/>
    </row>
    <row r="2161" ht="15.75">
      <c r="D2161" s="263"/>
    </row>
    <row r="2162" ht="15.75">
      <c r="D2162" s="263"/>
    </row>
    <row r="2163" ht="15.75">
      <c r="D2163" s="263"/>
    </row>
    <row r="2164" ht="15.75">
      <c r="D2164" s="263"/>
    </row>
    <row r="2165" ht="15.75">
      <c r="D2165" s="263"/>
    </row>
    <row r="2166" ht="15.75">
      <c r="D2166" s="263"/>
    </row>
    <row r="2167" ht="15.75">
      <c r="D2167" s="263"/>
    </row>
    <row r="2168" ht="15.75">
      <c r="D2168" s="263"/>
    </row>
    <row r="2169" ht="15.75">
      <c r="D2169" s="263"/>
    </row>
    <row r="2170" ht="15.75">
      <c r="D2170" s="263"/>
    </row>
    <row r="2171" ht="15.75">
      <c r="D2171" s="263"/>
    </row>
    <row r="2172" ht="15.75">
      <c r="D2172" s="263"/>
    </row>
    <row r="2173" ht="15.75">
      <c r="D2173" s="263"/>
    </row>
    <row r="2174" ht="15.75">
      <c r="D2174" s="263"/>
    </row>
    <row r="2175" ht="15.75">
      <c r="D2175" s="263"/>
    </row>
    <row r="2176" ht="15.75">
      <c r="D2176" s="263"/>
    </row>
    <row r="2177" ht="15.75">
      <c r="D2177" s="263"/>
    </row>
    <row r="2178" ht="15.75">
      <c r="D2178" s="263"/>
    </row>
    <row r="2179" ht="15.75">
      <c r="D2179" s="263"/>
    </row>
    <row r="2180" ht="15.75">
      <c r="D2180" s="263"/>
    </row>
    <row r="2181" ht="15.75">
      <c r="D2181" s="263"/>
    </row>
    <row r="2182" ht="15.75">
      <c r="D2182" s="263"/>
    </row>
    <row r="2183" ht="15.75">
      <c r="D2183" s="263"/>
    </row>
    <row r="2184" ht="15.75">
      <c r="D2184" s="263"/>
    </row>
    <row r="2185" ht="15.75">
      <c r="D2185" s="263"/>
    </row>
    <row r="2186" ht="15.75">
      <c r="D2186" s="263"/>
    </row>
    <row r="2187" ht="15.75">
      <c r="D2187" s="263"/>
    </row>
    <row r="2188" ht="15.75">
      <c r="D2188" s="263"/>
    </row>
    <row r="2189" ht="15.75">
      <c r="D2189" s="263"/>
    </row>
    <row r="2190" ht="15.75">
      <c r="D2190" s="263"/>
    </row>
    <row r="2191" ht="15.75">
      <c r="D2191" s="263"/>
    </row>
    <row r="2192" ht="15.75">
      <c r="D2192" s="263"/>
    </row>
    <row r="2193" ht="15.75">
      <c r="D2193" s="263"/>
    </row>
    <row r="2194" ht="15.75">
      <c r="D2194" s="263"/>
    </row>
    <row r="2195" ht="15.75">
      <c r="D2195" s="263"/>
    </row>
    <row r="2196" ht="15.75">
      <c r="D2196" s="263"/>
    </row>
    <row r="2197" ht="15.75">
      <c r="D2197" s="263"/>
    </row>
    <row r="2198" ht="15.75">
      <c r="D2198" s="263"/>
    </row>
    <row r="2199" ht="15.75">
      <c r="D2199" s="263"/>
    </row>
    <row r="2200" ht="15.75">
      <c r="D2200" s="263"/>
    </row>
    <row r="2201" ht="15.75">
      <c r="D2201" s="263"/>
    </row>
    <row r="2202" ht="15.75">
      <c r="D2202" s="263"/>
    </row>
    <row r="2203" ht="15.75">
      <c r="D2203" s="263"/>
    </row>
    <row r="2204" ht="15.75">
      <c r="D2204" s="263"/>
    </row>
    <row r="2205" ht="15.75">
      <c r="D2205" s="263"/>
    </row>
    <row r="2206" ht="15.75">
      <c r="D2206" s="263"/>
    </row>
    <row r="2207" ht="15.75">
      <c r="D2207" s="263"/>
    </row>
    <row r="2208" ht="15.75">
      <c r="D2208" s="263"/>
    </row>
    <row r="2209" ht="15.75">
      <c r="D2209" s="263"/>
    </row>
    <row r="2210" ht="15.75">
      <c r="D2210" s="263"/>
    </row>
    <row r="2211" ht="15.75">
      <c r="D2211" s="263"/>
    </row>
    <row r="2212" ht="15.75">
      <c r="D2212" s="263"/>
    </row>
    <row r="2213" ht="15.75">
      <c r="D2213" s="263"/>
    </row>
    <row r="2214" ht="15.75">
      <c r="D2214" s="263"/>
    </row>
    <row r="2215" ht="15.75">
      <c r="D2215" s="263"/>
    </row>
    <row r="2216" ht="15.75">
      <c r="D2216" s="263"/>
    </row>
    <row r="2217" ht="15.75">
      <c r="D2217" s="263"/>
    </row>
    <row r="2218" ht="15.75">
      <c r="D2218" s="263"/>
    </row>
    <row r="2219" ht="15.75">
      <c r="D2219" s="263"/>
    </row>
    <row r="2220" ht="15.75">
      <c r="D2220" s="263"/>
    </row>
    <row r="2221" ht="15.75">
      <c r="D2221" s="263"/>
    </row>
    <row r="2222" ht="15.75">
      <c r="D2222" s="263"/>
    </row>
    <row r="2223" ht="15.75">
      <c r="D2223" s="263"/>
    </row>
    <row r="2224" ht="15.75">
      <c r="D2224" s="263"/>
    </row>
    <row r="2225" ht="15.75">
      <c r="D2225" s="263"/>
    </row>
    <row r="2226" ht="15.75">
      <c r="D2226" s="263"/>
    </row>
    <row r="2227" ht="15.75">
      <c r="D2227" s="263"/>
    </row>
    <row r="2228" ht="15.75">
      <c r="D2228" s="263"/>
    </row>
    <row r="2229" ht="15.75">
      <c r="D2229" s="263"/>
    </row>
    <row r="2230" ht="15.75">
      <c r="D2230" s="263"/>
    </row>
    <row r="2231" ht="15.75">
      <c r="D2231" s="263"/>
    </row>
    <row r="2232" ht="15.75">
      <c r="D2232" s="263"/>
    </row>
    <row r="2233" ht="15.75">
      <c r="D2233" s="263"/>
    </row>
    <row r="2234" ht="15.75">
      <c r="D2234" s="263"/>
    </row>
    <row r="2235" ht="15.75">
      <c r="D2235" s="263"/>
    </row>
    <row r="2236" ht="15.75">
      <c r="D2236" s="263"/>
    </row>
    <row r="2237" ht="15.75">
      <c r="D2237" s="263"/>
    </row>
    <row r="2238" ht="15.75">
      <c r="D2238" s="263"/>
    </row>
    <row r="2239" ht="15.75">
      <c r="D2239" s="263"/>
    </row>
    <row r="2240" ht="15.75">
      <c r="D2240" s="263"/>
    </row>
    <row r="2241" ht="15.75">
      <c r="D2241" s="263"/>
    </row>
    <row r="2242" ht="15.75">
      <c r="D2242" s="263"/>
    </row>
    <row r="2243" ht="15.75">
      <c r="D2243" s="263"/>
    </row>
    <row r="2244" ht="15.75">
      <c r="D2244" s="263"/>
    </row>
    <row r="2245" ht="15.75">
      <c r="D2245" s="263"/>
    </row>
    <row r="2246" ht="15.75">
      <c r="D2246" s="263"/>
    </row>
    <row r="2247" ht="15.75">
      <c r="D2247" s="263"/>
    </row>
    <row r="2248" ht="15.75">
      <c r="D2248" s="263"/>
    </row>
    <row r="2249" ht="15.75">
      <c r="D2249" s="263"/>
    </row>
    <row r="2250" ht="15.75">
      <c r="D2250" s="263"/>
    </row>
    <row r="2251" ht="15.75">
      <c r="D2251" s="263"/>
    </row>
    <row r="2252" ht="15.75">
      <c r="D2252" s="263"/>
    </row>
    <row r="2253" ht="15.75">
      <c r="D2253" s="263"/>
    </row>
    <row r="2254" ht="15.75">
      <c r="D2254" s="263"/>
    </row>
    <row r="2255" ht="15.75">
      <c r="D2255" s="263"/>
    </row>
    <row r="2256" ht="15.75">
      <c r="D2256" s="263"/>
    </row>
    <row r="2257" ht="15.75">
      <c r="D2257" s="263"/>
    </row>
    <row r="2258" ht="15.75">
      <c r="D2258" s="263"/>
    </row>
    <row r="2259" ht="15.75">
      <c r="D2259" s="263"/>
    </row>
    <row r="2260" ht="15.75">
      <c r="D2260" s="263"/>
    </row>
    <row r="2261" ht="15.75">
      <c r="D2261" s="263"/>
    </row>
    <row r="2262" ht="15.75">
      <c r="D2262" s="263"/>
    </row>
    <row r="2263" ht="15.75">
      <c r="D2263" s="263"/>
    </row>
    <row r="2264" ht="15.75">
      <c r="D2264" s="263"/>
    </row>
    <row r="2265" ht="15.75">
      <c r="D2265" s="263"/>
    </row>
    <row r="2266" ht="15.75">
      <c r="D2266" s="263"/>
    </row>
    <row r="2267" ht="15.75">
      <c r="D2267" s="263"/>
    </row>
    <row r="2268" ht="15.75">
      <c r="D2268" s="263"/>
    </row>
    <row r="2269" ht="15.75">
      <c r="D2269" s="263"/>
    </row>
    <row r="2270" ht="15.75">
      <c r="D2270" s="263"/>
    </row>
    <row r="2271" ht="15.75">
      <c r="D2271" s="263"/>
    </row>
    <row r="2272" ht="15.75">
      <c r="D2272" s="263"/>
    </row>
    <row r="2273" ht="15.75">
      <c r="D2273" s="263"/>
    </row>
    <row r="2274" ht="15.75">
      <c r="D2274" s="263"/>
    </row>
    <row r="2275" ht="15.75">
      <c r="D2275" s="263"/>
    </row>
    <row r="2276" ht="15.75">
      <c r="D2276" s="263"/>
    </row>
    <row r="2277" ht="15.75">
      <c r="D2277" s="263"/>
    </row>
    <row r="2278" ht="15.75">
      <c r="D2278" s="263"/>
    </row>
    <row r="2279" ht="15.75">
      <c r="D2279" s="263"/>
    </row>
    <row r="2280" ht="15.75">
      <c r="D2280" s="263"/>
    </row>
    <row r="2281" ht="15.75">
      <c r="D2281" s="263"/>
    </row>
    <row r="2282" ht="15.75">
      <c r="D2282" s="263"/>
    </row>
    <row r="2283" ht="15.75">
      <c r="D2283" s="263"/>
    </row>
    <row r="2284" ht="15.75">
      <c r="D2284" s="263"/>
    </row>
    <row r="2285" ht="15.75">
      <c r="D2285" s="263"/>
    </row>
    <row r="2286" ht="15.75">
      <c r="D2286" s="263"/>
    </row>
    <row r="2287" ht="15.75">
      <c r="D2287" s="263"/>
    </row>
    <row r="2288" ht="15.75">
      <c r="D2288" s="263"/>
    </row>
    <row r="2289" ht="15.75">
      <c r="D2289" s="263"/>
    </row>
    <row r="2290" ht="15.75">
      <c r="D2290" s="263"/>
    </row>
    <row r="2291" ht="15.75">
      <c r="D2291" s="263"/>
    </row>
    <row r="2292" ht="15.75">
      <c r="D2292" s="263"/>
    </row>
    <row r="2293" ht="15.75">
      <c r="D2293" s="263"/>
    </row>
    <row r="2294" ht="15.75">
      <c r="D2294" s="263"/>
    </row>
    <row r="2295" ht="15.75">
      <c r="D2295" s="263"/>
    </row>
    <row r="2296" ht="15.75">
      <c r="D2296" s="263"/>
    </row>
    <row r="2297" ht="15.75">
      <c r="D2297" s="263"/>
    </row>
    <row r="2298" ht="15.75">
      <c r="D2298" s="263"/>
    </row>
    <row r="2299" ht="15.75">
      <c r="D2299" s="263"/>
    </row>
    <row r="2300" ht="15.75">
      <c r="D2300" s="263"/>
    </row>
    <row r="2301" ht="15.75">
      <c r="D2301" s="263"/>
    </row>
    <row r="2302" ht="15.75">
      <c r="D2302" s="263"/>
    </row>
    <row r="2303" ht="15.75">
      <c r="D2303" s="263"/>
    </row>
    <row r="2304" ht="15.75">
      <c r="D2304" s="263"/>
    </row>
    <row r="2305" ht="15.75">
      <c r="D2305" s="263"/>
    </row>
    <row r="2306" ht="15.75">
      <c r="D2306" s="263"/>
    </row>
    <row r="2307" ht="15.75">
      <c r="D2307" s="263"/>
    </row>
    <row r="2308" ht="15.75">
      <c r="D2308" s="263"/>
    </row>
    <row r="2309" ht="15.75">
      <c r="D2309" s="263"/>
    </row>
    <row r="2310" ht="15.75">
      <c r="D2310" s="263"/>
    </row>
    <row r="2311" ht="15.75">
      <c r="D2311" s="263"/>
    </row>
    <row r="2312" ht="15.75">
      <c r="D2312" s="263"/>
    </row>
    <row r="2313" ht="15.75">
      <c r="D2313" s="263"/>
    </row>
    <row r="2314" ht="15.75">
      <c r="D2314" s="263"/>
    </row>
    <row r="2315" ht="15.75">
      <c r="D2315" s="263"/>
    </row>
    <row r="2316" ht="15.75">
      <c r="D2316" s="263"/>
    </row>
    <row r="2317" ht="15.75">
      <c r="D2317" s="263"/>
    </row>
    <row r="2318" ht="15.75">
      <c r="D2318" s="263"/>
    </row>
    <row r="2319" ht="15.75">
      <c r="D2319" s="263"/>
    </row>
    <row r="2320" ht="15.75">
      <c r="D2320" s="263"/>
    </row>
    <row r="2321" ht="15.75">
      <c r="D2321" s="263"/>
    </row>
    <row r="2322" ht="15.75">
      <c r="D2322" s="263"/>
    </row>
    <row r="2323" ht="15.75">
      <c r="D2323" s="263"/>
    </row>
    <row r="2324" ht="15.75">
      <c r="D2324" s="263"/>
    </row>
    <row r="2325" ht="15.75">
      <c r="D2325" s="263"/>
    </row>
    <row r="2326" ht="15.75">
      <c r="D2326" s="263"/>
    </row>
    <row r="2327" ht="15.75">
      <c r="D2327" s="263"/>
    </row>
    <row r="2328" ht="15.75">
      <c r="D2328" s="263"/>
    </row>
    <row r="2329" ht="15.75">
      <c r="D2329" s="263"/>
    </row>
    <row r="2330" ht="15.75">
      <c r="D2330" s="263"/>
    </row>
    <row r="2331" ht="15.75">
      <c r="D2331" s="263"/>
    </row>
    <row r="2332" ht="15.75">
      <c r="D2332" s="263"/>
    </row>
    <row r="2333" ht="15.75">
      <c r="D2333" s="263"/>
    </row>
    <row r="2334" ht="15.75">
      <c r="D2334" s="263"/>
    </row>
    <row r="2335" ht="15.75">
      <c r="D2335" s="263"/>
    </row>
    <row r="2336" ht="15.75">
      <c r="D2336" s="263"/>
    </row>
    <row r="2337" ht="15.75">
      <c r="D2337" s="263"/>
    </row>
    <row r="2338" ht="15.75">
      <c r="D2338" s="263"/>
    </row>
    <row r="2339" ht="15.75">
      <c r="D2339" s="263"/>
    </row>
    <row r="2340" ht="15.75">
      <c r="D2340" s="263"/>
    </row>
    <row r="2341" ht="15.75">
      <c r="D2341" s="263"/>
    </row>
    <row r="2342" ht="15.75">
      <c r="D2342" s="263"/>
    </row>
    <row r="2343" ht="15.75">
      <c r="D2343" s="263"/>
    </row>
    <row r="2344" ht="15.75">
      <c r="D2344" s="263"/>
    </row>
    <row r="2345" ht="15.75">
      <c r="D2345" s="263"/>
    </row>
    <row r="2346" ht="15.75">
      <c r="D2346" s="263"/>
    </row>
    <row r="2347" ht="15.75">
      <c r="D2347" s="263"/>
    </row>
    <row r="2348" ht="15.75">
      <c r="D2348" s="263"/>
    </row>
    <row r="2349" ht="15.75">
      <c r="D2349" s="263"/>
    </row>
    <row r="2350" ht="15.75">
      <c r="D2350" s="263"/>
    </row>
    <row r="2351" ht="15.75">
      <c r="D2351" s="263"/>
    </row>
    <row r="2352" ht="15.75">
      <c r="D2352" s="263"/>
    </row>
    <row r="2353" ht="15.75">
      <c r="D2353" s="263"/>
    </row>
    <row r="2354" ht="15.75">
      <c r="D2354" s="263"/>
    </row>
    <row r="2355" ht="15.75">
      <c r="D2355" s="263"/>
    </row>
    <row r="2356" ht="15.75">
      <c r="D2356" s="263"/>
    </row>
    <row r="2357" ht="15.75">
      <c r="D2357" s="263"/>
    </row>
    <row r="2358" ht="15.75">
      <c r="D2358" s="263"/>
    </row>
    <row r="2359" ht="15.75">
      <c r="D2359" s="263"/>
    </row>
    <row r="2360" ht="15.75">
      <c r="D2360" s="263"/>
    </row>
    <row r="2361" ht="15.75">
      <c r="D2361" s="263"/>
    </row>
    <row r="2362" ht="15.75">
      <c r="D2362" s="263"/>
    </row>
    <row r="2363" ht="15.75">
      <c r="D2363" s="263"/>
    </row>
    <row r="2364" ht="15.75">
      <c r="D2364" s="263"/>
    </row>
    <row r="2365" ht="15.75">
      <c r="D2365" s="263"/>
    </row>
    <row r="2366" ht="15.75">
      <c r="D2366" s="263"/>
    </row>
    <row r="2367" ht="15.75">
      <c r="D2367" s="263"/>
    </row>
    <row r="2368" ht="15.75">
      <c r="D2368" s="263"/>
    </row>
    <row r="2369" ht="15.75">
      <c r="D2369" s="263"/>
    </row>
    <row r="2370" ht="15.75">
      <c r="D2370" s="263"/>
    </row>
    <row r="2371" ht="15.75">
      <c r="D2371" s="263"/>
    </row>
    <row r="2372" ht="15.75">
      <c r="D2372" s="263"/>
    </row>
    <row r="2373" ht="15.75">
      <c r="D2373" s="263"/>
    </row>
    <row r="2374" ht="15.75">
      <c r="D2374" s="263"/>
    </row>
    <row r="2375" ht="15.75">
      <c r="D2375" s="263"/>
    </row>
    <row r="2376" ht="15.75">
      <c r="D2376" s="263"/>
    </row>
    <row r="2377" ht="15.75">
      <c r="D2377" s="263"/>
    </row>
    <row r="2378" ht="15.75">
      <c r="D2378" s="263"/>
    </row>
    <row r="2379" ht="15.75">
      <c r="D2379" s="263"/>
    </row>
    <row r="2380" ht="15.75">
      <c r="D2380" s="263"/>
    </row>
    <row r="2381" ht="15.75">
      <c r="D2381" s="263"/>
    </row>
    <row r="2382" ht="15.75">
      <c r="D2382" s="263"/>
    </row>
    <row r="2383" ht="15.75">
      <c r="D2383" s="263"/>
    </row>
    <row r="2384" ht="15.75">
      <c r="D2384" s="263"/>
    </row>
    <row r="2385" ht="15.75">
      <c r="D2385" s="263"/>
    </row>
    <row r="2386" ht="15.75">
      <c r="D2386" s="263"/>
    </row>
    <row r="2387" ht="15.75">
      <c r="D2387" s="263"/>
    </row>
    <row r="2388" ht="15.75">
      <c r="D2388" s="263"/>
    </row>
    <row r="2389" ht="15.75">
      <c r="D2389" s="263"/>
    </row>
    <row r="2390" ht="15.75">
      <c r="D2390" s="263"/>
    </row>
    <row r="2391" ht="15.75">
      <c r="D2391" s="263"/>
    </row>
    <row r="2392" ht="15.75">
      <c r="D2392" s="263"/>
    </row>
    <row r="2393" ht="15.75">
      <c r="D2393" s="263"/>
    </row>
    <row r="2394" ht="15.75">
      <c r="D2394" s="263"/>
    </row>
    <row r="2395" ht="15.75">
      <c r="D2395" s="263"/>
    </row>
    <row r="2396" ht="15.75">
      <c r="D2396" s="263"/>
    </row>
    <row r="2397" ht="15.75">
      <c r="D2397" s="263"/>
    </row>
    <row r="2398" ht="15.75">
      <c r="D2398" s="263"/>
    </row>
    <row r="2399" ht="15.75">
      <c r="D2399" s="263"/>
    </row>
    <row r="2400" ht="15.75">
      <c r="D2400" s="263"/>
    </row>
    <row r="2401" ht="15.75">
      <c r="D2401" s="263"/>
    </row>
    <row r="2402" ht="15.75">
      <c r="D2402" s="263"/>
    </row>
    <row r="2403" ht="15.75">
      <c r="D2403" s="263"/>
    </row>
    <row r="2404" ht="15.75">
      <c r="D2404" s="263"/>
    </row>
    <row r="2405" ht="15.75">
      <c r="D2405" s="263"/>
    </row>
    <row r="2406" ht="15.75">
      <c r="D2406" s="263"/>
    </row>
    <row r="2407" ht="15.75">
      <c r="D2407" s="263"/>
    </row>
    <row r="2408" ht="15.75">
      <c r="D2408" s="263"/>
    </row>
    <row r="2409" ht="15.75">
      <c r="D2409" s="263"/>
    </row>
    <row r="2410" ht="15.75">
      <c r="D2410" s="263"/>
    </row>
    <row r="2411" ht="15.75">
      <c r="D2411" s="263"/>
    </row>
    <row r="2412" ht="15.75">
      <c r="D2412" s="263"/>
    </row>
    <row r="2413" ht="15.75">
      <c r="D2413" s="263"/>
    </row>
    <row r="2414" ht="15.75">
      <c r="D2414" s="263"/>
    </row>
    <row r="2415" ht="15.75">
      <c r="D2415" s="263"/>
    </row>
    <row r="2416" ht="15.75">
      <c r="D2416" s="263"/>
    </row>
    <row r="2417" ht="15.75">
      <c r="D2417" s="263"/>
    </row>
    <row r="2418" ht="15.75">
      <c r="D2418" s="263"/>
    </row>
    <row r="2419" ht="15.75">
      <c r="D2419" s="263"/>
    </row>
    <row r="2420" ht="15.75">
      <c r="D2420" s="263"/>
    </row>
    <row r="2421" ht="15.75">
      <c r="D2421" s="263"/>
    </row>
    <row r="2422" ht="15.75">
      <c r="D2422" s="263"/>
    </row>
    <row r="2423" ht="15.75">
      <c r="D2423" s="263"/>
    </row>
    <row r="2424" ht="15.75">
      <c r="D2424" s="263"/>
    </row>
    <row r="2425" ht="15.75">
      <c r="D2425" s="263"/>
    </row>
    <row r="2426" ht="15.75">
      <c r="D2426" s="263"/>
    </row>
    <row r="2427" ht="15.75">
      <c r="D2427" s="263"/>
    </row>
    <row r="2428" ht="15.75">
      <c r="D2428" s="263"/>
    </row>
    <row r="2429" ht="15.75">
      <c r="D2429" s="263"/>
    </row>
    <row r="2430" ht="15.75">
      <c r="D2430" s="263"/>
    </row>
    <row r="2431" ht="15.75">
      <c r="D2431" s="263"/>
    </row>
    <row r="2432" ht="15.75">
      <c r="D2432" s="263"/>
    </row>
    <row r="2433" ht="15.75">
      <c r="D2433" s="263"/>
    </row>
    <row r="2434" ht="15.75">
      <c r="D2434" s="263"/>
    </row>
    <row r="2435" ht="15.75">
      <c r="D2435" s="263"/>
    </row>
    <row r="2436" ht="15.75">
      <c r="D2436" s="263"/>
    </row>
    <row r="2437" ht="15.75">
      <c r="D2437" s="263"/>
    </row>
    <row r="2438" ht="15.75">
      <c r="D2438" s="263"/>
    </row>
    <row r="2439" ht="15.75">
      <c r="D2439" s="263"/>
    </row>
    <row r="2440" ht="15.75">
      <c r="D2440" s="263"/>
    </row>
    <row r="2441" ht="15.75">
      <c r="D2441" s="263"/>
    </row>
    <row r="2442" ht="15.75">
      <c r="D2442" s="263"/>
    </row>
    <row r="2443" ht="15.75">
      <c r="D2443" s="263"/>
    </row>
    <row r="2444" ht="15.75">
      <c r="D2444" s="263"/>
    </row>
    <row r="2445" ht="15.75">
      <c r="D2445" s="263"/>
    </row>
    <row r="2446" ht="15.75">
      <c r="D2446" s="263"/>
    </row>
    <row r="2447" ht="15.75">
      <c r="D2447" s="263"/>
    </row>
    <row r="2448" ht="15.75">
      <c r="D2448" s="263"/>
    </row>
    <row r="2449" ht="15.75">
      <c r="D2449" s="263"/>
    </row>
    <row r="2450" ht="15.75">
      <c r="D2450" s="263"/>
    </row>
    <row r="2451" ht="15.75">
      <c r="D2451" s="263"/>
    </row>
    <row r="2452" ht="15.75">
      <c r="D2452" s="263"/>
    </row>
    <row r="2453" ht="15.75">
      <c r="D2453" s="263"/>
    </row>
    <row r="2454" ht="15.75">
      <c r="D2454" s="263"/>
    </row>
    <row r="2455" ht="15.75">
      <c r="D2455" s="263"/>
    </row>
    <row r="2456" ht="15.75">
      <c r="D2456" s="263"/>
    </row>
    <row r="2457" ht="15.75">
      <c r="D2457" s="263"/>
    </row>
    <row r="2458" ht="15.75">
      <c r="D2458" s="263"/>
    </row>
    <row r="2459" ht="15.75">
      <c r="D2459" s="263"/>
    </row>
    <row r="2460" ht="15.75">
      <c r="D2460" s="263"/>
    </row>
    <row r="2461" ht="15.75">
      <c r="D2461" s="263"/>
    </row>
    <row r="2462" ht="15.75">
      <c r="D2462" s="263"/>
    </row>
    <row r="2463" ht="15.75">
      <c r="D2463" s="263"/>
    </row>
    <row r="2464" ht="15.75">
      <c r="D2464" s="263"/>
    </row>
    <row r="2465" ht="15.75">
      <c r="D2465" s="263"/>
    </row>
    <row r="2466" ht="15.75">
      <c r="D2466" s="263"/>
    </row>
    <row r="2467" ht="15.75">
      <c r="D2467" s="263"/>
    </row>
    <row r="2468" ht="15.75">
      <c r="D2468" s="263"/>
    </row>
    <row r="2469" ht="15.75">
      <c r="D2469" s="263"/>
    </row>
    <row r="2470" ht="15.75">
      <c r="D2470" s="263"/>
    </row>
    <row r="2471" ht="15.75">
      <c r="D2471" s="263"/>
    </row>
    <row r="2472" ht="15.75">
      <c r="D2472" s="263"/>
    </row>
    <row r="2473" ht="15.75">
      <c r="D2473" s="263"/>
    </row>
    <row r="2474" ht="15.75">
      <c r="D2474" s="263"/>
    </row>
    <row r="2475" ht="15.75">
      <c r="D2475" s="263"/>
    </row>
    <row r="2476" ht="15.75">
      <c r="D2476" s="263"/>
    </row>
    <row r="2477" ht="15.75">
      <c r="D2477" s="263"/>
    </row>
    <row r="2478" ht="15.75">
      <c r="D2478" s="263"/>
    </row>
    <row r="2479" ht="15.75">
      <c r="D2479" s="263"/>
    </row>
    <row r="2480" ht="15.75">
      <c r="D2480" s="263"/>
    </row>
    <row r="2481" ht="15.75">
      <c r="D2481" s="263"/>
    </row>
    <row r="2482" ht="15.75">
      <c r="D2482" s="263"/>
    </row>
    <row r="2483" ht="15.75">
      <c r="D2483" s="263"/>
    </row>
    <row r="2484" ht="15.75">
      <c r="D2484" s="263"/>
    </row>
    <row r="2485" ht="15.75">
      <c r="D2485" s="263"/>
    </row>
    <row r="2486" ht="15.75">
      <c r="D2486" s="263"/>
    </row>
    <row r="2487" ht="15.75">
      <c r="D2487" s="263"/>
    </row>
    <row r="2488" ht="15.75">
      <c r="D2488" s="263"/>
    </row>
    <row r="2489" ht="15.75">
      <c r="D2489" s="263"/>
    </row>
    <row r="2490" ht="15.75">
      <c r="D2490" s="263"/>
    </row>
    <row r="2491" ht="15.75">
      <c r="D2491" s="263"/>
    </row>
    <row r="2492" ht="15.75">
      <c r="D2492" s="263"/>
    </row>
    <row r="2493" ht="15.75">
      <c r="D2493" s="263"/>
    </row>
    <row r="2494" ht="15.75">
      <c r="D2494" s="263"/>
    </row>
    <row r="2495" ht="15.75">
      <c r="D2495" s="263"/>
    </row>
    <row r="2496" ht="15.75">
      <c r="D2496" s="263"/>
    </row>
    <row r="2497" ht="15.75">
      <c r="D2497" s="263"/>
    </row>
    <row r="2498" ht="15.75">
      <c r="D2498" s="263"/>
    </row>
    <row r="2499" ht="15.75">
      <c r="D2499" s="263"/>
    </row>
    <row r="2500" ht="15.75">
      <c r="D2500" s="263"/>
    </row>
    <row r="2501" ht="15.75">
      <c r="D2501" s="263"/>
    </row>
    <row r="2502" ht="15.75">
      <c r="D2502" s="263"/>
    </row>
    <row r="2503" ht="15.75">
      <c r="D2503" s="263"/>
    </row>
    <row r="2504" ht="15.75">
      <c r="D2504" s="263"/>
    </row>
    <row r="2505" ht="15.75">
      <c r="D2505" s="263"/>
    </row>
    <row r="2506" ht="15.75">
      <c r="D2506" s="263"/>
    </row>
    <row r="2507" ht="15.75">
      <c r="D2507" s="263"/>
    </row>
    <row r="2508" ht="15.75">
      <c r="D2508" s="263"/>
    </row>
    <row r="2509" ht="15.75">
      <c r="D2509" s="263"/>
    </row>
    <row r="2510" ht="15.75">
      <c r="D2510" s="263"/>
    </row>
    <row r="2511" ht="15.75">
      <c r="D2511" s="263"/>
    </row>
    <row r="2512" ht="15.75">
      <c r="D2512" s="263"/>
    </row>
    <row r="2513" ht="15.75">
      <c r="D2513" s="263"/>
    </row>
    <row r="2514" ht="15.75">
      <c r="D2514" s="263"/>
    </row>
    <row r="2515" ht="15.75">
      <c r="D2515" s="263"/>
    </row>
    <row r="2516" ht="15.75">
      <c r="D2516" s="263"/>
    </row>
    <row r="2517" ht="15.75">
      <c r="D2517" s="263"/>
    </row>
    <row r="2518" ht="15.75">
      <c r="D2518" s="263"/>
    </row>
    <row r="2519" ht="15.75">
      <c r="D2519" s="263"/>
    </row>
    <row r="2520" ht="15.75">
      <c r="D2520" s="263"/>
    </row>
    <row r="2521" ht="15.75">
      <c r="D2521" s="263"/>
    </row>
    <row r="2522" ht="15.75">
      <c r="D2522" s="263"/>
    </row>
    <row r="2523" ht="15.75">
      <c r="D2523" s="263"/>
    </row>
    <row r="2524" ht="15.75">
      <c r="D2524" s="263"/>
    </row>
    <row r="2525" ht="15.75">
      <c r="D2525" s="263"/>
    </row>
    <row r="2526" ht="15.75">
      <c r="D2526" s="263"/>
    </row>
    <row r="2527" ht="15.75">
      <c r="D2527" s="263"/>
    </row>
    <row r="2528" ht="15.75">
      <c r="D2528" s="263"/>
    </row>
    <row r="2529" ht="15.75">
      <c r="D2529" s="263"/>
    </row>
    <row r="2530" ht="15.75">
      <c r="D2530" s="263"/>
    </row>
    <row r="2531" ht="15.75">
      <c r="D2531" s="263"/>
    </row>
    <row r="2532" ht="15.75">
      <c r="D2532" s="263"/>
    </row>
    <row r="2533" ht="15.75">
      <c r="D2533" s="263"/>
    </row>
    <row r="2534" ht="15.75">
      <c r="D2534" s="263"/>
    </row>
    <row r="2535" ht="15.75">
      <c r="D2535" s="263"/>
    </row>
    <row r="2536" ht="15.75">
      <c r="D2536" s="263"/>
    </row>
    <row r="2537" ht="15.75">
      <c r="D2537" s="263"/>
    </row>
    <row r="2538" ht="15.75">
      <c r="D2538" s="263"/>
    </row>
    <row r="2539" ht="15.75">
      <c r="D2539" s="263"/>
    </row>
    <row r="2540" ht="15.75">
      <c r="D2540" s="263"/>
    </row>
    <row r="2541" ht="15.75">
      <c r="D2541" s="263"/>
    </row>
    <row r="2542" ht="15.75">
      <c r="D2542" s="263"/>
    </row>
    <row r="2543" ht="15.75">
      <c r="D2543" s="263"/>
    </row>
    <row r="2544" ht="15.75">
      <c r="D2544" s="263"/>
    </row>
    <row r="2545" ht="15.75">
      <c r="D2545" s="263"/>
    </row>
    <row r="2546" ht="15.75">
      <c r="D2546" s="263"/>
    </row>
    <row r="2547" ht="15.75">
      <c r="D2547" s="263"/>
    </row>
    <row r="2548" ht="15.75">
      <c r="D2548" s="263"/>
    </row>
    <row r="2549" ht="15.75">
      <c r="D2549" s="263"/>
    </row>
    <row r="2550" ht="15.75">
      <c r="D2550" s="263"/>
    </row>
    <row r="2551" ht="15.75">
      <c r="D2551" s="263"/>
    </row>
    <row r="2552" ht="15.75">
      <c r="D2552" s="263"/>
    </row>
    <row r="2553" ht="15.75">
      <c r="D2553" s="263"/>
    </row>
    <row r="2554" ht="15.75">
      <c r="D2554" s="263"/>
    </row>
    <row r="2555" ht="15.75">
      <c r="D2555" s="263"/>
    </row>
    <row r="2556" ht="15.75">
      <c r="D2556" s="263"/>
    </row>
    <row r="2557" ht="15.75">
      <c r="D2557" s="263"/>
    </row>
    <row r="2558" ht="15.75">
      <c r="D2558" s="263"/>
    </row>
    <row r="2559" ht="15.75">
      <c r="D2559" s="263"/>
    </row>
    <row r="2560" ht="15.75">
      <c r="D2560" s="263"/>
    </row>
    <row r="2561" ht="15.75">
      <c r="D2561" s="263"/>
    </row>
    <row r="2562" ht="15.75">
      <c r="D2562" s="263"/>
    </row>
    <row r="2563" ht="15.75">
      <c r="D2563" s="263"/>
    </row>
    <row r="2564" ht="15.75">
      <c r="D2564" s="263"/>
    </row>
    <row r="2565" ht="15.75">
      <c r="D2565" s="263"/>
    </row>
    <row r="2566" ht="15.75">
      <c r="D2566" s="263"/>
    </row>
    <row r="2567" ht="15.75">
      <c r="D2567" s="263"/>
    </row>
    <row r="2568" ht="15.75">
      <c r="D2568" s="263"/>
    </row>
    <row r="2569" ht="15.75">
      <c r="D2569" s="263"/>
    </row>
    <row r="2570" ht="15.75">
      <c r="D2570" s="263"/>
    </row>
    <row r="2571" ht="15.75">
      <c r="D2571" s="263"/>
    </row>
    <row r="2572" ht="15.75">
      <c r="D2572" s="263"/>
    </row>
    <row r="2573" ht="15.75">
      <c r="D2573" s="263"/>
    </row>
    <row r="2574" ht="15.75">
      <c r="D2574" s="263"/>
    </row>
  </sheetData>
  <mergeCells count="1">
    <mergeCell ref="B8:B9"/>
  </mergeCells>
  <printOptions horizontalCentered="1"/>
  <pageMargins left="0" right="0" top="0.984251968503937" bottom="0.5905511811023623" header="0.5118110236220472" footer="0.5118110236220472"/>
  <pageSetup firstPageNumber="8" useFirstPageNumber="1" horizontalDpi="300" verticalDpi="300" orientation="portrait" paperSize="9" r:id="rId2"/>
  <headerFooter alignWithMargins="0">
    <oddHeader>&amp;C&amp;"Times New Roman,Normalny"&amp;P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5" sqref="F5"/>
    </sheetView>
  </sheetViews>
  <sheetFormatPr defaultColWidth="9.00390625" defaultRowHeight="12.75"/>
  <cols>
    <col min="1" max="1" width="6.75390625" style="530" customWidth="1"/>
    <col min="2" max="2" width="36.875" style="530" customWidth="1"/>
    <col min="3" max="3" width="6.125" style="530" customWidth="1"/>
    <col min="4" max="5" width="15.75390625" style="530" customWidth="1"/>
    <col min="6" max="16384" width="10.00390625" style="530" customWidth="1"/>
  </cols>
  <sheetData>
    <row r="1" spans="4:5" ht="12.75" customHeight="1">
      <c r="D1" s="2" t="s">
        <v>40</v>
      </c>
      <c r="E1" s="531"/>
    </row>
    <row r="2" spans="1:5" ht="12.75" customHeight="1">
      <c r="A2" s="532"/>
      <c r="B2" s="533"/>
      <c r="C2" s="534"/>
      <c r="D2" s="49" t="s">
        <v>290</v>
      </c>
      <c r="E2" s="535"/>
    </row>
    <row r="3" spans="1:5" ht="12.75" customHeight="1">
      <c r="A3" s="532"/>
      <c r="B3" s="533"/>
      <c r="C3" s="534"/>
      <c r="D3" s="49" t="s">
        <v>21</v>
      </c>
      <c r="E3" s="535"/>
    </row>
    <row r="4" spans="1:5" ht="12" customHeight="1">
      <c r="A4" s="532"/>
      <c r="B4" s="533"/>
      <c r="C4" s="534"/>
      <c r="D4" s="49" t="s">
        <v>137</v>
      </c>
      <c r="E4" s="535"/>
    </row>
    <row r="5" spans="1:5" ht="24" customHeight="1">
      <c r="A5" s="532"/>
      <c r="B5" s="533"/>
      <c r="C5" s="534"/>
      <c r="E5" s="535"/>
    </row>
    <row r="6" spans="1:5" s="540" customFormat="1" ht="75" customHeight="1">
      <c r="A6" s="536" t="s">
        <v>209</v>
      </c>
      <c r="B6" s="537"/>
      <c r="C6" s="538"/>
      <c r="D6" s="539"/>
      <c r="E6" s="539"/>
    </row>
    <row r="7" spans="1:5" s="540" customFormat="1" ht="21.75" customHeight="1" thickBot="1">
      <c r="A7" s="536"/>
      <c r="B7" s="537"/>
      <c r="C7" s="538"/>
      <c r="D7" s="539"/>
      <c r="E7" s="541" t="s">
        <v>0</v>
      </c>
    </row>
    <row r="8" spans="1:5" s="547" customFormat="1" ht="30" customHeight="1">
      <c r="A8" s="542" t="s">
        <v>1</v>
      </c>
      <c r="B8" s="543" t="s">
        <v>2</v>
      </c>
      <c r="C8" s="544" t="s">
        <v>3</v>
      </c>
      <c r="D8" s="545" t="s">
        <v>4</v>
      </c>
      <c r="E8" s="546" t="s">
        <v>5</v>
      </c>
    </row>
    <row r="9" spans="1:5" s="547" customFormat="1" ht="16.5" customHeight="1">
      <c r="A9" s="548" t="s">
        <v>6</v>
      </c>
      <c r="B9" s="549"/>
      <c r="C9" s="550" t="s">
        <v>7</v>
      </c>
      <c r="D9" s="551" t="s">
        <v>8</v>
      </c>
      <c r="E9" s="552" t="s">
        <v>8</v>
      </c>
    </row>
    <row r="10" spans="1:5" s="557" customFormat="1" ht="9.75" customHeight="1" thickBot="1">
      <c r="A10" s="553">
        <v>1</v>
      </c>
      <c r="B10" s="554">
        <v>2</v>
      </c>
      <c r="C10" s="554">
        <v>3</v>
      </c>
      <c r="D10" s="555">
        <v>4</v>
      </c>
      <c r="E10" s="556">
        <v>5</v>
      </c>
    </row>
    <row r="11" spans="1:5" s="557" customFormat="1" ht="22.5" customHeight="1" thickBot="1" thickTop="1">
      <c r="A11" s="193">
        <v>852</v>
      </c>
      <c r="B11" s="194" t="s">
        <v>200</v>
      </c>
      <c r="C11" s="95" t="s">
        <v>48</v>
      </c>
      <c r="D11" s="54">
        <f>SUM(D12)</f>
        <v>51136</v>
      </c>
      <c r="E11" s="29">
        <f>SUM(E12)</f>
        <v>51136</v>
      </c>
    </row>
    <row r="12" spans="1:5" s="557" customFormat="1" ht="21.75" customHeight="1" thickTop="1">
      <c r="A12" s="59">
        <v>85295</v>
      </c>
      <c r="B12" s="78" t="s">
        <v>12</v>
      </c>
      <c r="C12" s="558"/>
      <c r="D12" s="55">
        <f>SUM(D14)</f>
        <v>51136</v>
      </c>
      <c r="E12" s="56">
        <f>SUM(E14:E21)</f>
        <v>51136</v>
      </c>
    </row>
    <row r="13" spans="1:5" s="93" customFormat="1" ht="27.75" customHeight="1">
      <c r="A13" s="571"/>
      <c r="B13" s="572" t="s">
        <v>210</v>
      </c>
      <c r="C13" s="91"/>
      <c r="D13" s="573"/>
      <c r="E13" s="574"/>
    </row>
    <row r="14" spans="1:5" s="557" customFormat="1" ht="70.5" customHeight="1">
      <c r="A14" s="87" t="s">
        <v>198</v>
      </c>
      <c r="B14" s="559" t="s">
        <v>199</v>
      </c>
      <c r="C14" s="560"/>
      <c r="D14" s="58">
        <v>51136</v>
      </c>
      <c r="E14" s="506"/>
    </row>
    <row r="15" spans="1:5" s="557" customFormat="1" ht="17.25" customHeight="1">
      <c r="A15" s="570" t="s">
        <v>201</v>
      </c>
      <c r="B15" s="559" t="s">
        <v>88</v>
      </c>
      <c r="C15" s="560"/>
      <c r="D15" s="58"/>
      <c r="E15" s="28">
        <v>4840</v>
      </c>
    </row>
    <row r="16" spans="1:5" s="557" customFormat="1" ht="17.25" customHeight="1">
      <c r="A16" s="570" t="s">
        <v>202</v>
      </c>
      <c r="B16" s="559" t="s">
        <v>206</v>
      </c>
      <c r="C16" s="560"/>
      <c r="D16" s="58"/>
      <c r="E16" s="28">
        <v>741</v>
      </c>
    </row>
    <row r="17" spans="1:5" s="557" customFormat="1" ht="17.25" customHeight="1">
      <c r="A17" s="570" t="s">
        <v>203</v>
      </c>
      <c r="B17" s="559" t="s">
        <v>89</v>
      </c>
      <c r="C17" s="560"/>
      <c r="D17" s="58"/>
      <c r="E17" s="28">
        <v>30219</v>
      </c>
    </row>
    <row r="18" spans="1:5" s="557" customFormat="1" ht="17.25" customHeight="1">
      <c r="A18" s="570" t="s">
        <v>90</v>
      </c>
      <c r="B18" s="559" t="s">
        <v>18</v>
      </c>
      <c r="C18" s="560"/>
      <c r="D18" s="58"/>
      <c r="E18" s="28">
        <v>4300</v>
      </c>
    </row>
    <row r="19" spans="1:5" s="557" customFormat="1" ht="17.25" customHeight="1">
      <c r="A19" s="570" t="s">
        <v>17</v>
      </c>
      <c r="B19" s="559" t="s">
        <v>9</v>
      </c>
      <c r="C19" s="560"/>
      <c r="D19" s="58"/>
      <c r="E19" s="28">
        <v>10100</v>
      </c>
    </row>
    <row r="20" spans="1:5" s="557" customFormat="1" ht="30.75" customHeight="1">
      <c r="A20" s="570" t="s">
        <v>204</v>
      </c>
      <c r="B20" s="88" t="s">
        <v>134</v>
      </c>
      <c r="C20" s="560"/>
      <c r="D20" s="58"/>
      <c r="E20" s="28">
        <v>100</v>
      </c>
    </row>
    <row r="21" spans="1:5" s="557" customFormat="1" ht="37.5" customHeight="1" thickBot="1">
      <c r="A21" s="570" t="s">
        <v>205</v>
      </c>
      <c r="B21" s="88" t="s">
        <v>207</v>
      </c>
      <c r="C21" s="560"/>
      <c r="D21" s="58"/>
      <c r="E21" s="28">
        <v>836</v>
      </c>
    </row>
    <row r="22" spans="1:6" s="93" customFormat="1" ht="24" customHeight="1" thickBot="1" thickTop="1">
      <c r="A22" s="561"/>
      <c r="B22" s="562" t="s">
        <v>10</v>
      </c>
      <c r="C22" s="563"/>
      <c r="D22" s="564">
        <f>D11</f>
        <v>51136</v>
      </c>
      <c r="E22" s="565">
        <f>E11</f>
        <v>51136</v>
      </c>
      <c r="F22" s="566"/>
    </row>
    <row r="23" s="567" customFormat="1" ht="13.5" thickTop="1">
      <c r="D23" s="568"/>
    </row>
    <row r="24" s="567" customFormat="1" ht="12.75">
      <c r="D24" s="569"/>
    </row>
    <row r="25" s="567" customFormat="1" ht="12.75">
      <c r="D25" s="569"/>
    </row>
    <row r="26" spans="1:6" s="567" customFormat="1" ht="15.75">
      <c r="A26" s="530"/>
      <c r="B26" s="530"/>
      <c r="C26" s="530"/>
      <c r="D26" s="530"/>
      <c r="E26" s="530"/>
      <c r="F26" s="530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2" sqref="C2"/>
    </sheetView>
  </sheetViews>
  <sheetFormatPr defaultColWidth="9.00390625" defaultRowHeight="12.75"/>
  <cols>
    <col min="1" max="1" width="7.875" style="1" customWidth="1"/>
    <col min="2" max="2" width="50.125" style="1" customWidth="1"/>
    <col min="3" max="3" width="14.375" style="1" customWidth="1"/>
    <col min="4" max="4" width="14.75390625" style="1" customWidth="1"/>
    <col min="5" max="16384" width="9.125" style="1" customWidth="1"/>
  </cols>
  <sheetData>
    <row r="1" ht="12.75">
      <c r="C1" s="2" t="s">
        <v>208</v>
      </c>
    </row>
    <row r="2" ht="14.25" customHeight="1">
      <c r="C2" s="49" t="s">
        <v>290</v>
      </c>
    </row>
    <row r="3" spans="1:4" ht="15.75" customHeight="1">
      <c r="A3" s="3"/>
      <c r="B3" s="3"/>
      <c r="C3" s="49" t="s">
        <v>21</v>
      </c>
      <c r="D3" s="4"/>
    </row>
    <row r="4" spans="1:4" ht="13.5" customHeight="1">
      <c r="A4" s="3"/>
      <c r="B4" s="3"/>
      <c r="C4" s="49" t="s">
        <v>137</v>
      </c>
      <c r="D4" s="4"/>
    </row>
    <row r="5" spans="1:4" ht="6.75" customHeight="1">
      <c r="A5" s="3"/>
      <c r="B5" s="3"/>
      <c r="C5" s="5"/>
      <c r="D5" s="4"/>
    </row>
    <row r="6" spans="1:4" ht="18">
      <c r="A6" s="6" t="s">
        <v>22</v>
      </c>
      <c r="B6" s="104"/>
      <c r="C6" s="104"/>
      <c r="D6" s="4"/>
    </row>
    <row r="7" spans="1:4" ht="23.25" customHeight="1">
      <c r="A7" s="6" t="s">
        <v>23</v>
      </c>
      <c r="B7" s="104"/>
      <c r="C7" s="3"/>
      <c r="D7" s="4"/>
    </row>
    <row r="8" spans="1:4" ht="18">
      <c r="A8" s="7" t="s">
        <v>24</v>
      </c>
      <c r="B8" s="104"/>
      <c r="C8" s="3"/>
      <c r="D8" s="4"/>
    </row>
    <row r="9" spans="1:4" ht="18">
      <c r="A9" s="7" t="s">
        <v>86</v>
      </c>
      <c r="B9" s="104"/>
      <c r="C9" s="3"/>
      <c r="D9" s="4"/>
    </row>
    <row r="10" ht="18" customHeight="1" thickBot="1">
      <c r="D10" s="8" t="s">
        <v>0</v>
      </c>
    </row>
    <row r="11" spans="1:4" ht="28.5" customHeight="1" thickBot="1">
      <c r="A11" s="204" t="s">
        <v>25</v>
      </c>
      <c r="B11" s="205" t="s">
        <v>26</v>
      </c>
      <c r="C11" s="205" t="s">
        <v>27</v>
      </c>
      <c r="D11" s="206" t="s">
        <v>28</v>
      </c>
    </row>
    <row r="12" spans="1:4" s="106" customFormat="1" ht="12" customHeight="1" thickBot="1" thickTop="1">
      <c r="A12" s="207">
        <v>1</v>
      </c>
      <c r="B12" s="105">
        <v>2</v>
      </c>
      <c r="C12" s="105">
        <v>3</v>
      </c>
      <c r="D12" s="208">
        <v>4</v>
      </c>
    </row>
    <row r="13" spans="1:4" s="109" customFormat="1" ht="45" customHeight="1" thickTop="1">
      <c r="A13" s="209">
        <v>952</v>
      </c>
      <c r="B13" s="107" t="s">
        <v>29</v>
      </c>
      <c r="C13" s="108">
        <f>SUM(C16:C19)</f>
        <v>35000000</v>
      </c>
      <c r="D13" s="210"/>
    </row>
    <row r="14" spans="1:4" ht="9.75" customHeight="1">
      <c r="A14" s="211"/>
      <c r="B14" s="9" t="s">
        <v>30</v>
      </c>
      <c r="C14" s="10"/>
      <c r="D14" s="212"/>
    </row>
    <row r="15" spans="1:4" ht="12" customHeight="1">
      <c r="A15" s="211"/>
      <c r="B15" s="9"/>
      <c r="C15" s="10"/>
      <c r="D15" s="212"/>
    </row>
    <row r="16" spans="1:4" ht="18" customHeight="1">
      <c r="A16" s="211"/>
      <c r="B16" s="110" t="s">
        <v>31</v>
      </c>
      <c r="C16" s="111">
        <v>35000000</v>
      </c>
      <c r="D16" s="212"/>
    </row>
    <row r="17" spans="1:4" ht="6" customHeight="1">
      <c r="A17" s="211"/>
      <c r="B17" s="11"/>
      <c r="C17" s="112"/>
      <c r="D17" s="213"/>
    </row>
    <row r="18" spans="1:4" ht="6" customHeight="1">
      <c r="A18" s="211"/>
      <c r="B18" s="11"/>
      <c r="C18" s="12"/>
      <c r="D18" s="212"/>
    </row>
    <row r="19" spans="1:4" ht="6" customHeight="1">
      <c r="A19" s="211"/>
      <c r="B19" s="11"/>
      <c r="C19" s="12"/>
      <c r="D19" s="213"/>
    </row>
    <row r="20" spans="1:4" s="109" customFormat="1" ht="24.75" customHeight="1">
      <c r="A20" s="209">
        <v>955</v>
      </c>
      <c r="B20" s="113" t="s">
        <v>32</v>
      </c>
      <c r="C20" s="179">
        <f>20000000+3925100-2699400-500+15000+32000+30000+100000+13000+150000+1000+2350000+700000+3921800+500000+4118588</f>
        <v>33156588</v>
      </c>
      <c r="D20" s="214"/>
    </row>
    <row r="21" spans="1:4" s="109" customFormat="1" ht="16.5" customHeight="1">
      <c r="A21" s="215"/>
      <c r="B21" s="114"/>
      <c r="C21" s="115"/>
      <c r="D21" s="210"/>
    </row>
    <row r="22" spans="1:4" s="109" customFormat="1" ht="16.5">
      <c r="A22" s="209">
        <v>992</v>
      </c>
      <c r="B22" s="113" t="s">
        <v>33</v>
      </c>
      <c r="C22" s="116"/>
      <c r="D22" s="216">
        <f>SUM(D24:D27)</f>
        <v>8973100</v>
      </c>
    </row>
    <row r="23" spans="1:4" ht="15.75" customHeight="1">
      <c r="A23" s="211"/>
      <c r="B23" s="9" t="s">
        <v>30</v>
      </c>
      <c r="C23" s="13"/>
      <c r="D23" s="217"/>
    </row>
    <row r="24" spans="1:4" ht="19.5" customHeight="1">
      <c r="A24" s="211"/>
      <c r="B24" s="15" t="s">
        <v>34</v>
      </c>
      <c r="C24" s="218"/>
      <c r="D24" s="219">
        <v>6166700</v>
      </c>
    </row>
    <row r="25" spans="1:4" ht="19.5" customHeight="1">
      <c r="A25" s="211"/>
      <c r="B25" s="15" t="s">
        <v>35</v>
      </c>
      <c r="C25" s="14"/>
      <c r="D25" s="220">
        <v>1666700</v>
      </c>
    </row>
    <row r="26" spans="1:4" ht="19.5" customHeight="1">
      <c r="A26" s="211"/>
      <c r="B26" s="16" t="s">
        <v>36</v>
      </c>
      <c r="C26" s="14"/>
      <c r="D26" s="220">
        <v>200000</v>
      </c>
    </row>
    <row r="27" spans="1:4" ht="19.5" customHeight="1">
      <c r="A27" s="211"/>
      <c r="B27" s="16" t="s">
        <v>37</v>
      </c>
      <c r="C27" s="14"/>
      <c r="D27" s="220">
        <v>939700</v>
      </c>
    </row>
    <row r="28" spans="1:4" ht="19.5" customHeight="1" thickBot="1">
      <c r="A28" s="221"/>
      <c r="B28" s="117"/>
      <c r="C28" s="118"/>
      <c r="D28" s="222"/>
    </row>
    <row r="29" spans="1:4" ht="19.5" customHeight="1" thickBot="1" thickTop="1">
      <c r="A29" s="223"/>
      <c r="B29" s="119" t="s">
        <v>38</v>
      </c>
      <c r="C29" s="168">
        <f>C20+C13+C21</f>
        <v>68156588</v>
      </c>
      <c r="D29" s="224">
        <f>D22</f>
        <v>8973100</v>
      </c>
    </row>
    <row r="30" spans="1:4" s="109" customFormat="1" ht="19.5" customHeight="1" thickBot="1" thickTop="1">
      <c r="A30" s="223"/>
      <c r="B30" s="119" t="s">
        <v>39</v>
      </c>
      <c r="C30" s="225">
        <f>D29-C29</f>
        <v>-59183488</v>
      </c>
      <c r="D30" s="226"/>
    </row>
    <row r="31" spans="1:4" ht="16.5" thickTop="1">
      <c r="A31" s="68"/>
      <c r="B31" s="120"/>
      <c r="C31" s="121"/>
      <c r="D31" s="121"/>
    </row>
    <row r="32" spans="1:4" ht="15.75">
      <c r="A32" s="68"/>
      <c r="B32" s="122"/>
      <c r="C32" s="121"/>
      <c r="D32" s="121"/>
    </row>
    <row r="33" spans="1:4" ht="15.75">
      <c r="A33" s="68"/>
      <c r="B33" s="122"/>
      <c r="C33" s="121"/>
      <c r="D33" s="121"/>
    </row>
    <row r="34" spans="1:4" ht="15.75">
      <c r="A34" s="68"/>
      <c r="B34" s="122"/>
      <c r="C34" s="121"/>
      <c r="D34" s="121"/>
    </row>
    <row r="35" spans="1:4" ht="15.75">
      <c r="A35" s="68"/>
      <c r="B35" s="122"/>
      <c r="C35" s="121"/>
      <c r="D35" s="121"/>
    </row>
    <row r="36" spans="1:4" ht="12.75">
      <c r="A36" s="68"/>
      <c r="B36" s="68"/>
      <c r="C36" s="123"/>
      <c r="D36" s="123"/>
    </row>
    <row r="37" spans="1:4" ht="12.75">
      <c r="A37" s="68"/>
      <c r="B37" s="68"/>
      <c r="C37" s="123"/>
      <c r="D37" s="123"/>
    </row>
    <row r="38" spans="1:4" ht="12.75">
      <c r="A38" s="68"/>
      <c r="B38" s="68"/>
      <c r="C38" s="123"/>
      <c r="D38" s="123"/>
    </row>
    <row r="39" spans="3:4" ht="12.75">
      <c r="C39" s="124"/>
      <c r="D39" s="124"/>
    </row>
    <row r="40" spans="3:4" ht="12.75">
      <c r="C40" s="124"/>
      <c r="D40" s="124"/>
    </row>
    <row r="41" spans="3:4" ht="12.75">
      <c r="C41" s="124"/>
      <c r="D41" s="124"/>
    </row>
    <row r="42" spans="3:4" ht="12.75">
      <c r="C42" s="124"/>
      <c r="D42" s="124"/>
    </row>
    <row r="43" spans="3:4" ht="12.75">
      <c r="C43" s="124"/>
      <c r="D43" s="124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I2" sqref="I2"/>
    </sheetView>
  </sheetViews>
  <sheetFormatPr defaultColWidth="9.00390625" defaultRowHeight="12.75"/>
  <cols>
    <col min="1" max="1" width="5.875" style="328" customWidth="1"/>
    <col min="2" max="2" width="7.00390625" style="329" customWidth="1"/>
    <col min="3" max="3" width="48.75390625" style="330" customWidth="1"/>
    <col min="4" max="4" width="0.74609375" style="331" hidden="1" customWidth="1"/>
    <col min="5" max="5" width="9.75390625" style="340" hidden="1" customWidth="1"/>
    <col min="6" max="6" width="9.25390625" style="330" hidden="1" customWidth="1"/>
    <col min="7" max="7" width="9.75390625" style="330" hidden="1" customWidth="1"/>
    <col min="8" max="8" width="10.75390625" style="330" customWidth="1"/>
    <col min="9" max="9" width="9.75390625" style="330" customWidth="1"/>
    <col min="10" max="10" width="10.375" style="330" customWidth="1"/>
    <col min="11" max="16384" width="9.125" style="330" customWidth="1"/>
  </cols>
  <sheetData>
    <row r="1" ht="13.5">
      <c r="I1" s="2" t="s">
        <v>272</v>
      </c>
    </row>
    <row r="2" ht="13.5">
      <c r="I2" s="49" t="s">
        <v>290</v>
      </c>
    </row>
    <row r="3" ht="13.5">
      <c r="I3" s="49" t="s">
        <v>21</v>
      </c>
    </row>
    <row r="4" spans="1:9" s="334" customFormat="1" ht="15.75" customHeight="1">
      <c r="A4" s="332"/>
      <c r="B4" s="333"/>
      <c r="E4" s="8"/>
      <c r="I4" s="49" t="s">
        <v>137</v>
      </c>
    </row>
    <row r="5" spans="1:5" s="338" customFormat="1" ht="17.25" customHeight="1">
      <c r="A5" s="335"/>
      <c r="B5" s="336"/>
      <c r="C5" s="337" t="s">
        <v>101</v>
      </c>
      <c r="E5" s="339"/>
    </row>
    <row r="6" spans="1:5" s="338" customFormat="1" ht="17.25">
      <c r="A6" s="335"/>
      <c r="B6" s="336"/>
      <c r="C6" s="337" t="s">
        <v>102</v>
      </c>
      <c r="E6" s="339"/>
    </row>
    <row r="7" spans="1:5" s="338" customFormat="1" ht="18" customHeight="1">
      <c r="A7" s="335"/>
      <c r="B7" s="336"/>
      <c r="C7" s="337" t="s">
        <v>103</v>
      </c>
      <c r="D7" s="324"/>
      <c r="E7" s="339"/>
    </row>
    <row r="8" spans="1:5" s="338" customFormat="1" ht="15.75" customHeight="1">
      <c r="A8" s="335"/>
      <c r="B8" s="336"/>
      <c r="C8" s="337" t="s">
        <v>104</v>
      </c>
      <c r="D8" s="324"/>
      <c r="E8" s="339"/>
    </row>
    <row r="9" spans="1:10" ht="12.75" customHeight="1" thickBot="1">
      <c r="A9" s="328" t="s">
        <v>105</v>
      </c>
      <c r="C9" s="325"/>
      <c r="E9" s="326"/>
      <c r="G9" s="326" t="s">
        <v>0</v>
      </c>
      <c r="H9" s="326"/>
      <c r="I9" s="326"/>
      <c r="J9" s="326" t="s">
        <v>0</v>
      </c>
    </row>
    <row r="10" ht="8.25" customHeight="1" hidden="1">
      <c r="B10" s="591"/>
    </row>
    <row r="11" spans="1:10" s="169" customFormat="1" ht="45" customHeight="1">
      <c r="A11" s="401" t="s">
        <v>52</v>
      </c>
      <c r="B11" s="402" t="s">
        <v>106</v>
      </c>
      <c r="C11" s="196" t="s">
        <v>26</v>
      </c>
      <c r="D11" s="197" t="s">
        <v>68</v>
      </c>
      <c r="E11" s="198" t="s">
        <v>217</v>
      </c>
      <c r="F11" s="199" t="s">
        <v>56</v>
      </c>
      <c r="G11" s="413" t="s">
        <v>218</v>
      </c>
      <c r="H11" s="199" t="s">
        <v>274</v>
      </c>
      <c r="I11" s="199" t="s">
        <v>56</v>
      </c>
      <c r="J11" s="635" t="s">
        <v>57</v>
      </c>
    </row>
    <row r="12" spans="1:10" s="173" customFormat="1" ht="12.75" customHeight="1" thickBot="1">
      <c r="A12" s="200">
        <v>1</v>
      </c>
      <c r="B12" s="170">
        <v>2</v>
      </c>
      <c r="C12" s="171">
        <v>3</v>
      </c>
      <c r="D12" s="172">
        <v>3</v>
      </c>
      <c r="E12" s="195">
        <v>4</v>
      </c>
      <c r="F12" s="341">
        <v>5</v>
      </c>
      <c r="G12" s="698">
        <v>6</v>
      </c>
      <c r="H12" s="341">
        <v>4</v>
      </c>
      <c r="I12" s="341">
        <v>5</v>
      </c>
      <c r="J12" s="707">
        <v>6</v>
      </c>
    </row>
    <row r="13" spans="1:10" s="346" customFormat="1" ht="27.75" customHeight="1" thickBot="1" thickTop="1">
      <c r="A13" s="403" t="s">
        <v>58</v>
      </c>
      <c r="B13" s="342"/>
      <c r="C13" s="165" t="s">
        <v>107</v>
      </c>
      <c r="D13" s="343"/>
      <c r="E13" s="344">
        <v>345000</v>
      </c>
      <c r="F13" s="345">
        <v>1909858</v>
      </c>
      <c r="G13" s="699">
        <f>E13+F13</f>
        <v>2254858</v>
      </c>
      <c r="H13" s="718">
        <f>G13</f>
        <v>2254858</v>
      </c>
      <c r="I13" s="718"/>
      <c r="J13" s="708">
        <f>H13+I13</f>
        <v>2254858</v>
      </c>
    </row>
    <row r="14" spans="1:10" s="351" customFormat="1" ht="24.75" customHeight="1" thickBot="1" thickTop="1">
      <c r="A14" s="403" t="s">
        <v>59</v>
      </c>
      <c r="B14" s="347" t="s">
        <v>108</v>
      </c>
      <c r="C14" s="348" t="s">
        <v>69</v>
      </c>
      <c r="D14" s="349">
        <f>SUM(D15:D16)</f>
        <v>629047</v>
      </c>
      <c r="E14" s="350">
        <f aca="true" t="shared" si="0" ref="E14:J14">SUM(E15:E17)</f>
        <v>1655000</v>
      </c>
      <c r="F14" s="345">
        <f t="shared" si="0"/>
        <v>-409858</v>
      </c>
      <c r="G14" s="700">
        <f t="shared" si="0"/>
        <v>1245142</v>
      </c>
      <c r="H14" s="345">
        <f t="shared" si="0"/>
        <v>1245142</v>
      </c>
      <c r="I14" s="345">
        <f t="shared" si="0"/>
        <v>0</v>
      </c>
      <c r="J14" s="709">
        <f t="shared" si="0"/>
        <v>1245142</v>
      </c>
    </row>
    <row r="15" spans="1:10" s="334" customFormat="1" ht="29.25" customHeight="1" thickTop="1">
      <c r="A15" s="404"/>
      <c r="B15" s="352" t="s">
        <v>60</v>
      </c>
      <c r="C15" s="353" t="s">
        <v>70</v>
      </c>
      <c r="D15" s="354">
        <v>594047</v>
      </c>
      <c r="E15" s="355">
        <v>4000</v>
      </c>
      <c r="F15" s="356"/>
      <c r="G15" s="701">
        <f>E15+F15</f>
        <v>4000</v>
      </c>
      <c r="H15" s="356">
        <f>F15+G15</f>
        <v>4000</v>
      </c>
      <c r="I15" s="356"/>
      <c r="J15" s="710">
        <f>H15+I15</f>
        <v>4000</v>
      </c>
    </row>
    <row r="16" spans="1:10" s="334" customFormat="1" ht="17.25" customHeight="1">
      <c r="A16" s="404"/>
      <c r="B16" s="352" t="s">
        <v>61</v>
      </c>
      <c r="C16" s="357" t="s">
        <v>62</v>
      </c>
      <c r="D16" s="354">
        <v>35000</v>
      </c>
      <c r="E16" s="355">
        <v>1621000</v>
      </c>
      <c r="F16" s="358">
        <v>-429858</v>
      </c>
      <c r="G16" s="702">
        <f>E16+F16</f>
        <v>1191142</v>
      </c>
      <c r="H16" s="358">
        <f>G16</f>
        <v>1191142</v>
      </c>
      <c r="I16" s="358"/>
      <c r="J16" s="711">
        <f>H16+I16</f>
        <v>1191142</v>
      </c>
    </row>
    <row r="17" spans="1:10" s="334" customFormat="1" ht="17.25" customHeight="1" thickBot="1">
      <c r="A17" s="404"/>
      <c r="B17" s="359" t="s">
        <v>73</v>
      </c>
      <c r="C17" s="360" t="s">
        <v>66</v>
      </c>
      <c r="D17" s="361"/>
      <c r="E17" s="362">
        <v>30000</v>
      </c>
      <c r="F17" s="356">
        <v>20000</v>
      </c>
      <c r="G17" s="701">
        <f>E17+F17</f>
        <v>50000</v>
      </c>
      <c r="H17" s="356">
        <f>G17</f>
        <v>50000</v>
      </c>
      <c r="I17" s="356"/>
      <c r="J17" s="710">
        <f>H17+I17</f>
        <v>50000</v>
      </c>
    </row>
    <row r="18" spans="1:10" s="351" customFormat="1" ht="23.25" customHeight="1" thickBot="1" thickTop="1">
      <c r="A18" s="405" t="s">
        <v>63</v>
      </c>
      <c r="B18" s="363"/>
      <c r="C18" s="165" t="s">
        <v>74</v>
      </c>
      <c r="D18" s="344"/>
      <c r="E18" s="350">
        <f aca="true" t="shared" si="1" ref="E18:J18">E13+E14</f>
        <v>2000000</v>
      </c>
      <c r="F18" s="350">
        <f t="shared" si="1"/>
        <v>1500000</v>
      </c>
      <c r="G18" s="350">
        <f t="shared" si="1"/>
        <v>3500000</v>
      </c>
      <c r="H18" s="349">
        <f t="shared" si="1"/>
        <v>3500000</v>
      </c>
      <c r="I18" s="349">
        <f t="shared" si="1"/>
        <v>0</v>
      </c>
      <c r="J18" s="712">
        <f t="shared" si="1"/>
        <v>3500000</v>
      </c>
    </row>
    <row r="19" spans="1:10" s="351" customFormat="1" ht="25.5" customHeight="1" thickBot="1" thickTop="1">
      <c r="A19" s="406" t="s">
        <v>67</v>
      </c>
      <c r="B19" s="347" t="s">
        <v>108</v>
      </c>
      <c r="C19" s="348" t="s">
        <v>64</v>
      </c>
      <c r="D19" s="349" t="e">
        <f>D20+D30+#REF!+D44</f>
        <v>#REF!</v>
      </c>
      <c r="E19" s="350">
        <f aca="true" t="shared" si="2" ref="E19:J19">E20+E30+E44+E62</f>
        <v>2000000</v>
      </c>
      <c r="F19" s="350">
        <f t="shared" si="2"/>
        <v>310000</v>
      </c>
      <c r="G19" s="350">
        <f t="shared" si="2"/>
        <v>2310000</v>
      </c>
      <c r="H19" s="349">
        <f t="shared" si="2"/>
        <v>2310000</v>
      </c>
      <c r="I19" s="349">
        <f t="shared" si="2"/>
        <v>448000</v>
      </c>
      <c r="J19" s="712">
        <f t="shared" si="2"/>
        <v>2758000</v>
      </c>
    </row>
    <row r="20" spans="1:10" s="368" customFormat="1" ht="21.75" customHeight="1" thickTop="1">
      <c r="A20" s="407" t="s">
        <v>109</v>
      </c>
      <c r="B20" s="364"/>
      <c r="C20" s="365" t="s">
        <v>110</v>
      </c>
      <c r="D20" s="366">
        <f>SUM(D24:D28)</f>
        <v>113000</v>
      </c>
      <c r="E20" s="367">
        <f aca="true" t="shared" si="3" ref="E20:J20">E21+E25+E28+E29</f>
        <v>184000</v>
      </c>
      <c r="F20" s="367">
        <f t="shared" si="3"/>
        <v>27000</v>
      </c>
      <c r="G20" s="703">
        <f t="shared" si="3"/>
        <v>211000</v>
      </c>
      <c r="H20" s="593">
        <f t="shared" si="3"/>
        <v>211000</v>
      </c>
      <c r="I20" s="593">
        <f t="shared" si="3"/>
        <v>200000</v>
      </c>
      <c r="J20" s="713">
        <f t="shared" si="3"/>
        <v>411000</v>
      </c>
    </row>
    <row r="21" spans="1:10" s="368" customFormat="1" ht="30" customHeight="1">
      <c r="A21" s="408"/>
      <c r="B21" s="369">
        <v>2450</v>
      </c>
      <c r="C21" s="353" t="s">
        <v>111</v>
      </c>
      <c r="D21" s="370"/>
      <c r="E21" s="354">
        <v>70000</v>
      </c>
      <c r="F21" s="358">
        <v>20000</v>
      </c>
      <c r="G21" s="704">
        <f aca="true" t="shared" si="4" ref="G21:G29">E21+F21</f>
        <v>90000</v>
      </c>
      <c r="H21" s="378">
        <f>G21</f>
        <v>90000</v>
      </c>
      <c r="I21" s="378"/>
      <c r="J21" s="714">
        <f aca="true" t="shared" si="5" ref="J21:J29">H21+I21</f>
        <v>90000</v>
      </c>
    </row>
    <row r="22" spans="1:10" s="368" customFormat="1" ht="13.5" customHeight="1" hidden="1">
      <c r="A22" s="408"/>
      <c r="B22" s="371"/>
      <c r="C22" s="592" t="s">
        <v>30</v>
      </c>
      <c r="D22" s="366"/>
      <c r="E22" s="361"/>
      <c r="F22" s="593"/>
      <c r="G22" s="704">
        <f t="shared" si="4"/>
        <v>0</v>
      </c>
      <c r="H22" s="378">
        <f aca="true" t="shared" si="6" ref="H22:H29">G22</f>
        <v>0</v>
      </c>
      <c r="I22" s="378">
        <f>G22+H22</f>
        <v>0</v>
      </c>
      <c r="J22" s="714">
        <f t="shared" si="5"/>
        <v>0</v>
      </c>
    </row>
    <row r="23" spans="1:10" s="368" customFormat="1" ht="37.5" customHeight="1" hidden="1">
      <c r="A23" s="408"/>
      <c r="B23" s="371"/>
      <c r="C23" s="594" t="s">
        <v>219</v>
      </c>
      <c r="D23" s="366"/>
      <c r="E23" s="595">
        <v>15000</v>
      </c>
      <c r="F23" s="593"/>
      <c r="G23" s="704">
        <f t="shared" si="4"/>
        <v>15000</v>
      </c>
      <c r="H23" s="378">
        <f t="shared" si="6"/>
        <v>15000</v>
      </c>
      <c r="I23" s="378">
        <f>G23+H23</f>
        <v>30000</v>
      </c>
      <c r="J23" s="714">
        <f t="shared" si="5"/>
        <v>45000</v>
      </c>
    </row>
    <row r="24" spans="1:10" s="368" customFormat="1" ht="40.5" hidden="1">
      <c r="A24" s="408"/>
      <c r="B24" s="371"/>
      <c r="C24" s="596" t="s">
        <v>220</v>
      </c>
      <c r="D24" s="372">
        <v>50000</v>
      </c>
      <c r="E24" s="595">
        <v>15000</v>
      </c>
      <c r="F24" s="593"/>
      <c r="G24" s="704">
        <f t="shared" si="4"/>
        <v>15000</v>
      </c>
      <c r="H24" s="378">
        <f t="shared" si="6"/>
        <v>15000</v>
      </c>
      <c r="I24" s="378">
        <f>G24+H24</f>
        <v>30000</v>
      </c>
      <c r="J24" s="714">
        <f t="shared" si="5"/>
        <v>45000</v>
      </c>
    </row>
    <row r="25" spans="1:10" s="334" customFormat="1" ht="16.5" customHeight="1">
      <c r="A25" s="409"/>
      <c r="B25" s="373" t="s">
        <v>90</v>
      </c>
      <c r="C25" s="374" t="s">
        <v>18</v>
      </c>
      <c r="D25" s="375">
        <v>37600</v>
      </c>
      <c r="E25" s="376">
        <v>68000</v>
      </c>
      <c r="F25" s="356">
        <v>6000</v>
      </c>
      <c r="G25" s="704">
        <f t="shared" si="4"/>
        <v>74000</v>
      </c>
      <c r="H25" s="378">
        <f t="shared" si="6"/>
        <v>74000</v>
      </c>
      <c r="I25" s="378">
        <v>100000</v>
      </c>
      <c r="J25" s="714">
        <f t="shared" si="5"/>
        <v>174000</v>
      </c>
    </row>
    <row r="26" spans="1:10" s="334" customFormat="1" ht="24.75" customHeight="1" hidden="1">
      <c r="A26" s="409"/>
      <c r="B26" s="597"/>
      <c r="C26" s="598" t="s">
        <v>221</v>
      </c>
      <c r="D26" s="599"/>
      <c r="E26" s="600">
        <v>8000</v>
      </c>
      <c r="F26" s="356"/>
      <c r="G26" s="704">
        <f t="shared" si="4"/>
        <v>8000</v>
      </c>
      <c r="H26" s="378">
        <f t="shared" si="6"/>
        <v>8000</v>
      </c>
      <c r="I26" s="378">
        <f>G26+H26</f>
        <v>16000</v>
      </c>
      <c r="J26" s="714">
        <f t="shared" si="5"/>
        <v>24000</v>
      </c>
    </row>
    <row r="27" spans="1:10" s="334" customFormat="1" ht="27" hidden="1">
      <c r="A27" s="409"/>
      <c r="B27" s="359"/>
      <c r="C27" s="601" t="s">
        <v>222</v>
      </c>
      <c r="D27" s="372"/>
      <c r="E27" s="595"/>
      <c r="F27" s="356"/>
      <c r="G27" s="704">
        <f t="shared" si="4"/>
        <v>0</v>
      </c>
      <c r="H27" s="378">
        <f t="shared" si="6"/>
        <v>0</v>
      </c>
      <c r="I27" s="378">
        <f>G27+H27</f>
        <v>0</v>
      </c>
      <c r="J27" s="714">
        <f t="shared" si="5"/>
        <v>0</v>
      </c>
    </row>
    <row r="28" spans="1:10" s="334" customFormat="1" ht="17.25" customHeight="1">
      <c r="A28" s="409"/>
      <c r="B28" s="352" t="s">
        <v>17</v>
      </c>
      <c r="C28" s="357" t="s">
        <v>9</v>
      </c>
      <c r="D28" s="377">
        <v>25400</v>
      </c>
      <c r="E28" s="354">
        <v>41000</v>
      </c>
      <c r="F28" s="378"/>
      <c r="G28" s="704">
        <f t="shared" si="4"/>
        <v>41000</v>
      </c>
      <c r="H28" s="378">
        <f t="shared" si="6"/>
        <v>41000</v>
      </c>
      <c r="I28" s="378">
        <v>100000</v>
      </c>
      <c r="J28" s="714">
        <f t="shared" si="5"/>
        <v>141000</v>
      </c>
    </row>
    <row r="29" spans="1:10" s="334" customFormat="1" ht="31.5" customHeight="1">
      <c r="A29" s="409"/>
      <c r="B29" s="359" t="s">
        <v>112</v>
      </c>
      <c r="C29" s="180" t="s">
        <v>113</v>
      </c>
      <c r="D29" s="379"/>
      <c r="E29" s="380">
        <v>5000</v>
      </c>
      <c r="F29" s="378">
        <v>1000</v>
      </c>
      <c r="G29" s="704">
        <f t="shared" si="4"/>
        <v>6000</v>
      </c>
      <c r="H29" s="378">
        <f t="shared" si="6"/>
        <v>6000</v>
      </c>
      <c r="I29" s="378"/>
      <c r="J29" s="714">
        <f t="shared" si="5"/>
        <v>6000</v>
      </c>
    </row>
    <row r="30" spans="1:10" s="368" customFormat="1" ht="31.5" customHeight="1">
      <c r="A30" s="410" t="s">
        <v>114</v>
      </c>
      <c r="B30" s="381"/>
      <c r="C30" s="382" t="s">
        <v>115</v>
      </c>
      <c r="D30" s="370">
        <f>SUM(D33:D42)</f>
        <v>393000</v>
      </c>
      <c r="E30" s="383">
        <f>E31+E32+E33</f>
        <v>815000</v>
      </c>
      <c r="F30" s="384">
        <f>SUM(F33:F43)</f>
        <v>98000</v>
      </c>
      <c r="G30" s="705">
        <f>G31+G32+G33</f>
        <v>913000</v>
      </c>
      <c r="H30" s="384">
        <f>H31+H32+H33</f>
        <v>913000</v>
      </c>
      <c r="I30" s="384">
        <f>I31+I32+I33</f>
        <v>38000</v>
      </c>
      <c r="J30" s="715">
        <f>J31+J32+J33</f>
        <v>951000</v>
      </c>
    </row>
    <row r="31" spans="1:10" s="368" customFormat="1" ht="33.75" customHeight="1">
      <c r="A31" s="411"/>
      <c r="B31" s="371">
        <v>2450</v>
      </c>
      <c r="C31" s="175" t="s">
        <v>116</v>
      </c>
      <c r="D31" s="375">
        <v>0</v>
      </c>
      <c r="E31" s="376">
        <v>15000</v>
      </c>
      <c r="F31" s="384"/>
      <c r="G31" s="704">
        <f>E31+F31</f>
        <v>15000</v>
      </c>
      <c r="H31" s="378">
        <f>G31</f>
        <v>15000</v>
      </c>
      <c r="I31" s="378"/>
      <c r="J31" s="714">
        <f aca="true" t="shared" si="7" ref="J31:J43">H31+I31</f>
        <v>15000</v>
      </c>
    </row>
    <row r="32" spans="1:10" s="334" customFormat="1" ht="16.5" customHeight="1">
      <c r="A32" s="409"/>
      <c r="B32" s="373" t="s">
        <v>90</v>
      </c>
      <c r="C32" s="374" t="s">
        <v>18</v>
      </c>
      <c r="D32" s="375">
        <v>37600</v>
      </c>
      <c r="E32" s="376">
        <v>80000</v>
      </c>
      <c r="F32" s="356"/>
      <c r="G32" s="704">
        <f>E32+F32</f>
        <v>80000</v>
      </c>
      <c r="H32" s="378">
        <f>G32</f>
        <v>80000</v>
      </c>
      <c r="I32" s="378"/>
      <c r="J32" s="714">
        <f t="shared" si="7"/>
        <v>80000</v>
      </c>
    </row>
    <row r="33" spans="1:10" s="334" customFormat="1" ht="18" customHeight="1">
      <c r="A33" s="412"/>
      <c r="B33" s="352" t="s">
        <v>17</v>
      </c>
      <c r="C33" s="357" t="s">
        <v>9</v>
      </c>
      <c r="D33" s="377">
        <v>234000</v>
      </c>
      <c r="E33" s="354">
        <v>720000</v>
      </c>
      <c r="F33" s="358">
        <v>98000</v>
      </c>
      <c r="G33" s="702">
        <f>E33+F33</f>
        <v>818000</v>
      </c>
      <c r="H33" s="378">
        <f>G33</f>
        <v>818000</v>
      </c>
      <c r="I33" s="358">
        <v>38000</v>
      </c>
      <c r="J33" s="711">
        <f t="shared" si="7"/>
        <v>856000</v>
      </c>
    </row>
    <row r="34" spans="1:10" s="334" customFormat="1" ht="12" customHeight="1" hidden="1">
      <c r="A34" s="693"/>
      <c r="B34" s="359"/>
      <c r="C34" s="592" t="s">
        <v>30</v>
      </c>
      <c r="D34" s="372"/>
      <c r="E34" s="361"/>
      <c r="F34" s="356"/>
      <c r="G34" s="701">
        <f aca="true" t="shared" si="8" ref="G34:I43">E34+F34</f>
        <v>0</v>
      </c>
      <c r="H34" s="356">
        <f t="shared" si="8"/>
        <v>0</v>
      </c>
      <c r="I34" s="356">
        <f t="shared" si="8"/>
        <v>0</v>
      </c>
      <c r="J34" s="710">
        <f t="shared" si="7"/>
        <v>0</v>
      </c>
    </row>
    <row r="35" spans="1:10" s="334" customFormat="1" ht="24.75" customHeight="1" hidden="1">
      <c r="A35" s="694"/>
      <c r="B35" s="602"/>
      <c r="C35" s="603" t="s">
        <v>223</v>
      </c>
      <c r="D35" s="604">
        <v>60000</v>
      </c>
      <c r="E35" s="595">
        <v>80000</v>
      </c>
      <c r="F35" s="356"/>
      <c r="G35" s="701">
        <f t="shared" si="8"/>
        <v>80000</v>
      </c>
      <c r="H35" s="356">
        <f t="shared" si="8"/>
        <v>80000</v>
      </c>
      <c r="I35" s="356">
        <f t="shared" si="8"/>
        <v>160000</v>
      </c>
      <c r="J35" s="710">
        <f t="shared" si="7"/>
        <v>240000</v>
      </c>
    </row>
    <row r="36" spans="1:10" s="334" customFormat="1" ht="26.25" customHeight="1" hidden="1">
      <c r="A36" s="694"/>
      <c r="B36" s="602"/>
      <c r="C36" s="603" t="s">
        <v>224</v>
      </c>
      <c r="D36" s="604">
        <v>20000</v>
      </c>
      <c r="E36" s="595">
        <v>25000</v>
      </c>
      <c r="F36" s="356"/>
      <c r="G36" s="701">
        <f t="shared" si="8"/>
        <v>25000</v>
      </c>
      <c r="H36" s="356">
        <f t="shared" si="8"/>
        <v>25000</v>
      </c>
      <c r="I36" s="356">
        <f t="shared" si="8"/>
        <v>50000</v>
      </c>
      <c r="J36" s="710">
        <f t="shared" si="7"/>
        <v>75000</v>
      </c>
    </row>
    <row r="37" spans="1:10" s="334" customFormat="1" ht="23.25" customHeight="1" hidden="1">
      <c r="A37" s="694"/>
      <c r="B37" s="602"/>
      <c r="C37" s="603" t="s">
        <v>225</v>
      </c>
      <c r="D37" s="605">
        <v>20000</v>
      </c>
      <c r="E37" s="595">
        <v>15000</v>
      </c>
      <c r="F37" s="356"/>
      <c r="G37" s="701">
        <f t="shared" si="8"/>
        <v>15000</v>
      </c>
      <c r="H37" s="356">
        <f t="shared" si="8"/>
        <v>15000</v>
      </c>
      <c r="I37" s="356">
        <f t="shared" si="8"/>
        <v>30000</v>
      </c>
      <c r="J37" s="710">
        <f t="shared" si="7"/>
        <v>45000</v>
      </c>
    </row>
    <row r="38" spans="1:10" s="334" customFormat="1" ht="16.5" customHeight="1" hidden="1">
      <c r="A38" s="694"/>
      <c r="B38" s="602"/>
      <c r="C38" s="603" t="s">
        <v>226</v>
      </c>
      <c r="D38" s="606">
        <v>20000</v>
      </c>
      <c r="E38" s="595">
        <v>25000</v>
      </c>
      <c r="F38" s="356"/>
      <c r="G38" s="701">
        <f t="shared" si="8"/>
        <v>25000</v>
      </c>
      <c r="H38" s="356">
        <f t="shared" si="8"/>
        <v>25000</v>
      </c>
      <c r="I38" s="356">
        <f t="shared" si="8"/>
        <v>50000</v>
      </c>
      <c r="J38" s="710">
        <f t="shared" si="7"/>
        <v>75000</v>
      </c>
    </row>
    <row r="39" spans="1:10" s="334" customFormat="1" ht="15.75" customHeight="1" hidden="1">
      <c r="A39" s="694"/>
      <c r="B39" s="602"/>
      <c r="C39" s="603" t="s">
        <v>227</v>
      </c>
      <c r="D39" s="604">
        <v>14000</v>
      </c>
      <c r="E39" s="595">
        <v>11000</v>
      </c>
      <c r="F39" s="356"/>
      <c r="G39" s="701">
        <f t="shared" si="8"/>
        <v>11000</v>
      </c>
      <c r="H39" s="356">
        <f t="shared" si="8"/>
        <v>11000</v>
      </c>
      <c r="I39" s="356">
        <f t="shared" si="8"/>
        <v>22000</v>
      </c>
      <c r="J39" s="710">
        <f t="shared" si="7"/>
        <v>33000</v>
      </c>
    </row>
    <row r="40" spans="1:10" s="334" customFormat="1" ht="27" customHeight="1" hidden="1">
      <c r="A40" s="695"/>
      <c r="B40" s="607"/>
      <c r="C40" s="608" t="s">
        <v>228</v>
      </c>
      <c r="D40" s="609">
        <v>20000</v>
      </c>
      <c r="E40" s="600">
        <v>20000</v>
      </c>
      <c r="F40" s="356"/>
      <c r="G40" s="701">
        <f t="shared" si="8"/>
        <v>20000</v>
      </c>
      <c r="H40" s="356">
        <f t="shared" si="8"/>
        <v>20000</v>
      </c>
      <c r="I40" s="356">
        <f t="shared" si="8"/>
        <v>40000</v>
      </c>
      <c r="J40" s="710">
        <f t="shared" si="7"/>
        <v>60000</v>
      </c>
    </row>
    <row r="41" spans="1:10" s="334" customFormat="1" ht="30" customHeight="1" hidden="1">
      <c r="A41" s="694"/>
      <c r="B41" s="602"/>
      <c r="C41" s="610" t="s">
        <v>229</v>
      </c>
      <c r="D41" s="611"/>
      <c r="E41" s="595">
        <v>30000</v>
      </c>
      <c r="F41" s="356"/>
      <c r="G41" s="701">
        <f t="shared" si="8"/>
        <v>30000</v>
      </c>
      <c r="H41" s="356">
        <f t="shared" si="8"/>
        <v>30000</v>
      </c>
      <c r="I41" s="356">
        <f t="shared" si="8"/>
        <v>60000</v>
      </c>
      <c r="J41" s="710">
        <f t="shared" si="7"/>
        <v>90000</v>
      </c>
    </row>
    <row r="42" spans="1:10" s="334" customFormat="1" ht="27" customHeight="1" hidden="1" thickBot="1">
      <c r="A42" s="694"/>
      <c r="B42" s="602"/>
      <c r="C42" s="603" t="s">
        <v>230</v>
      </c>
      <c r="D42" s="612">
        <v>5000</v>
      </c>
      <c r="E42" s="595">
        <v>10000</v>
      </c>
      <c r="F42" s="356"/>
      <c r="G42" s="701">
        <f t="shared" si="8"/>
        <v>10000</v>
      </c>
      <c r="H42" s="356">
        <f t="shared" si="8"/>
        <v>10000</v>
      </c>
      <c r="I42" s="356">
        <f t="shared" si="8"/>
        <v>20000</v>
      </c>
      <c r="J42" s="710">
        <f t="shared" si="7"/>
        <v>30000</v>
      </c>
    </row>
    <row r="43" spans="1:10" s="334" customFormat="1" ht="26.25" customHeight="1" hidden="1" thickBot="1" thickTop="1">
      <c r="A43" s="696"/>
      <c r="B43" s="352" t="s">
        <v>117</v>
      </c>
      <c r="C43" s="613" t="s">
        <v>231</v>
      </c>
      <c r="D43" s="614"/>
      <c r="E43" s="354">
        <v>0</v>
      </c>
      <c r="F43" s="358"/>
      <c r="G43" s="702">
        <f t="shared" si="8"/>
        <v>0</v>
      </c>
      <c r="H43" s="358">
        <f t="shared" si="8"/>
        <v>0</v>
      </c>
      <c r="I43" s="358">
        <f t="shared" si="8"/>
        <v>0</v>
      </c>
      <c r="J43" s="711">
        <f t="shared" si="7"/>
        <v>0</v>
      </c>
    </row>
    <row r="44" spans="1:10" s="368" customFormat="1" ht="28.5" customHeight="1">
      <c r="A44" s="407" t="s">
        <v>118</v>
      </c>
      <c r="B44" s="385"/>
      <c r="C44" s="615" t="s">
        <v>119</v>
      </c>
      <c r="D44" s="386">
        <f>SUM(D50:D54)</f>
        <v>270000</v>
      </c>
      <c r="E44" s="387">
        <f aca="true" t="shared" si="9" ref="E44:J44">E45+E49+E50+E61</f>
        <v>300000</v>
      </c>
      <c r="F44" s="387">
        <f t="shared" si="9"/>
        <v>95000</v>
      </c>
      <c r="G44" s="383">
        <f t="shared" si="9"/>
        <v>395000</v>
      </c>
      <c r="H44" s="370">
        <f t="shared" si="9"/>
        <v>395000</v>
      </c>
      <c r="I44" s="370">
        <f t="shared" si="9"/>
        <v>0</v>
      </c>
      <c r="J44" s="716">
        <f t="shared" si="9"/>
        <v>395000</v>
      </c>
    </row>
    <row r="45" spans="1:10" s="368" customFormat="1" ht="39.75" customHeight="1">
      <c r="A45" s="411"/>
      <c r="B45" s="371">
        <v>2450</v>
      </c>
      <c r="C45" s="175" t="s">
        <v>120</v>
      </c>
      <c r="D45" s="377">
        <v>0</v>
      </c>
      <c r="E45" s="354">
        <v>220000</v>
      </c>
      <c r="F45" s="358">
        <v>-5000</v>
      </c>
      <c r="G45" s="702">
        <f aca="true" t="shared" si="10" ref="G45:G61">E45+F45</f>
        <v>215000</v>
      </c>
      <c r="H45" s="358">
        <f>G45</f>
        <v>215000</v>
      </c>
      <c r="I45" s="358"/>
      <c r="J45" s="711">
        <f aca="true" t="shared" si="11" ref="J45:J61">H45+I45</f>
        <v>215000</v>
      </c>
    </row>
    <row r="46" spans="1:10" s="368" customFormat="1" ht="25.5" customHeight="1" hidden="1">
      <c r="A46" s="408"/>
      <c r="B46" s="371"/>
      <c r="C46" s="388" t="s">
        <v>121</v>
      </c>
      <c r="D46" s="375"/>
      <c r="E46" s="389">
        <v>80000</v>
      </c>
      <c r="F46" s="356"/>
      <c r="G46" s="702">
        <f t="shared" si="10"/>
        <v>80000</v>
      </c>
      <c r="H46" s="358">
        <f aca="true" t="shared" si="12" ref="H46:H61">G46</f>
        <v>80000</v>
      </c>
      <c r="I46" s="358">
        <f>G46+H46</f>
        <v>160000</v>
      </c>
      <c r="J46" s="711">
        <f t="shared" si="11"/>
        <v>240000</v>
      </c>
    </row>
    <row r="47" spans="1:10" s="368" customFormat="1" ht="17.25" customHeight="1" hidden="1">
      <c r="A47" s="408"/>
      <c r="B47" s="371"/>
      <c r="C47" s="388" t="s">
        <v>122</v>
      </c>
      <c r="D47" s="375"/>
      <c r="E47" s="389">
        <v>50000</v>
      </c>
      <c r="F47" s="356"/>
      <c r="G47" s="702">
        <f t="shared" si="10"/>
        <v>50000</v>
      </c>
      <c r="H47" s="358">
        <f t="shared" si="12"/>
        <v>50000</v>
      </c>
      <c r="I47" s="358">
        <f>G47+H47</f>
        <v>100000</v>
      </c>
      <c r="J47" s="711">
        <f t="shared" si="11"/>
        <v>150000</v>
      </c>
    </row>
    <row r="48" spans="1:10" s="368" customFormat="1" ht="16.5" customHeight="1" hidden="1">
      <c r="A48" s="408"/>
      <c r="B48" s="371"/>
      <c r="C48" s="388" t="s">
        <v>123</v>
      </c>
      <c r="D48" s="375"/>
      <c r="E48" s="389">
        <v>70000</v>
      </c>
      <c r="F48" s="356"/>
      <c r="G48" s="702">
        <f t="shared" si="10"/>
        <v>70000</v>
      </c>
      <c r="H48" s="358">
        <f t="shared" si="12"/>
        <v>70000</v>
      </c>
      <c r="I48" s="358">
        <f>G48+H48</f>
        <v>140000</v>
      </c>
      <c r="J48" s="711">
        <f t="shared" si="11"/>
        <v>210000</v>
      </c>
    </row>
    <row r="49" spans="1:10" s="368" customFormat="1" ht="17.25" customHeight="1">
      <c r="A49" s="408"/>
      <c r="B49" s="373" t="s">
        <v>90</v>
      </c>
      <c r="C49" s="374" t="s">
        <v>18</v>
      </c>
      <c r="D49" s="375"/>
      <c r="E49" s="376">
        <v>0</v>
      </c>
      <c r="F49" s="356">
        <v>50000</v>
      </c>
      <c r="G49" s="702">
        <f t="shared" si="10"/>
        <v>50000</v>
      </c>
      <c r="H49" s="358">
        <f t="shared" si="12"/>
        <v>50000</v>
      </c>
      <c r="I49" s="358"/>
      <c r="J49" s="711">
        <f t="shared" si="11"/>
        <v>50000</v>
      </c>
    </row>
    <row r="50" spans="1:10" s="368" customFormat="1" ht="17.25" customHeight="1">
      <c r="A50" s="412"/>
      <c r="B50" s="352" t="s">
        <v>17</v>
      </c>
      <c r="C50" s="353" t="s">
        <v>9</v>
      </c>
      <c r="D50" s="377">
        <v>70000</v>
      </c>
      <c r="E50" s="355">
        <v>80000</v>
      </c>
      <c r="F50" s="358"/>
      <c r="G50" s="702">
        <f t="shared" si="10"/>
        <v>80000</v>
      </c>
      <c r="H50" s="358">
        <f t="shared" si="12"/>
        <v>80000</v>
      </c>
      <c r="I50" s="358"/>
      <c r="J50" s="711">
        <f t="shared" si="11"/>
        <v>80000</v>
      </c>
    </row>
    <row r="51" spans="1:10" s="368" customFormat="1" ht="13.5" customHeight="1" hidden="1">
      <c r="A51" s="693"/>
      <c r="B51" s="616"/>
      <c r="C51" s="592" t="s">
        <v>30</v>
      </c>
      <c r="D51" s="372"/>
      <c r="E51" s="361"/>
      <c r="F51" s="593"/>
      <c r="G51" s="706">
        <f t="shared" si="10"/>
        <v>0</v>
      </c>
      <c r="H51" s="390">
        <f t="shared" si="12"/>
        <v>0</v>
      </c>
      <c r="I51" s="390">
        <f aca="true" t="shared" si="13" ref="I51:I60">G51+H51</f>
        <v>0</v>
      </c>
      <c r="J51" s="717">
        <f t="shared" si="11"/>
        <v>0</v>
      </c>
    </row>
    <row r="52" spans="1:10" s="368" customFormat="1" ht="27" customHeight="1" hidden="1">
      <c r="A52" s="693"/>
      <c r="B52" s="616"/>
      <c r="C52" s="603" t="s">
        <v>232</v>
      </c>
      <c r="D52" s="372"/>
      <c r="E52" s="595">
        <v>5000</v>
      </c>
      <c r="F52" s="593"/>
      <c r="G52" s="702">
        <f t="shared" si="10"/>
        <v>5000</v>
      </c>
      <c r="H52" s="358">
        <f t="shared" si="12"/>
        <v>5000</v>
      </c>
      <c r="I52" s="358">
        <f t="shared" si="13"/>
        <v>10000</v>
      </c>
      <c r="J52" s="711">
        <f t="shared" si="11"/>
        <v>15000</v>
      </c>
    </row>
    <row r="53" spans="1:10" s="368" customFormat="1" ht="40.5" hidden="1">
      <c r="A53" s="693"/>
      <c r="B53" s="616"/>
      <c r="C53" s="608" t="s">
        <v>233</v>
      </c>
      <c r="D53" s="599"/>
      <c r="E53" s="600">
        <v>50000</v>
      </c>
      <c r="F53" s="593"/>
      <c r="G53" s="702">
        <f t="shared" si="10"/>
        <v>50000</v>
      </c>
      <c r="H53" s="358">
        <f t="shared" si="12"/>
        <v>50000</v>
      </c>
      <c r="I53" s="358">
        <f t="shared" si="13"/>
        <v>100000</v>
      </c>
      <c r="J53" s="711">
        <f t="shared" si="11"/>
        <v>150000</v>
      </c>
    </row>
    <row r="54" spans="1:10" s="368" customFormat="1" ht="40.5" customHeight="1" hidden="1">
      <c r="A54" s="412"/>
      <c r="B54" s="352" t="s">
        <v>124</v>
      </c>
      <c r="C54" s="617" t="s">
        <v>234</v>
      </c>
      <c r="D54" s="599">
        <v>200000</v>
      </c>
      <c r="E54" s="380">
        <v>0</v>
      </c>
      <c r="F54" s="390"/>
      <c r="G54" s="702">
        <f t="shared" si="10"/>
        <v>0</v>
      </c>
      <c r="H54" s="358">
        <f t="shared" si="12"/>
        <v>0</v>
      </c>
      <c r="I54" s="358">
        <f t="shared" si="13"/>
        <v>0</v>
      </c>
      <c r="J54" s="711">
        <f t="shared" si="11"/>
        <v>0</v>
      </c>
    </row>
    <row r="55" spans="1:10" s="368" customFormat="1" ht="12" customHeight="1" hidden="1">
      <c r="A55" s="693"/>
      <c r="B55" s="602"/>
      <c r="C55" s="618" t="s">
        <v>30</v>
      </c>
      <c r="D55" s="619"/>
      <c r="E55" s="595"/>
      <c r="F55" s="593"/>
      <c r="G55" s="702">
        <f t="shared" si="10"/>
        <v>0</v>
      </c>
      <c r="H55" s="358">
        <f t="shared" si="12"/>
        <v>0</v>
      </c>
      <c r="I55" s="358">
        <f t="shared" si="13"/>
        <v>0</v>
      </c>
      <c r="J55" s="711">
        <f t="shared" si="11"/>
        <v>0</v>
      </c>
    </row>
    <row r="56" spans="1:10" s="368" customFormat="1" ht="15" customHeight="1" hidden="1">
      <c r="A56" s="693"/>
      <c r="B56" s="602"/>
      <c r="C56" s="603" t="s">
        <v>235</v>
      </c>
      <c r="D56" s="620">
        <v>50000</v>
      </c>
      <c r="E56" s="595"/>
      <c r="F56" s="593"/>
      <c r="G56" s="702">
        <f t="shared" si="10"/>
        <v>0</v>
      </c>
      <c r="H56" s="358">
        <f t="shared" si="12"/>
        <v>0</v>
      </c>
      <c r="I56" s="358">
        <f t="shared" si="13"/>
        <v>0</v>
      </c>
      <c r="J56" s="711">
        <f t="shared" si="11"/>
        <v>0</v>
      </c>
    </row>
    <row r="57" spans="1:10" s="368" customFormat="1" ht="14.25" customHeight="1" hidden="1">
      <c r="A57" s="693"/>
      <c r="B57" s="602"/>
      <c r="C57" s="603" t="s">
        <v>236</v>
      </c>
      <c r="D57" s="621">
        <v>40000</v>
      </c>
      <c r="E57" s="595"/>
      <c r="F57" s="593"/>
      <c r="G57" s="702">
        <f t="shared" si="10"/>
        <v>0</v>
      </c>
      <c r="H57" s="358">
        <f t="shared" si="12"/>
        <v>0</v>
      </c>
      <c r="I57" s="358">
        <f t="shared" si="13"/>
        <v>0</v>
      </c>
      <c r="J57" s="711">
        <f t="shared" si="11"/>
        <v>0</v>
      </c>
    </row>
    <row r="58" spans="1:10" s="368" customFormat="1" ht="15.75" customHeight="1" hidden="1">
      <c r="A58" s="693"/>
      <c r="B58" s="602"/>
      <c r="C58" s="603" t="s">
        <v>237</v>
      </c>
      <c r="D58" s="621">
        <v>40000</v>
      </c>
      <c r="E58" s="595"/>
      <c r="F58" s="593"/>
      <c r="G58" s="702">
        <f t="shared" si="10"/>
        <v>0</v>
      </c>
      <c r="H58" s="358">
        <f t="shared" si="12"/>
        <v>0</v>
      </c>
      <c r="I58" s="358">
        <f t="shared" si="13"/>
        <v>0</v>
      </c>
      <c r="J58" s="711">
        <f t="shared" si="11"/>
        <v>0</v>
      </c>
    </row>
    <row r="59" spans="1:10" s="368" customFormat="1" ht="18.75" customHeight="1" hidden="1">
      <c r="A59" s="693"/>
      <c r="B59" s="602"/>
      <c r="C59" s="603" t="s">
        <v>238</v>
      </c>
      <c r="D59" s="621">
        <v>40000</v>
      </c>
      <c r="E59" s="595"/>
      <c r="F59" s="593"/>
      <c r="G59" s="702">
        <f t="shared" si="10"/>
        <v>0</v>
      </c>
      <c r="H59" s="358">
        <f t="shared" si="12"/>
        <v>0</v>
      </c>
      <c r="I59" s="358">
        <f t="shared" si="13"/>
        <v>0</v>
      </c>
      <c r="J59" s="711">
        <f t="shared" si="11"/>
        <v>0</v>
      </c>
    </row>
    <row r="60" spans="1:10" s="368" customFormat="1" ht="16.5" customHeight="1" hidden="1">
      <c r="A60" s="693"/>
      <c r="B60" s="607"/>
      <c r="C60" s="608" t="s">
        <v>239</v>
      </c>
      <c r="D60" s="391"/>
      <c r="E60" s="600"/>
      <c r="F60" s="593"/>
      <c r="G60" s="702">
        <f t="shared" si="10"/>
        <v>0</v>
      </c>
      <c r="H60" s="358">
        <f t="shared" si="12"/>
        <v>0</v>
      </c>
      <c r="I60" s="358">
        <f t="shared" si="13"/>
        <v>0</v>
      </c>
      <c r="J60" s="711">
        <f t="shared" si="11"/>
        <v>0</v>
      </c>
    </row>
    <row r="61" spans="1:10" s="368" customFormat="1" ht="38.25">
      <c r="A61" s="412"/>
      <c r="B61" s="352" t="s">
        <v>124</v>
      </c>
      <c r="C61" s="392" t="s">
        <v>125</v>
      </c>
      <c r="D61" s="391"/>
      <c r="E61" s="380">
        <v>0</v>
      </c>
      <c r="F61" s="390">
        <v>50000</v>
      </c>
      <c r="G61" s="702">
        <f t="shared" si="10"/>
        <v>50000</v>
      </c>
      <c r="H61" s="358">
        <f t="shared" si="12"/>
        <v>50000</v>
      </c>
      <c r="I61" s="358"/>
      <c r="J61" s="711">
        <f t="shared" si="11"/>
        <v>50000</v>
      </c>
    </row>
    <row r="62" spans="1:10" s="368" customFormat="1" ht="24" customHeight="1">
      <c r="A62" s="410" t="s">
        <v>126</v>
      </c>
      <c r="B62" s="381"/>
      <c r="C62" s="393" t="s">
        <v>127</v>
      </c>
      <c r="D62" s="370">
        <f>SUM(D63:D83)</f>
        <v>793000</v>
      </c>
      <c r="E62" s="383">
        <f>E63+E64+E70+E81+E82+E83</f>
        <v>701000</v>
      </c>
      <c r="F62" s="383">
        <f>F63+F64+F70+F81+F82+F83</f>
        <v>90000</v>
      </c>
      <c r="G62" s="705">
        <f>G63+G64+G70+G81+G82+G83</f>
        <v>791000</v>
      </c>
      <c r="H62" s="384">
        <f>H63+H64+H70+H80+H81+H82+H83</f>
        <v>791000</v>
      </c>
      <c r="I62" s="384">
        <f>I63+I64+I70+I81+I82+I83+I80</f>
        <v>210000</v>
      </c>
      <c r="J62" s="715">
        <f>J63+J64+J70+J81+J82+J83+J80</f>
        <v>1001000</v>
      </c>
    </row>
    <row r="63" spans="1:10" s="368" customFormat="1" ht="33.75" customHeight="1">
      <c r="A63" s="411"/>
      <c r="B63" s="394">
        <v>2450</v>
      </c>
      <c r="C63" s="353" t="s">
        <v>128</v>
      </c>
      <c r="D63" s="377">
        <v>65000</v>
      </c>
      <c r="E63" s="354">
        <v>0</v>
      </c>
      <c r="F63" s="356">
        <v>20000</v>
      </c>
      <c r="G63" s="701">
        <f>E63+F63</f>
        <v>20000</v>
      </c>
      <c r="H63" s="358">
        <f>G63</f>
        <v>20000</v>
      </c>
      <c r="I63" s="356"/>
      <c r="J63" s="710">
        <f aca="true" t="shared" si="14" ref="J63:J83">H63+I63</f>
        <v>20000</v>
      </c>
    </row>
    <row r="64" spans="1:10" s="368" customFormat="1" ht="15.75" customHeight="1">
      <c r="A64" s="408"/>
      <c r="B64" s="359" t="s">
        <v>90</v>
      </c>
      <c r="C64" s="360" t="s">
        <v>18</v>
      </c>
      <c r="D64" s="372">
        <v>49000</v>
      </c>
      <c r="E64" s="361">
        <v>83000</v>
      </c>
      <c r="F64" s="358">
        <v>15000</v>
      </c>
      <c r="G64" s="702">
        <f aca="true" t="shared" si="15" ref="G64:I79">E64+F64</f>
        <v>98000</v>
      </c>
      <c r="H64" s="358">
        <f aca="true" t="shared" si="16" ref="H64:H83">G64</f>
        <v>98000</v>
      </c>
      <c r="I64" s="358">
        <v>50000</v>
      </c>
      <c r="J64" s="711">
        <f t="shared" si="14"/>
        <v>148000</v>
      </c>
    </row>
    <row r="65" spans="1:10" s="368" customFormat="1" ht="14.25" customHeight="1" hidden="1">
      <c r="A65" s="408"/>
      <c r="B65" s="359"/>
      <c r="C65" s="592" t="s">
        <v>30</v>
      </c>
      <c r="D65" s="372"/>
      <c r="E65" s="361"/>
      <c r="F65" s="358"/>
      <c r="G65" s="702">
        <f t="shared" si="15"/>
        <v>0</v>
      </c>
      <c r="H65" s="358">
        <f t="shared" si="16"/>
        <v>0</v>
      </c>
      <c r="I65" s="358">
        <f t="shared" si="15"/>
        <v>0</v>
      </c>
      <c r="J65" s="711">
        <f t="shared" si="14"/>
        <v>0</v>
      </c>
    </row>
    <row r="66" spans="1:10" s="368" customFormat="1" ht="24.75" customHeight="1" hidden="1">
      <c r="A66" s="408"/>
      <c r="B66" s="602"/>
      <c r="C66" s="601" t="s">
        <v>240</v>
      </c>
      <c r="D66" s="619"/>
      <c r="E66" s="595">
        <v>10000</v>
      </c>
      <c r="F66" s="358"/>
      <c r="G66" s="702">
        <f t="shared" si="15"/>
        <v>10000</v>
      </c>
      <c r="H66" s="358">
        <f t="shared" si="16"/>
        <v>10000</v>
      </c>
      <c r="I66" s="358">
        <f t="shared" si="15"/>
        <v>20000</v>
      </c>
      <c r="J66" s="711">
        <f t="shared" si="14"/>
        <v>30000</v>
      </c>
    </row>
    <row r="67" spans="1:10" s="368" customFormat="1" ht="15.75" customHeight="1" hidden="1">
      <c r="A67" s="408"/>
      <c r="B67" s="602"/>
      <c r="C67" s="622" t="s">
        <v>241</v>
      </c>
      <c r="D67" s="619"/>
      <c r="E67" s="595">
        <v>6000</v>
      </c>
      <c r="F67" s="358"/>
      <c r="G67" s="702">
        <f t="shared" si="15"/>
        <v>6000</v>
      </c>
      <c r="H67" s="358">
        <f t="shared" si="16"/>
        <v>6000</v>
      </c>
      <c r="I67" s="358">
        <f t="shared" si="15"/>
        <v>12000</v>
      </c>
      <c r="J67" s="711">
        <f t="shared" si="14"/>
        <v>18000</v>
      </c>
    </row>
    <row r="68" spans="1:10" s="368" customFormat="1" ht="24" customHeight="1" hidden="1">
      <c r="A68" s="408"/>
      <c r="B68" s="602"/>
      <c r="C68" s="601" t="s">
        <v>242</v>
      </c>
      <c r="D68" s="619"/>
      <c r="E68" s="595">
        <v>3000</v>
      </c>
      <c r="F68" s="358"/>
      <c r="G68" s="702">
        <f t="shared" si="15"/>
        <v>3000</v>
      </c>
      <c r="H68" s="358">
        <f t="shared" si="16"/>
        <v>3000</v>
      </c>
      <c r="I68" s="358">
        <f t="shared" si="15"/>
        <v>6000</v>
      </c>
      <c r="J68" s="711">
        <f t="shared" si="14"/>
        <v>9000</v>
      </c>
    </row>
    <row r="69" spans="1:10" s="368" customFormat="1" ht="37.5" customHeight="1" hidden="1">
      <c r="A69" s="407"/>
      <c r="B69" s="607"/>
      <c r="C69" s="608" t="s">
        <v>243</v>
      </c>
      <c r="D69" s="623"/>
      <c r="E69" s="600">
        <v>5000</v>
      </c>
      <c r="F69" s="358"/>
      <c r="G69" s="702">
        <f t="shared" si="15"/>
        <v>5000</v>
      </c>
      <c r="H69" s="358">
        <f t="shared" si="16"/>
        <v>5000</v>
      </c>
      <c r="I69" s="358">
        <f t="shared" si="15"/>
        <v>10000</v>
      </c>
      <c r="J69" s="711">
        <f t="shared" si="14"/>
        <v>15000</v>
      </c>
    </row>
    <row r="70" spans="1:10" s="368" customFormat="1" ht="16.5" customHeight="1">
      <c r="A70" s="408"/>
      <c r="B70" s="352" t="s">
        <v>17</v>
      </c>
      <c r="C70" s="353" t="s">
        <v>9</v>
      </c>
      <c r="D70" s="377">
        <v>349000</v>
      </c>
      <c r="E70" s="395">
        <v>327000</v>
      </c>
      <c r="F70" s="358">
        <v>55000</v>
      </c>
      <c r="G70" s="702">
        <f t="shared" si="15"/>
        <v>382000</v>
      </c>
      <c r="H70" s="358">
        <f>382000-50000</f>
        <v>332000</v>
      </c>
      <c r="I70" s="358">
        <v>10000</v>
      </c>
      <c r="J70" s="711">
        <f t="shared" si="14"/>
        <v>342000</v>
      </c>
    </row>
    <row r="71" spans="1:10" s="368" customFormat="1" ht="10.5" customHeight="1" hidden="1">
      <c r="A71" s="408"/>
      <c r="B71" s="359"/>
      <c r="C71" s="592" t="s">
        <v>30</v>
      </c>
      <c r="D71" s="372"/>
      <c r="E71" s="361"/>
      <c r="F71" s="384"/>
      <c r="G71" s="702">
        <f t="shared" si="15"/>
        <v>0</v>
      </c>
      <c r="H71" s="358">
        <f t="shared" si="16"/>
        <v>0</v>
      </c>
      <c r="I71" s="358">
        <f t="shared" si="15"/>
        <v>0</v>
      </c>
      <c r="J71" s="711">
        <f t="shared" si="14"/>
        <v>0</v>
      </c>
    </row>
    <row r="72" spans="1:10" s="368" customFormat="1" ht="14.25" customHeight="1" hidden="1">
      <c r="A72" s="408"/>
      <c r="B72" s="359"/>
      <c r="C72" s="603" t="s">
        <v>244</v>
      </c>
      <c r="D72" s="619"/>
      <c r="E72" s="595">
        <v>10000</v>
      </c>
      <c r="F72" s="384"/>
      <c r="G72" s="702">
        <f t="shared" si="15"/>
        <v>10000</v>
      </c>
      <c r="H72" s="358">
        <f t="shared" si="16"/>
        <v>10000</v>
      </c>
      <c r="I72" s="358">
        <f t="shared" si="15"/>
        <v>20000</v>
      </c>
      <c r="J72" s="711">
        <f t="shared" si="14"/>
        <v>30000</v>
      </c>
    </row>
    <row r="73" spans="1:10" s="368" customFormat="1" ht="14.25" customHeight="1" hidden="1">
      <c r="A73" s="408"/>
      <c r="B73" s="359"/>
      <c r="C73" s="603" t="s">
        <v>245</v>
      </c>
      <c r="D73" s="619"/>
      <c r="E73" s="595">
        <v>4000</v>
      </c>
      <c r="F73" s="384"/>
      <c r="G73" s="702">
        <f t="shared" si="15"/>
        <v>4000</v>
      </c>
      <c r="H73" s="358">
        <f t="shared" si="16"/>
        <v>4000</v>
      </c>
      <c r="I73" s="358">
        <f t="shared" si="15"/>
        <v>8000</v>
      </c>
      <c r="J73" s="711">
        <f t="shared" si="14"/>
        <v>12000</v>
      </c>
    </row>
    <row r="74" spans="1:10" s="368" customFormat="1" ht="27" hidden="1">
      <c r="A74" s="408"/>
      <c r="B74" s="359"/>
      <c r="C74" s="603" t="s">
        <v>246</v>
      </c>
      <c r="D74" s="619"/>
      <c r="E74" s="595">
        <v>2000</v>
      </c>
      <c r="F74" s="384"/>
      <c r="G74" s="702">
        <f t="shared" si="15"/>
        <v>2000</v>
      </c>
      <c r="H74" s="358">
        <f t="shared" si="16"/>
        <v>2000</v>
      </c>
      <c r="I74" s="358">
        <f t="shared" si="15"/>
        <v>4000</v>
      </c>
      <c r="J74" s="711">
        <f t="shared" si="14"/>
        <v>6000</v>
      </c>
    </row>
    <row r="75" spans="1:10" s="368" customFormat="1" ht="13.5" customHeight="1" hidden="1">
      <c r="A75" s="408"/>
      <c r="B75" s="359"/>
      <c r="C75" s="603" t="s">
        <v>247</v>
      </c>
      <c r="D75" s="619"/>
      <c r="E75" s="595">
        <v>10000</v>
      </c>
      <c r="F75" s="384"/>
      <c r="G75" s="702">
        <f t="shared" si="15"/>
        <v>10000</v>
      </c>
      <c r="H75" s="358">
        <f t="shared" si="16"/>
        <v>10000</v>
      </c>
      <c r="I75" s="358">
        <f t="shared" si="15"/>
        <v>20000</v>
      </c>
      <c r="J75" s="711">
        <f t="shared" si="14"/>
        <v>30000</v>
      </c>
    </row>
    <row r="76" spans="1:10" s="368" customFormat="1" ht="25.5" customHeight="1" hidden="1">
      <c r="A76" s="408"/>
      <c r="B76" s="359"/>
      <c r="C76" s="603" t="s">
        <v>248</v>
      </c>
      <c r="D76" s="619"/>
      <c r="E76" s="595">
        <v>100000</v>
      </c>
      <c r="F76" s="384"/>
      <c r="G76" s="702">
        <f t="shared" si="15"/>
        <v>100000</v>
      </c>
      <c r="H76" s="358">
        <f t="shared" si="16"/>
        <v>100000</v>
      </c>
      <c r="I76" s="358">
        <f t="shared" si="15"/>
        <v>200000</v>
      </c>
      <c r="J76" s="711">
        <f t="shared" si="14"/>
        <v>300000</v>
      </c>
    </row>
    <row r="77" spans="1:10" s="368" customFormat="1" ht="54" hidden="1">
      <c r="A77" s="408"/>
      <c r="B77" s="359"/>
      <c r="C77" s="610" t="s">
        <v>288</v>
      </c>
      <c r="D77" s="619"/>
      <c r="E77" s="595">
        <v>10000</v>
      </c>
      <c r="F77" s="384"/>
      <c r="G77" s="702">
        <f t="shared" si="15"/>
        <v>10000</v>
      </c>
      <c r="H77" s="358">
        <f t="shared" si="16"/>
        <v>10000</v>
      </c>
      <c r="I77" s="358">
        <f t="shared" si="15"/>
        <v>20000</v>
      </c>
      <c r="J77" s="711">
        <f t="shared" si="14"/>
        <v>30000</v>
      </c>
    </row>
    <row r="78" spans="1:10" s="368" customFormat="1" ht="36.75" customHeight="1" hidden="1">
      <c r="A78" s="408"/>
      <c r="B78" s="359"/>
      <c r="C78" s="610" t="s">
        <v>249</v>
      </c>
      <c r="D78" s="619"/>
      <c r="E78" s="595">
        <v>17000</v>
      </c>
      <c r="F78" s="384"/>
      <c r="G78" s="702">
        <f t="shared" si="15"/>
        <v>17000</v>
      </c>
      <c r="H78" s="358">
        <f t="shared" si="16"/>
        <v>17000</v>
      </c>
      <c r="I78" s="358">
        <f t="shared" si="15"/>
        <v>34000</v>
      </c>
      <c r="J78" s="711">
        <f t="shared" si="14"/>
        <v>51000</v>
      </c>
    </row>
    <row r="79" spans="1:10" s="368" customFormat="1" ht="27" hidden="1">
      <c r="A79" s="407"/>
      <c r="B79" s="597"/>
      <c r="C79" s="608" t="s">
        <v>250</v>
      </c>
      <c r="D79" s="623"/>
      <c r="E79" s="600">
        <v>5000</v>
      </c>
      <c r="F79" s="384"/>
      <c r="G79" s="702">
        <f t="shared" si="15"/>
        <v>5000</v>
      </c>
      <c r="H79" s="358">
        <f t="shared" si="16"/>
        <v>5000</v>
      </c>
      <c r="I79" s="358">
        <f t="shared" si="15"/>
        <v>10000</v>
      </c>
      <c r="J79" s="711">
        <f t="shared" si="14"/>
        <v>15000</v>
      </c>
    </row>
    <row r="80" spans="1:10" s="625" customFormat="1" ht="12.75">
      <c r="A80" s="697"/>
      <c r="B80" s="352" t="s">
        <v>17</v>
      </c>
      <c r="C80" s="176" t="s">
        <v>251</v>
      </c>
      <c r="D80" s="372"/>
      <c r="E80" s="361"/>
      <c r="F80" s="624"/>
      <c r="G80" s="702"/>
      <c r="H80" s="358">
        <v>50000</v>
      </c>
      <c r="I80" s="358">
        <v>-50000</v>
      </c>
      <c r="J80" s="711">
        <f t="shared" si="14"/>
        <v>0</v>
      </c>
    </row>
    <row r="81" spans="1:10" s="334" customFormat="1" ht="31.5" customHeight="1">
      <c r="A81" s="408"/>
      <c r="B81" s="359" t="s">
        <v>117</v>
      </c>
      <c r="C81" s="396" t="s">
        <v>129</v>
      </c>
      <c r="D81" s="372">
        <v>110000</v>
      </c>
      <c r="E81" s="361">
        <v>200000</v>
      </c>
      <c r="F81" s="358"/>
      <c r="G81" s="702">
        <f>E81+F81</f>
        <v>200000</v>
      </c>
      <c r="H81" s="358">
        <f t="shared" si="16"/>
        <v>200000</v>
      </c>
      <c r="I81" s="358">
        <v>200000</v>
      </c>
      <c r="J81" s="711">
        <f t="shared" si="14"/>
        <v>400000</v>
      </c>
    </row>
    <row r="82" spans="1:10" s="334" customFormat="1" ht="40.5">
      <c r="A82" s="408"/>
      <c r="B82" s="373" t="s">
        <v>130</v>
      </c>
      <c r="C82" s="175" t="s">
        <v>131</v>
      </c>
      <c r="D82" s="375">
        <v>110000</v>
      </c>
      <c r="E82" s="376">
        <v>11000</v>
      </c>
      <c r="F82" s="358"/>
      <c r="G82" s="702">
        <f>E82+F82</f>
        <v>11000</v>
      </c>
      <c r="H82" s="358">
        <f t="shared" si="16"/>
        <v>11000</v>
      </c>
      <c r="I82" s="358"/>
      <c r="J82" s="711">
        <f t="shared" si="14"/>
        <v>11000</v>
      </c>
    </row>
    <row r="83" spans="1:10" s="334" customFormat="1" ht="44.25" customHeight="1" thickBot="1">
      <c r="A83" s="408"/>
      <c r="B83" s="373" t="s">
        <v>124</v>
      </c>
      <c r="C83" s="397" t="s">
        <v>125</v>
      </c>
      <c r="D83" s="375">
        <v>110000</v>
      </c>
      <c r="E83" s="376">
        <v>80000</v>
      </c>
      <c r="F83" s="356"/>
      <c r="G83" s="701">
        <f>E83+F83</f>
        <v>80000</v>
      </c>
      <c r="H83" s="719">
        <f t="shared" si="16"/>
        <v>80000</v>
      </c>
      <c r="I83" s="356"/>
      <c r="J83" s="710">
        <f t="shared" si="14"/>
        <v>80000</v>
      </c>
    </row>
    <row r="84" spans="1:10" s="351" customFormat="1" ht="28.5" customHeight="1" thickBot="1" thickTop="1">
      <c r="A84" s="403" t="s">
        <v>77</v>
      </c>
      <c r="B84" s="398" t="s">
        <v>132</v>
      </c>
      <c r="C84" s="399"/>
      <c r="D84" s="349" t="e">
        <f>D14-D19</f>
        <v>#REF!</v>
      </c>
      <c r="E84" s="344">
        <f aca="true" t="shared" si="17" ref="E84:J84">E18-E19</f>
        <v>0</v>
      </c>
      <c r="F84" s="349">
        <f t="shared" si="17"/>
        <v>1190000</v>
      </c>
      <c r="G84" s="350">
        <f t="shared" si="17"/>
        <v>1190000</v>
      </c>
      <c r="H84" s="349">
        <f t="shared" si="17"/>
        <v>1190000</v>
      </c>
      <c r="I84" s="349">
        <f t="shared" si="17"/>
        <v>-448000</v>
      </c>
      <c r="J84" s="712">
        <f t="shared" si="17"/>
        <v>742000</v>
      </c>
    </row>
    <row r="85" ht="14.2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">
      <selection activeCell="F2" sqref="F2"/>
    </sheetView>
  </sheetViews>
  <sheetFormatPr defaultColWidth="9.00390625" defaultRowHeight="12.75"/>
  <cols>
    <col min="1" max="1" width="5.375" style="129" customWidth="1"/>
    <col min="2" max="2" width="9.25390625" style="626" customWidth="1"/>
    <col min="3" max="3" width="35.25390625" style="129" customWidth="1"/>
    <col min="4" max="4" width="14.75390625" style="627" hidden="1" customWidth="1"/>
    <col min="5" max="5" width="11.75390625" style="627" customWidth="1"/>
    <col min="6" max="7" width="11.75390625" style="129" customWidth="1"/>
    <col min="8" max="16384" width="10.00390625" style="129" customWidth="1"/>
  </cols>
  <sheetData>
    <row r="1" ht="15.75">
      <c r="F1" s="2" t="s">
        <v>135</v>
      </c>
    </row>
    <row r="2" ht="15.75">
      <c r="F2" s="49" t="s">
        <v>290</v>
      </c>
    </row>
    <row r="3" ht="15.75">
      <c r="F3" s="49" t="s">
        <v>21</v>
      </c>
    </row>
    <row r="4" ht="15.75">
      <c r="F4" s="49" t="s">
        <v>137</v>
      </c>
    </row>
    <row r="5" spans="1:7" s="45" customFormat="1" ht="17.25" customHeight="1">
      <c r="A5" s="736" t="s">
        <v>252</v>
      </c>
      <c r="B5" s="737"/>
      <c r="C5" s="737"/>
      <c r="D5" s="737"/>
      <c r="E5" s="737"/>
      <c r="F5" s="737"/>
      <c r="G5" s="737"/>
    </row>
    <row r="6" spans="1:7" s="45" customFormat="1" ht="17.25" customHeight="1">
      <c r="A6" s="736" t="s">
        <v>253</v>
      </c>
      <c r="B6" s="738"/>
      <c r="C6" s="738"/>
      <c r="D6" s="738"/>
      <c r="E6" s="738"/>
      <c r="F6" s="738"/>
      <c r="G6" s="738"/>
    </row>
    <row r="7" spans="1:7" s="45" customFormat="1" ht="17.25" customHeight="1">
      <c r="A7" s="736" t="s">
        <v>254</v>
      </c>
      <c r="B7" s="738"/>
      <c r="C7" s="738"/>
      <c r="D7" s="738"/>
      <c r="E7" s="738"/>
      <c r="F7" s="738"/>
      <c r="G7" s="738"/>
    </row>
    <row r="8" spans="1:7" s="45" customFormat="1" ht="17.25" customHeight="1">
      <c r="A8" s="736" t="s">
        <v>255</v>
      </c>
      <c r="B8" s="738"/>
      <c r="C8" s="738"/>
      <c r="D8" s="738"/>
      <c r="E8" s="738"/>
      <c r="F8" s="738"/>
      <c r="G8" s="738"/>
    </row>
    <row r="9" spans="2:7" ht="15.75" customHeight="1" thickBot="1">
      <c r="B9" s="629"/>
      <c r="C9" s="630"/>
      <c r="D9" s="631"/>
      <c r="E9" s="632"/>
      <c r="G9" s="632" t="s">
        <v>0</v>
      </c>
    </row>
    <row r="10" spans="1:7" s="169" customFormat="1" ht="45" customHeight="1">
      <c r="A10" s="633" t="s">
        <v>52</v>
      </c>
      <c r="B10" s="634" t="s">
        <v>256</v>
      </c>
      <c r="C10" s="196" t="s">
        <v>26</v>
      </c>
      <c r="D10" s="197" t="s">
        <v>68</v>
      </c>
      <c r="E10" s="198" t="s">
        <v>83</v>
      </c>
      <c r="F10" s="199" t="s">
        <v>56</v>
      </c>
      <c r="G10" s="635" t="s">
        <v>257</v>
      </c>
    </row>
    <row r="11" spans="1:7" s="173" customFormat="1" ht="12.75" customHeight="1" thickBot="1">
      <c r="A11" s="200">
        <v>1</v>
      </c>
      <c r="B11" s="170">
        <v>2</v>
      </c>
      <c r="C11" s="171">
        <v>3</v>
      </c>
      <c r="D11" s="172">
        <v>3</v>
      </c>
      <c r="E11" s="195">
        <v>4</v>
      </c>
      <c r="F11" s="172">
        <v>5</v>
      </c>
      <c r="G11" s="636">
        <v>6</v>
      </c>
    </row>
    <row r="12" spans="1:7" s="644" customFormat="1" ht="21" customHeight="1" hidden="1" thickBot="1" thickTop="1">
      <c r="A12" s="637"/>
      <c r="B12" s="638">
        <v>710</v>
      </c>
      <c r="C12" s="639" t="s">
        <v>147</v>
      </c>
      <c r="D12" s="640"/>
      <c r="E12" s="641"/>
      <c r="F12" s="642"/>
      <c r="G12" s="643"/>
    </row>
    <row r="13" spans="1:7" s="652" customFormat="1" ht="30" customHeight="1" hidden="1" thickTop="1">
      <c r="A13" s="645"/>
      <c r="B13" s="646">
        <v>71030</v>
      </c>
      <c r="C13" s="647" t="s">
        <v>258</v>
      </c>
      <c r="D13" s="648"/>
      <c r="E13" s="649"/>
      <c r="F13" s="650"/>
      <c r="G13" s="651"/>
    </row>
    <row r="14" spans="1:7" s="628" customFormat="1" ht="23.25" customHeight="1" thickBot="1" thickTop="1">
      <c r="A14" s="201" t="s">
        <v>58</v>
      </c>
      <c r="B14" s="653"/>
      <c r="C14" s="165" t="s">
        <v>259</v>
      </c>
      <c r="D14" s="174" t="e">
        <f>#REF!+#REF!-#REF!</f>
        <v>#REF!</v>
      </c>
      <c r="E14" s="654">
        <v>594423</v>
      </c>
      <c r="F14" s="655"/>
      <c r="G14" s="656">
        <f>E14+F14</f>
        <v>594423</v>
      </c>
    </row>
    <row r="15" spans="1:7" s="660" customFormat="1" ht="31.5" customHeight="1" thickBot="1" thickTop="1">
      <c r="A15" s="657" t="s">
        <v>59</v>
      </c>
      <c r="B15" s="658" t="s">
        <v>260</v>
      </c>
      <c r="C15" s="659" t="s">
        <v>69</v>
      </c>
      <c r="D15" s="655">
        <f>SUM(D16:D18)</f>
        <v>420000</v>
      </c>
      <c r="E15" s="654">
        <f>SUM(E16:E18)</f>
        <v>530000</v>
      </c>
      <c r="F15" s="655">
        <f>SUM(F16:F18)</f>
        <v>0</v>
      </c>
      <c r="G15" s="656">
        <f>SUM(G16:G18)</f>
        <v>530000</v>
      </c>
    </row>
    <row r="16" spans="1:7" s="652" customFormat="1" ht="27.75" customHeight="1" thickTop="1">
      <c r="A16" s="202"/>
      <c r="B16" s="661" t="s">
        <v>60</v>
      </c>
      <c r="C16" s="175" t="s">
        <v>70</v>
      </c>
      <c r="D16" s="662">
        <v>0</v>
      </c>
      <c r="E16" s="663">
        <v>10000</v>
      </c>
      <c r="F16" s="664"/>
      <c r="G16" s="665">
        <f>E16+F16</f>
        <v>10000</v>
      </c>
    </row>
    <row r="17" spans="1:7" ht="17.25" customHeight="1">
      <c r="A17" s="666"/>
      <c r="B17" s="667" t="s">
        <v>71</v>
      </c>
      <c r="C17" s="176" t="s">
        <v>72</v>
      </c>
      <c r="D17" s="668">
        <v>380000</v>
      </c>
      <c r="E17" s="669">
        <v>510000</v>
      </c>
      <c r="F17" s="668"/>
      <c r="G17" s="670">
        <f>E17+F17</f>
        <v>510000</v>
      </c>
    </row>
    <row r="18" spans="1:7" ht="17.25" customHeight="1" thickBot="1">
      <c r="A18" s="666"/>
      <c r="B18" s="661" t="s">
        <v>73</v>
      </c>
      <c r="C18" s="166" t="s">
        <v>66</v>
      </c>
      <c r="D18" s="662">
        <v>40000</v>
      </c>
      <c r="E18" s="663">
        <v>10000</v>
      </c>
      <c r="F18" s="671"/>
      <c r="G18" s="665">
        <f>E18+F18</f>
        <v>10000</v>
      </c>
    </row>
    <row r="19" spans="1:7" s="177" customFormat="1" ht="21" customHeight="1" thickBot="1" thickTop="1">
      <c r="A19" s="657" t="s">
        <v>63</v>
      </c>
      <c r="B19" s="653"/>
      <c r="C19" s="659" t="s">
        <v>74</v>
      </c>
      <c r="D19" s="655" t="e">
        <f>SUM(D15+D14)</f>
        <v>#REF!</v>
      </c>
      <c r="E19" s="654">
        <f>SUM(E15+E14)</f>
        <v>1124423</v>
      </c>
      <c r="F19" s="655">
        <f>SUM(F15+F14)</f>
        <v>0</v>
      </c>
      <c r="G19" s="656">
        <f>SUM(G15+G14)</f>
        <v>1124423</v>
      </c>
    </row>
    <row r="20" spans="1:7" s="178" customFormat="1" ht="33" customHeight="1" thickBot="1" thickTop="1">
      <c r="A20" s="657" t="s">
        <v>67</v>
      </c>
      <c r="B20" s="658" t="s">
        <v>261</v>
      </c>
      <c r="C20" s="659" t="s">
        <v>262</v>
      </c>
      <c r="D20" s="655">
        <f>SUM(D21+D30)</f>
        <v>1059100</v>
      </c>
      <c r="E20" s="654">
        <f>SUM(E21+E30)</f>
        <v>1124423</v>
      </c>
      <c r="F20" s="655">
        <f>SUM(F21+F30)</f>
        <v>0</v>
      </c>
      <c r="G20" s="656">
        <f>SUM(G21+G30)</f>
        <v>1124423</v>
      </c>
    </row>
    <row r="21" spans="1:7" s="178" customFormat="1" ht="22.5" customHeight="1" thickTop="1">
      <c r="A21" s="672"/>
      <c r="B21" s="673"/>
      <c r="C21" s="107" t="s">
        <v>263</v>
      </c>
      <c r="D21" s="179">
        <f>SUM(D22:D27)</f>
        <v>927600</v>
      </c>
      <c r="E21" s="674">
        <f>SUM(E22:E29)</f>
        <v>804423</v>
      </c>
      <c r="F21" s="675">
        <f>SUM(F22:F29)</f>
        <v>57000</v>
      </c>
      <c r="G21" s="676">
        <f>SUM(G22:G29)</f>
        <v>861423</v>
      </c>
    </row>
    <row r="22" spans="1:7" ht="23.25" customHeight="1">
      <c r="A22" s="666"/>
      <c r="B22" s="677">
        <v>2960</v>
      </c>
      <c r="C22" s="678" t="s">
        <v>264</v>
      </c>
      <c r="D22" s="679">
        <v>84000</v>
      </c>
      <c r="E22" s="680">
        <v>106000</v>
      </c>
      <c r="F22" s="668"/>
      <c r="G22" s="681">
        <f aca="true" t="shared" si="0" ref="G22:G31">E22+F22</f>
        <v>106000</v>
      </c>
    </row>
    <row r="23" spans="1:7" ht="19.5" customHeight="1">
      <c r="A23" s="666"/>
      <c r="B23" s="682">
        <v>4210</v>
      </c>
      <c r="C23" s="176" t="s">
        <v>265</v>
      </c>
      <c r="D23" s="668">
        <v>3700</v>
      </c>
      <c r="E23" s="669">
        <v>25000</v>
      </c>
      <c r="F23" s="668">
        <v>138000</v>
      </c>
      <c r="G23" s="670">
        <f t="shared" si="0"/>
        <v>163000</v>
      </c>
    </row>
    <row r="24" spans="1:7" ht="22.5" customHeight="1">
      <c r="A24" s="666"/>
      <c r="B24" s="683">
        <v>4240</v>
      </c>
      <c r="C24" s="166" t="s">
        <v>43</v>
      </c>
      <c r="D24" s="662"/>
      <c r="E24" s="663">
        <v>500</v>
      </c>
      <c r="F24" s="668"/>
      <c r="G24" s="670">
        <f t="shared" si="0"/>
        <v>500</v>
      </c>
    </row>
    <row r="25" spans="1:7" ht="19.5" customHeight="1">
      <c r="A25" s="666"/>
      <c r="B25" s="682">
        <v>4300</v>
      </c>
      <c r="C25" s="176" t="s">
        <v>266</v>
      </c>
      <c r="D25" s="668">
        <v>830500</v>
      </c>
      <c r="E25" s="669">
        <v>656923</v>
      </c>
      <c r="F25" s="668">
        <v>-79000</v>
      </c>
      <c r="G25" s="670">
        <f t="shared" si="0"/>
        <v>577923</v>
      </c>
    </row>
    <row r="26" spans="1:7" ht="33" customHeight="1">
      <c r="A26" s="666"/>
      <c r="B26" s="684">
        <v>4390</v>
      </c>
      <c r="C26" s="176" t="s">
        <v>267</v>
      </c>
      <c r="D26" s="685"/>
      <c r="E26" s="686">
        <v>2000</v>
      </c>
      <c r="F26" s="668">
        <v>-2000</v>
      </c>
      <c r="G26" s="670">
        <f t="shared" si="0"/>
        <v>0</v>
      </c>
    </row>
    <row r="27" spans="1:7" ht="30" customHeight="1">
      <c r="A27" s="666"/>
      <c r="B27" s="684">
        <v>4700</v>
      </c>
      <c r="C27" s="617" t="s">
        <v>75</v>
      </c>
      <c r="D27" s="685">
        <v>9400</v>
      </c>
      <c r="E27" s="686">
        <v>7000</v>
      </c>
      <c r="F27" s="668"/>
      <c r="G27" s="670">
        <f t="shared" si="0"/>
        <v>7000</v>
      </c>
    </row>
    <row r="28" spans="1:7" ht="30" customHeight="1">
      <c r="A28" s="666"/>
      <c r="B28" s="682">
        <v>4740</v>
      </c>
      <c r="C28" s="180" t="s">
        <v>268</v>
      </c>
      <c r="D28" s="668"/>
      <c r="E28" s="669">
        <v>2000</v>
      </c>
      <c r="F28" s="668"/>
      <c r="G28" s="670">
        <f t="shared" si="0"/>
        <v>2000</v>
      </c>
    </row>
    <row r="29" spans="1:7" ht="30" customHeight="1">
      <c r="A29" s="666"/>
      <c r="B29" s="682">
        <v>4750</v>
      </c>
      <c r="C29" s="180" t="s">
        <v>76</v>
      </c>
      <c r="D29" s="668"/>
      <c r="E29" s="669">
        <v>5000</v>
      </c>
      <c r="F29" s="668"/>
      <c r="G29" s="670">
        <f t="shared" si="0"/>
        <v>5000</v>
      </c>
    </row>
    <row r="30" spans="1:7" s="689" customFormat="1" ht="20.25" customHeight="1">
      <c r="A30" s="666"/>
      <c r="B30" s="687"/>
      <c r="C30" s="688" t="s">
        <v>269</v>
      </c>
      <c r="D30" s="640">
        <f>D31</f>
        <v>131500</v>
      </c>
      <c r="E30" s="641">
        <f>E31</f>
        <v>320000</v>
      </c>
      <c r="F30" s="640">
        <f>F31</f>
        <v>-57000</v>
      </c>
      <c r="G30" s="643">
        <f>SUM(E30:F30)</f>
        <v>263000</v>
      </c>
    </row>
    <row r="31" spans="1:7" s="177" customFormat="1" ht="27.75" customHeight="1" thickBot="1">
      <c r="A31" s="666"/>
      <c r="B31" s="690">
        <v>6120</v>
      </c>
      <c r="C31" s="166" t="s">
        <v>270</v>
      </c>
      <c r="D31" s="691">
        <v>131500</v>
      </c>
      <c r="E31" s="663">
        <v>320000</v>
      </c>
      <c r="F31" s="671">
        <v>-57000</v>
      </c>
      <c r="G31" s="670">
        <f t="shared" si="0"/>
        <v>263000</v>
      </c>
    </row>
    <row r="32" spans="1:7" s="177" customFormat="1" ht="32.25" customHeight="1" thickBot="1" thickTop="1">
      <c r="A32" s="657" t="s">
        <v>77</v>
      </c>
      <c r="B32" s="692"/>
      <c r="C32" s="658" t="s">
        <v>271</v>
      </c>
      <c r="D32" s="655" t="e">
        <f>D19-D20</f>
        <v>#REF!</v>
      </c>
      <c r="E32" s="654">
        <f>E19-E20</f>
        <v>0</v>
      </c>
      <c r="F32" s="655">
        <f>F19-F20</f>
        <v>0</v>
      </c>
      <c r="G32" s="656">
        <f>G19-G20</f>
        <v>0</v>
      </c>
    </row>
    <row r="33" ht="16.5" thickTop="1"/>
    <row r="35" spans="2:5" ht="12.75">
      <c r="B35" s="129"/>
      <c r="D35" s="129"/>
      <c r="E35" s="129"/>
    </row>
    <row r="36" spans="2:5" ht="12.75">
      <c r="B36" s="129"/>
      <c r="D36" s="129"/>
      <c r="E36" s="129"/>
    </row>
    <row r="37" spans="2:5" ht="12.75">
      <c r="B37" s="129"/>
      <c r="D37" s="129"/>
      <c r="E37" s="129"/>
    </row>
    <row r="38" spans="2:5" ht="12.75">
      <c r="B38" s="129"/>
      <c r="D38" s="129"/>
      <c r="E38" s="129"/>
    </row>
    <row r="39" spans="2:5" ht="12.75">
      <c r="B39" s="129"/>
      <c r="D39" s="129"/>
      <c r="E39" s="129"/>
    </row>
    <row r="40" spans="2:5" ht="12.75">
      <c r="B40" s="129"/>
      <c r="D40" s="129"/>
      <c r="E40" s="129"/>
    </row>
    <row r="41" spans="2:5" ht="12.75">
      <c r="B41" s="129"/>
      <c r="D41" s="129"/>
      <c r="E41" s="129"/>
    </row>
    <row r="42" spans="2:5" ht="12.75">
      <c r="B42" s="129"/>
      <c r="D42" s="129"/>
      <c r="E42" s="129"/>
    </row>
    <row r="43" spans="2:5" ht="12.75">
      <c r="B43" s="129"/>
      <c r="D43" s="129"/>
      <c r="E43" s="129"/>
    </row>
    <row r="44" spans="2:5" ht="12.75">
      <c r="B44" s="129"/>
      <c r="D44" s="129"/>
      <c r="E44" s="129"/>
    </row>
    <row r="45" spans="2:5" ht="12.75">
      <c r="B45" s="129"/>
      <c r="D45" s="129"/>
      <c r="E45" s="129"/>
    </row>
    <row r="46" spans="2:5" ht="12.75">
      <c r="B46" s="129"/>
      <c r="D46" s="129"/>
      <c r="E46" s="129"/>
    </row>
    <row r="47" spans="2:5" ht="12.75">
      <c r="B47" s="129"/>
      <c r="D47" s="129"/>
      <c r="E47" s="129"/>
    </row>
    <row r="48" spans="2:5" ht="12.75">
      <c r="B48" s="129"/>
      <c r="D48" s="129"/>
      <c r="E48" s="129"/>
    </row>
    <row r="49" spans="2:5" ht="12.75">
      <c r="B49" s="129"/>
      <c r="D49" s="129"/>
      <c r="E49" s="129"/>
    </row>
    <row r="50" spans="2:5" ht="12.75">
      <c r="B50" s="129"/>
      <c r="D50" s="129"/>
      <c r="E50" s="129"/>
    </row>
    <row r="51" spans="2:5" ht="12.75">
      <c r="B51" s="129"/>
      <c r="D51" s="129"/>
      <c r="E51" s="129"/>
    </row>
    <row r="52" spans="2:5" ht="12.75">
      <c r="B52" s="129"/>
      <c r="D52" s="129"/>
      <c r="E52" s="129"/>
    </row>
    <row r="53" spans="2:5" ht="12.75">
      <c r="B53" s="129"/>
      <c r="D53" s="129"/>
      <c r="E53" s="129"/>
    </row>
    <row r="54" spans="2:5" ht="12.75">
      <c r="B54" s="129"/>
      <c r="D54" s="129"/>
      <c r="E54" s="129"/>
    </row>
    <row r="55" spans="2:5" ht="12.75">
      <c r="B55" s="129"/>
      <c r="D55" s="129"/>
      <c r="E55" s="129"/>
    </row>
    <row r="56" spans="2:5" ht="12.75">
      <c r="B56" s="129"/>
      <c r="D56" s="129"/>
      <c r="E56" s="129"/>
    </row>
    <row r="57" spans="2:5" ht="12.75">
      <c r="B57" s="129"/>
      <c r="D57" s="129"/>
      <c r="E57" s="129"/>
    </row>
    <row r="58" spans="2:5" ht="12.75">
      <c r="B58" s="129"/>
      <c r="D58" s="129"/>
      <c r="E58" s="129"/>
    </row>
    <row r="59" spans="2:5" ht="12.75">
      <c r="B59" s="129"/>
      <c r="D59" s="129"/>
      <c r="E59" s="129"/>
    </row>
    <row r="60" spans="2:5" ht="12.75">
      <c r="B60" s="129"/>
      <c r="D60" s="129"/>
      <c r="E60" s="129"/>
    </row>
    <row r="61" spans="2:5" ht="12.75">
      <c r="B61" s="129"/>
      <c r="D61" s="129"/>
      <c r="E61" s="129"/>
    </row>
    <row r="62" spans="2:5" ht="12.75">
      <c r="B62" s="129"/>
      <c r="D62" s="129"/>
      <c r="E62" s="129"/>
    </row>
    <row r="63" spans="2:5" ht="12.75">
      <c r="B63" s="129"/>
      <c r="D63" s="129"/>
      <c r="E63" s="129"/>
    </row>
    <row r="64" spans="2:5" ht="12.75">
      <c r="B64" s="129"/>
      <c r="D64" s="129"/>
      <c r="E64" s="129"/>
    </row>
    <row r="65" spans="2:5" ht="12.75">
      <c r="B65" s="129"/>
      <c r="D65" s="129"/>
      <c r="E65" s="129"/>
    </row>
    <row r="66" spans="2:5" ht="12.75">
      <c r="B66" s="129"/>
      <c r="D66" s="129"/>
      <c r="E66" s="129"/>
    </row>
    <row r="67" spans="2:5" ht="12.75">
      <c r="B67" s="129"/>
      <c r="D67" s="129"/>
      <c r="E67" s="129"/>
    </row>
    <row r="68" spans="2:5" ht="12.75">
      <c r="B68" s="129"/>
      <c r="D68" s="129"/>
      <c r="E68" s="129"/>
    </row>
    <row r="69" spans="2:5" ht="12.75">
      <c r="B69" s="129"/>
      <c r="D69" s="129"/>
      <c r="E69" s="129"/>
    </row>
    <row r="70" spans="2:5" ht="12.75">
      <c r="B70" s="129"/>
      <c r="D70" s="129"/>
      <c r="E70" s="129"/>
    </row>
    <row r="71" spans="2:5" ht="12.75">
      <c r="B71" s="129"/>
      <c r="D71" s="129"/>
      <c r="E71" s="129"/>
    </row>
    <row r="72" spans="2:5" ht="12.75">
      <c r="B72" s="129"/>
      <c r="D72" s="129"/>
      <c r="E72" s="129"/>
    </row>
    <row r="73" spans="2:5" ht="12.75">
      <c r="B73" s="129"/>
      <c r="D73" s="129"/>
      <c r="E73" s="129"/>
    </row>
    <row r="74" spans="2:5" ht="12.75">
      <c r="B74" s="129"/>
      <c r="D74" s="129"/>
      <c r="E74" s="129"/>
    </row>
    <row r="75" spans="2:5" ht="12.75">
      <c r="B75" s="129"/>
      <c r="D75" s="129"/>
      <c r="E75" s="129"/>
    </row>
    <row r="76" spans="2:5" ht="12.75">
      <c r="B76" s="129"/>
      <c r="D76" s="129"/>
      <c r="E76" s="129"/>
    </row>
    <row r="77" spans="2:5" ht="12.75">
      <c r="B77" s="129"/>
      <c r="D77" s="129"/>
      <c r="E77" s="129"/>
    </row>
    <row r="78" spans="2:5" ht="12.75">
      <c r="B78" s="129"/>
      <c r="D78" s="129"/>
      <c r="E78" s="129"/>
    </row>
    <row r="79" spans="2:5" ht="12.75">
      <c r="B79" s="129"/>
      <c r="D79" s="129"/>
      <c r="E79" s="129"/>
    </row>
    <row r="80" spans="2:5" ht="12.75">
      <c r="B80" s="129"/>
      <c r="D80" s="129"/>
      <c r="E80" s="129"/>
    </row>
    <row r="81" spans="2:5" ht="12.75">
      <c r="B81" s="129"/>
      <c r="D81" s="129"/>
      <c r="E81" s="129"/>
    </row>
    <row r="82" spans="2:5" ht="12.75">
      <c r="B82" s="129"/>
      <c r="D82" s="129"/>
      <c r="E82" s="129"/>
    </row>
    <row r="83" spans="2:5" ht="12.75">
      <c r="B83" s="129"/>
      <c r="D83" s="129"/>
      <c r="E83" s="129"/>
    </row>
    <row r="84" spans="2:5" ht="12.75">
      <c r="B84" s="129"/>
      <c r="D84" s="129"/>
      <c r="E84" s="129"/>
    </row>
    <row r="85" spans="2:5" ht="12.75">
      <c r="B85" s="129"/>
      <c r="D85" s="129"/>
      <c r="E85" s="129"/>
    </row>
    <row r="86" spans="2:5" ht="12.75">
      <c r="B86" s="129"/>
      <c r="D86" s="129"/>
      <c r="E86" s="129"/>
    </row>
    <row r="87" spans="2:5" ht="12.75">
      <c r="B87" s="129"/>
      <c r="D87" s="129"/>
      <c r="E87" s="129"/>
    </row>
    <row r="88" spans="2:5" ht="12.75">
      <c r="B88" s="129"/>
      <c r="D88" s="129"/>
      <c r="E88" s="129"/>
    </row>
    <row r="89" spans="2:5" ht="12.75">
      <c r="B89" s="129"/>
      <c r="D89" s="129"/>
      <c r="E89" s="129"/>
    </row>
    <row r="90" spans="2:5" ht="12.75">
      <c r="B90" s="129"/>
      <c r="D90" s="129"/>
      <c r="E90" s="129"/>
    </row>
    <row r="91" spans="2:5" ht="12.75">
      <c r="B91" s="129"/>
      <c r="D91" s="129"/>
      <c r="E91" s="129"/>
    </row>
    <row r="92" spans="2:5" ht="12.75">
      <c r="B92" s="129"/>
      <c r="D92" s="129"/>
      <c r="E92" s="129"/>
    </row>
    <row r="93" spans="2:5" ht="12.75">
      <c r="B93" s="129"/>
      <c r="D93" s="129"/>
      <c r="E93" s="129"/>
    </row>
    <row r="94" spans="2:5" ht="12.75">
      <c r="B94" s="129"/>
      <c r="D94" s="129"/>
      <c r="E94" s="129"/>
    </row>
    <row r="95" spans="2:5" ht="12.75">
      <c r="B95" s="129"/>
      <c r="D95" s="129"/>
      <c r="E95" s="129"/>
    </row>
    <row r="96" spans="2:5" ht="12.75">
      <c r="B96" s="129"/>
      <c r="D96" s="129"/>
      <c r="E96" s="129"/>
    </row>
    <row r="97" spans="2:5" ht="12.75">
      <c r="B97" s="129"/>
      <c r="D97" s="129"/>
      <c r="E97" s="129"/>
    </row>
    <row r="98" spans="2:5" ht="12.75">
      <c r="B98" s="129"/>
      <c r="D98" s="129"/>
      <c r="E98" s="129"/>
    </row>
    <row r="99" spans="2:5" ht="12.75">
      <c r="B99" s="129"/>
      <c r="D99" s="129"/>
      <c r="E99" s="129"/>
    </row>
    <row r="100" spans="2:5" ht="12.75">
      <c r="B100" s="129"/>
      <c r="D100" s="129"/>
      <c r="E100" s="129"/>
    </row>
    <row r="101" spans="2:5" ht="12.75">
      <c r="B101" s="129"/>
      <c r="D101" s="129"/>
      <c r="E101" s="129"/>
    </row>
    <row r="102" spans="2:5" ht="12.75">
      <c r="B102" s="129"/>
      <c r="D102" s="129"/>
      <c r="E102" s="129"/>
    </row>
    <row r="103" spans="2:5" ht="12.75">
      <c r="B103" s="129"/>
      <c r="D103" s="129"/>
      <c r="E103" s="129"/>
    </row>
    <row r="104" spans="2:5" ht="12.75">
      <c r="B104" s="129"/>
      <c r="D104" s="129"/>
      <c r="E104" s="129"/>
    </row>
    <row r="105" spans="2:5" ht="12.75">
      <c r="B105" s="129"/>
      <c r="D105" s="129"/>
      <c r="E105" s="129"/>
    </row>
    <row r="106" spans="2:5" ht="12.75">
      <c r="B106" s="129"/>
      <c r="D106" s="129"/>
      <c r="E106" s="129"/>
    </row>
    <row r="107" spans="2:5" ht="12.75">
      <c r="B107" s="129"/>
      <c r="D107" s="129"/>
      <c r="E107" s="129"/>
    </row>
    <row r="108" spans="2:5" ht="12.75">
      <c r="B108" s="129"/>
      <c r="D108" s="129"/>
      <c r="E108" s="129"/>
    </row>
    <row r="109" spans="2:5" ht="12.75">
      <c r="B109" s="129"/>
      <c r="D109" s="129"/>
      <c r="E109" s="129"/>
    </row>
    <row r="110" spans="2:5" ht="12.75">
      <c r="B110" s="129"/>
      <c r="D110" s="129"/>
      <c r="E110" s="129"/>
    </row>
    <row r="111" spans="2:5" ht="12.75">
      <c r="B111" s="129"/>
      <c r="D111" s="129"/>
      <c r="E111" s="129"/>
    </row>
    <row r="112" spans="2:5" ht="12.75">
      <c r="B112" s="129"/>
      <c r="D112" s="129"/>
      <c r="E112" s="129"/>
    </row>
    <row r="113" spans="2:5" ht="12.75">
      <c r="B113" s="129"/>
      <c r="D113" s="129"/>
      <c r="E113" s="129"/>
    </row>
    <row r="114" spans="2:5" ht="12.75">
      <c r="B114" s="129"/>
      <c r="D114" s="129"/>
      <c r="E114" s="129"/>
    </row>
    <row r="115" spans="2:5" ht="12.75">
      <c r="B115" s="129"/>
      <c r="D115" s="129"/>
      <c r="E115" s="129"/>
    </row>
    <row r="116" spans="2:5" ht="12.75">
      <c r="B116" s="129"/>
      <c r="D116" s="129"/>
      <c r="E116" s="129"/>
    </row>
    <row r="117" spans="2:5" ht="12.75">
      <c r="B117" s="129"/>
      <c r="D117" s="129"/>
      <c r="E117" s="129"/>
    </row>
    <row r="118" spans="2:5" ht="12.75">
      <c r="B118" s="129"/>
      <c r="D118" s="129"/>
      <c r="E118" s="129"/>
    </row>
    <row r="119" spans="2:5" ht="12.75">
      <c r="B119" s="129"/>
      <c r="D119" s="129"/>
      <c r="E119" s="129"/>
    </row>
    <row r="120" spans="2:5" ht="12.75">
      <c r="B120" s="129"/>
      <c r="D120" s="129"/>
      <c r="E120" s="129"/>
    </row>
    <row r="121" spans="2:5" ht="12.75">
      <c r="B121" s="129"/>
      <c r="D121" s="129"/>
      <c r="E121" s="129"/>
    </row>
    <row r="122" spans="2:5" ht="12.75">
      <c r="B122" s="129"/>
      <c r="D122" s="129"/>
      <c r="E122" s="129"/>
    </row>
    <row r="123" spans="2:5" ht="12.75">
      <c r="B123" s="129"/>
      <c r="D123" s="129"/>
      <c r="E123" s="129"/>
    </row>
    <row r="124" spans="2:5" ht="12.75">
      <c r="B124" s="129"/>
      <c r="D124" s="129"/>
      <c r="E124" s="129"/>
    </row>
    <row r="125" spans="2:5" ht="12.75">
      <c r="B125" s="129"/>
      <c r="D125" s="129"/>
      <c r="E125" s="129"/>
    </row>
    <row r="126" spans="2:5" ht="12.75">
      <c r="B126" s="129"/>
      <c r="D126" s="129"/>
      <c r="E126" s="129"/>
    </row>
    <row r="127" spans="2:5" ht="12.75">
      <c r="B127" s="129"/>
      <c r="D127" s="129"/>
      <c r="E127" s="129"/>
    </row>
    <row r="128" spans="2:5" ht="12.75">
      <c r="B128" s="129"/>
      <c r="D128" s="129"/>
      <c r="E128" s="129"/>
    </row>
    <row r="129" spans="2:5" ht="12.75">
      <c r="B129" s="129"/>
      <c r="D129" s="129"/>
      <c r="E129" s="129"/>
    </row>
    <row r="130" spans="2:5" ht="12.75">
      <c r="B130" s="129"/>
      <c r="D130" s="129"/>
      <c r="E130" s="129"/>
    </row>
    <row r="131" spans="2:5" ht="12.75">
      <c r="B131" s="129"/>
      <c r="D131" s="129"/>
      <c r="E131" s="129"/>
    </row>
    <row r="132" spans="2:5" ht="12.75">
      <c r="B132" s="129"/>
      <c r="D132" s="129"/>
      <c r="E132" s="129"/>
    </row>
    <row r="133" spans="2:5" ht="12.75">
      <c r="B133" s="129"/>
      <c r="D133" s="129"/>
      <c r="E133" s="129"/>
    </row>
    <row r="134" spans="2:5" ht="12.75">
      <c r="B134" s="129"/>
      <c r="D134" s="129"/>
      <c r="E134" s="129"/>
    </row>
    <row r="135" spans="2:5" ht="12.75">
      <c r="B135" s="129"/>
      <c r="D135" s="129"/>
      <c r="E135" s="129"/>
    </row>
    <row r="136" spans="2:5" ht="12.75">
      <c r="B136" s="129"/>
      <c r="D136" s="129"/>
      <c r="E136" s="129"/>
    </row>
    <row r="137" spans="2:5" ht="12.75">
      <c r="B137" s="129"/>
      <c r="D137" s="129"/>
      <c r="E137" s="129"/>
    </row>
    <row r="138" spans="2:5" ht="12.75">
      <c r="B138" s="129"/>
      <c r="D138" s="129"/>
      <c r="E138" s="129"/>
    </row>
    <row r="139" spans="2:5" ht="12.75">
      <c r="B139" s="129"/>
      <c r="D139" s="129"/>
      <c r="E139" s="129"/>
    </row>
    <row r="140" spans="2:5" ht="12.75">
      <c r="B140" s="129"/>
      <c r="D140" s="129"/>
      <c r="E140" s="129"/>
    </row>
    <row r="141" spans="2:5" ht="12.75">
      <c r="B141" s="129"/>
      <c r="D141" s="129"/>
      <c r="E141" s="129"/>
    </row>
    <row r="142" spans="2:5" ht="12.75">
      <c r="B142" s="129"/>
      <c r="D142" s="129"/>
      <c r="E142" s="129"/>
    </row>
    <row r="143" spans="2:5" ht="12.75">
      <c r="B143" s="129"/>
      <c r="D143" s="129"/>
      <c r="E143" s="129"/>
    </row>
    <row r="144" spans="2:5" ht="12.75">
      <c r="B144" s="129"/>
      <c r="D144" s="129"/>
      <c r="E144" s="129"/>
    </row>
    <row r="145" spans="2:5" ht="12.75">
      <c r="B145" s="129"/>
      <c r="D145" s="129"/>
      <c r="E145" s="129"/>
    </row>
    <row r="146" spans="2:5" ht="12.75">
      <c r="B146" s="129"/>
      <c r="D146" s="129"/>
      <c r="E146" s="129"/>
    </row>
    <row r="147" spans="2:5" ht="12.75">
      <c r="B147" s="129"/>
      <c r="D147" s="129"/>
      <c r="E147" s="129"/>
    </row>
    <row r="148" spans="2:5" ht="12.75">
      <c r="B148" s="129"/>
      <c r="D148" s="129"/>
      <c r="E148" s="129"/>
    </row>
    <row r="149" spans="2:5" ht="12.75">
      <c r="B149" s="129"/>
      <c r="D149" s="129"/>
      <c r="E149" s="129"/>
    </row>
    <row r="150" spans="2:5" ht="12.75">
      <c r="B150" s="129"/>
      <c r="D150" s="129"/>
      <c r="E150" s="129"/>
    </row>
    <row r="151" spans="2:5" ht="12.75">
      <c r="B151" s="129"/>
      <c r="D151" s="129"/>
      <c r="E151" s="129"/>
    </row>
    <row r="152" spans="2:5" ht="12.75">
      <c r="B152" s="129"/>
      <c r="D152" s="129"/>
      <c r="E152" s="129"/>
    </row>
    <row r="153" spans="2:5" ht="12.75">
      <c r="B153" s="129"/>
      <c r="D153" s="129"/>
      <c r="E153" s="129"/>
    </row>
    <row r="154" spans="2:5" ht="12.75">
      <c r="B154" s="129"/>
      <c r="D154" s="129"/>
      <c r="E154" s="129"/>
    </row>
    <row r="155" spans="2:5" ht="12.75">
      <c r="B155" s="129"/>
      <c r="D155" s="129"/>
      <c r="E155" s="129"/>
    </row>
    <row r="156" spans="2:5" ht="12.75">
      <c r="B156" s="129"/>
      <c r="D156" s="129"/>
      <c r="E156" s="129"/>
    </row>
    <row r="157" spans="2:5" ht="12.75">
      <c r="B157" s="129"/>
      <c r="D157" s="129"/>
      <c r="E157" s="129"/>
    </row>
    <row r="158" spans="2:5" ht="12.75">
      <c r="B158" s="129"/>
      <c r="D158" s="129"/>
      <c r="E158" s="129"/>
    </row>
    <row r="159" spans="2:5" ht="12.75">
      <c r="B159" s="129"/>
      <c r="D159" s="129"/>
      <c r="E159" s="129"/>
    </row>
    <row r="160" spans="2:5" ht="12.75">
      <c r="B160" s="129"/>
      <c r="D160" s="129"/>
      <c r="E160" s="129"/>
    </row>
    <row r="161" spans="2:5" ht="12.75">
      <c r="B161" s="129"/>
      <c r="D161" s="129"/>
      <c r="E161" s="129"/>
    </row>
    <row r="162" spans="2:5" ht="12.75">
      <c r="B162" s="129"/>
      <c r="D162" s="129"/>
      <c r="E162" s="129"/>
    </row>
    <row r="163" spans="2:5" ht="12.75">
      <c r="B163" s="129"/>
      <c r="D163" s="129"/>
      <c r="E163" s="129"/>
    </row>
    <row r="164" spans="2:5" ht="12.75">
      <c r="B164" s="129"/>
      <c r="D164" s="129"/>
      <c r="E164" s="129"/>
    </row>
    <row r="165" spans="2:5" ht="12.75">
      <c r="B165" s="129"/>
      <c r="D165" s="129"/>
      <c r="E165" s="129"/>
    </row>
    <row r="166" spans="2:5" ht="12.75">
      <c r="B166" s="129"/>
      <c r="D166" s="129"/>
      <c r="E166" s="129"/>
    </row>
    <row r="167" spans="2:5" ht="12.75">
      <c r="B167" s="129"/>
      <c r="D167" s="129"/>
      <c r="E167" s="129"/>
    </row>
    <row r="168" spans="2:5" ht="12.75">
      <c r="B168" s="129"/>
      <c r="D168" s="129"/>
      <c r="E168" s="129"/>
    </row>
    <row r="169" spans="2:5" ht="12.75">
      <c r="B169" s="129"/>
      <c r="D169" s="129"/>
      <c r="E169" s="129"/>
    </row>
    <row r="170" spans="2:5" ht="12.75">
      <c r="B170" s="129"/>
      <c r="D170" s="129"/>
      <c r="E170" s="129"/>
    </row>
    <row r="171" spans="2:5" ht="12.75">
      <c r="B171" s="129"/>
      <c r="D171" s="129"/>
      <c r="E171" s="129"/>
    </row>
    <row r="172" spans="2:5" ht="12.75">
      <c r="B172" s="129"/>
      <c r="D172" s="129"/>
      <c r="E172" s="129"/>
    </row>
    <row r="173" spans="2:5" ht="12.75">
      <c r="B173" s="129"/>
      <c r="D173" s="129"/>
      <c r="E173" s="129"/>
    </row>
    <row r="174" spans="2:5" ht="12.75">
      <c r="B174" s="129"/>
      <c r="D174" s="129"/>
      <c r="E174" s="129"/>
    </row>
    <row r="175" spans="2:5" ht="12.75">
      <c r="B175" s="129"/>
      <c r="D175" s="129"/>
      <c r="E175" s="129"/>
    </row>
    <row r="176" spans="2:5" ht="12.75">
      <c r="B176" s="129"/>
      <c r="D176" s="129"/>
      <c r="E176" s="129"/>
    </row>
  </sheetData>
  <mergeCells count="4">
    <mergeCell ref="A5:G5"/>
    <mergeCell ref="A6:G6"/>
    <mergeCell ref="A7:G7"/>
    <mergeCell ref="A8:G8"/>
  </mergeCells>
  <printOptions horizontalCentered="1"/>
  <pageMargins left="0" right="0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6.75390625" style="530" customWidth="1"/>
    <col min="2" max="2" width="36.875" style="530" customWidth="1"/>
    <col min="3" max="3" width="6.125" style="530" customWidth="1"/>
    <col min="4" max="5" width="15.75390625" style="530" customWidth="1"/>
    <col min="6" max="16384" width="10.00390625" style="530" customWidth="1"/>
  </cols>
  <sheetData>
    <row r="1" spans="4:5" ht="12.75" customHeight="1">
      <c r="D1" s="2" t="s">
        <v>279</v>
      </c>
      <c r="E1" s="531"/>
    </row>
    <row r="2" spans="1:5" ht="12.75" customHeight="1">
      <c r="A2" s="532"/>
      <c r="B2" s="533"/>
      <c r="C2" s="534"/>
      <c r="D2" s="49" t="s">
        <v>290</v>
      </c>
      <c r="E2" s="535"/>
    </row>
    <row r="3" spans="1:5" ht="12.75" customHeight="1">
      <c r="A3" s="532"/>
      <c r="B3" s="533"/>
      <c r="C3" s="534"/>
      <c r="D3" s="49" t="s">
        <v>21</v>
      </c>
      <c r="E3" s="535"/>
    </row>
    <row r="4" spans="1:5" ht="12" customHeight="1">
      <c r="A4" s="532"/>
      <c r="B4" s="533"/>
      <c r="C4" s="534"/>
      <c r="D4" s="49" t="s">
        <v>137</v>
      </c>
      <c r="E4" s="535"/>
    </row>
    <row r="5" spans="1:5" ht="14.25" customHeight="1">
      <c r="A5" s="532"/>
      <c r="B5" s="533"/>
      <c r="C5" s="534"/>
      <c r="E5" s="535"/>
    </row>
    <row r="6" spans="1:5" s="540" customFormat="1" ht="68.25" customHeight="1">
      <c r="A6" s="536" t="s">
        <v>277</v>
      </c>
      <c r="B6" s="537"/>
      <c r="C6" s="538"/>
      <c r="D6" s="539"/>
      <c r="E6" s="539"/>
    </row>
    <row r="7" spans="1:5" s="540" customFormat="1" ht="13.5" customHeight="1" thickBot="1">
      <c r="A7" s="536"/>
      <c r="B7" s="537"/>
      <c r="C7" s="538"/>
      <c r="D7" s="539"/>
      <c r="E7" s="541" t="s">
        <v>0</v>
      </c>
    </row>
    <row r="8" spans="1:5" s="547" customFormat="1" ht="30" customHeight="1">
      <c r="A8" s="542" t="s">
        <v>1</v>
      </c>
      <c r="B8" s="543" t="s">
        <v>2</v>
      </c>
      <c r="C8" s="544" t="s">
        <v>3</v>
      </c>
      <c r="D8" s="545" t="s">
        <v>4</v>
      </c>
      <c r="E8" s="546" t="s">
        <v>5</v>
      </c>
    </row>
    <row r="9" spans="1:5" s="547" customFormat="1" ht="16.5" customHeight="1">
      <c r="A9" s="548" t="s">
        <v>6</v>
      </c>
      <c r="B9" s="549"/>
      <c r="C9" s="550" t="s">
        <v>7</v>
      </c>
      <c r="D9" s="551" t="s">
        <v>8</v>
      </c>
      <c r="E9" s="552" t="s">
        <v>8</v>
      </c>
    </row>
    <row r="10" spans="1:5" s="557" customFormat="1" ht="9.75" customHeight="1" thickBot="1">
      <c r="A10" s="553">
        <v>1</v>
      </c>
      <c r="B10" s="554">
        <v>2</v>
      </c>
      <c r="C10" s="554">
        <v>3</v>
      </c>
      <c r="D10" s="555">
        <v>4</v>
      </c>
      <c r="E10" s="556">
        <v>5</v>
      </c>
    </row>
    <row r="11" spans="1:5" s="557" customFormat="1" ht="51" customHeight="1" thickBot="1" thickTop="1">
      <c r="A11" s="193">
        <v>751</v>
      </c>
      <c r="B11" s="194" t="s">
        <v>285</v>
      </c>
      <c r="C11" s="95" t="s">
        <v>81</v>
      </c>
      <c r="D11" s="54">
        <f>SUM(D12)</f>
        <v>60640</v>
      </c>
      <c r="E11" s="29">
        <f>SUM(E12)</f>
        <v>60640</v>
      </c>
    </row>
    <row r="12" spans="1:5" s="557" customFormat="1" ht="21.75" customHeight="1" thickTop="1">
      <c r="A12" s="59">
        <v>75113</v>
      </c>
      <c r="B12" s="78" t="s">
        <v>280</v>
      </c>
      <c r="C12" s="558"/>
      <c r="D12" s="55">
        <f>SUM(D13)</f>
        <v>60640</v>
      </c>
      <c r="E12" s="56">
        <f>SUM(E13:E21)</f>
        <v>60640</v>
      </c>
    </row>
    <row r="13" spans="1:5" s="557" customFormat="1" ht="70.5" customHeight="1">
      <c r="A13" s="87" t="s">
        <v>278</v>
      </c>
      <c r="B13" s="265" t="s">
        <v>276</v>
      </c>
      <c r="C13" s="560"/>
      <c r="D13" s="58">
        <v>60640</v>
      </c>
      <c r="E13" s="506"/>
    </row>
    <row r="14" spans="1:5" s="557" customFormat="1" ht="17.25" customHeight="1">
      <c r="A14" s="570" t="s">
        <v>201</v>
      </c>
      <c r="B14" s="559" t="s">
        <v>88</v>
      </c>
      <c r="C14" s="560"/>
      <c r="D14" s="58"/>
      <c r="E14" s="28">
        <v>2191</v>
      </c>
    </row>
    <row r="15" spans="1:5" s="557" customFormat="1" ht="17.25" customHeight="1">
      <c r="A15" s="570" t="s">
        <v>202</v>
      </c>
      <c r="B15" s="559" t="s">
        <v>206</v>
      </c>
      <c r="C15" s="560"/>
      <c r="D15" s="58"/>
      <c r="E15" s="28">
        <v>354</v>
      </c>
    </row>
    <row r="16" spans="1:5" s="557" customFormat="1" ht="17.25" customHeight="1">
      <c r="A16" s="570" t="s">
        <v>203</v>
      </c>
      <c r="B16" s="559" t="s">
        <v>89</v>
      </c>
      <c r="C16" s="560"/>
      <c r="D16" s="58"/>
      <c r="E16" s="28">
        <v>23400</v>
      </c>
    </row>
    <row r="17" spans="1:5" s="557" customFormat="1" ht="17.25" customHeight="1">
      <c r="A17" s="570" t="s">
        <v>90</v>
      </c>
      <c r="B17" s="559" t="s">
        <v>18</v>
      </c>
      <c r="C17" s="560"/>
      <c r="D17" s="58"/>
      <c r="E17" s="28">
        <v>10000</v>
      </c>
    </row>
    <row r="18" spans="1:5" s="557" customFormat="1" ht="17.25" customHeight="1">
      <c r="A18" s="570" t="s">
        <v>17</v>
      </c>
      <c r="B18" s="559" t="s">
        <v>9</v>
      </c>
      <c r="C18" s="560"/>
      <c r="D18" s="58"/>
      <c r="E18" s="28">
        <v>15000</v>
      </c>
    </row>
    <row r="19" spans="1:5" s="557" customFormat="1" ht="30.75" customHeight="1">
      <c r="A19" s="570" t="s">
        <v>283</v>
      </c>
      <c r="B19" s="559" t="s">
        <v>284</v>
      </c>
      <c r="C19" s="560"/>
      <c r="D19" s="58"/>
      <c r="E19" s="28">
        <v>200</v>
      </c>
    </row>
    <row r="20" spans="1:5" s="557" customFormat="1" ht="30.75" customHeight="1">
      <c r="A20" s="570" t="s">
        <v>204</v>
      </c>
      <c r="B20" s="88" t="s">
        <v>134</v>
      </c>
      <c r="C20" s="560"/>
      <c r="D20" s="58"/>
      <c r="E20" s="28">
        <v>3495</v>
      </c>
    </row>
    <row r="21" spans="1:5" s="557" customFormat="1" ht="37.5" customHeight="1" thickBot="1">
      <c r="A21" s="570" t="s">
        <v>205</v>
      </c>
      <c r="B21" s="88" t="s">
        <v>207</v>
      </c>
      <c r="C21" s="560"/>
      <c r="D21" s="58"/>
      <c r="E21" s="28">
        <v>6000</v>
      </c>
    </row>
    <row r="22" spans="1:6" s="93" customFormat="1" ht="24" customHeight="1" thickBot="1" thickTop="1">
      <c r="A22" s="561"/>
      <c r="B22" s="562" t="s">
        <v>10</v>
      </c>
      <c r="C22" s="563"/>
      <c r="D22" s="564">
        <f>D11</f>
        <v>60640</v>
      </c>
      <c r="E22" s="565">
        <f>E11</f>
        <v>60640</v>
      </c>
      <c r="F22" s="566"/>
    </row>
    <row r="23" s="567" customFormat="1" ht="13.5" thickTop="1">
      <c r="D23" s="568"/>
    </row>
    <row r="24" s="567" customFormat="1" ht="12.75">
      <c r="D24" s="569"/>
    </row>
    <row r="25" s="567" customFormat="1" ht="12.75">
      <c r="D25" s="569"/>
    </row>
    <row r="26" spans="1:6" s="567" customFormat="1" ht="15.75">
      <c r="A26" s="530"/>
      <c r="B26" s="530"/>
      <c r="C26" s="530"/>
      <c r="D26" s="530"/>
      <c r="E26" s="530"/>
      <c r="F26" s="530"/>
    </row>
  </sheetData>
  <printOptions horizontalCentered="1"/>
  <pageMargins left="0" right="0" top="0.984251968503937" bottom="0.984251968503937" header="0.5118110236220472" footer="0.5118110236220472"/>
  <pageSetup firstPageNumber="17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workbookViewId="0" topLeftCell="F1">
      <selection activeCell="O4" sqref="O4"/>
    </sheetView>
  </sheetViews>
  <sheetFormatPr defaultColWidth="9.00390625" defaultRowHeight="12.75"/>
  <cols>
    <col min="1" max="1" width="4.125" style="1" customWidth="1"/>
    <col min="2" max="2" width="5.375" style="1" customWidth="1"/>
    <col min="3" max="3" width="6.625" style="1" customWidth="1"/>
    <col min="4" max="4" width="4.75390625" style="128" customWidth="1"/>
    <col min="5" max="5" width="36.125" style="129" customWidth="1"/>
    <col min="6" max="8" width="8.875" style="129" customWidth="1"/>
    <col min="9" max="9" width="8.875" style="1" customWidth="1"/>
    <col min="10" max="10" width="7.375" style="1" customWidth="1"/>
    <col min="11" max="12" width="8.875" style="1" customWidth="1"/>
    <col min="13" max="13" width="8.125" style="1" customWidth="1"/>
    <col min="14" max="14" width="8.875" style="1" customWidth="1"/>
    <col min="15" max="16384" width="9.125" style="1" customWidth="1"/>
  </cols>
  <sheetData>
    <row r="1" spans="10:14" ht="12.75">
      <c r="J1" s="2"/>
      <c r="L1" s="2" t="s">
        <v>82</v>
      </c>
      <c r="M1" s="2"/>
      <c r="N1" s="2"/>
    </row>
    <row r="2" spans="10:14" ht="12.75">
      <c r="J2" s="49"/>
      <c r="L2" s="49" t="s">
        <v>290</v>
      </c>
      <c r="M2" s="49"/>
      <c r="N2" s="49"/>
    </row>
    <row r="3" spans="10:14" ht="12.75">
      <c r="J3" s="49"/>
      <c r="L3" s="49" t="s">
        <v>21</v>
      </c>
      <c r="M3" s="49"/>
      <c r="N3" s="49"/>
    </row>
    <row r="4" spans="10:14" ht="12.75">
      <c r="J4" s="49"/>
      <c r="L4" s="49" t="s">
        <v>137</v>
      </c>
      <c r="M4" s="49"/>
      <c r="N4" s="49"/>
    </row>
    <row r="5" spans="1:14" ht="21" customHeight="1">
      <c r="A5" s="7" t="s">
        <v>136</v>
      </c>
      <c r="B5" s="7"/>
      <c r="C5" s="130"/>
      <c r="D5" s="131"/>
      <c r="E5" s="132"/>
      <c r="F5" s="132"/>
      <c r="G5" s="132"/>
      <c r="H5" s="132"/>
      <c r="I5" s="133"/>
      <c r="J5" s="133"/>
      <c r="K5" s="133"/>
      <c r="L5" s="133"/>
      <c r="M5" s="133"/>
      <c r="N5" s="133"/>
    </row>
    <row r="6" spans="2:14" ht="13.5" thickBot="1">
      <c r="B6" s="134"/>
      <c r="M6" s="244"/>
      <c r="N6" s="244" t="s">
        <v>85</v>
      </c>
    </row>
    <row r="7" spans="1:14" ht="23.25" customHeight="1">
      <c r="A7" s="235" t="s">
        <v>52</v>
      </c>
      <c r="B7" s="236" t="s">
        <v>53</v>
      </c>
      <c r="C7" s="245" t="s">
        <v>54</v>
      </c>
      <c r="D7" s="237" t="s">
        <v>25</v>
      </c>
      <c r="E7" s="743" t="s">
        <v>55</v>
      </c>
      <c r="F7" s="741" t="s">
        <v>84</v>
      </c>
      <c r="G7" s="739"/>
      <c r="H7" s="739"/>
      <c r="I7" s="742"/>
      <c r="J7" s="742"/>
      <c r="K7" s="742"/>
      <c r="L7" s="739"/>
      <c r="M7" s="739"/>
      <c r="N7" s="740"/>
    </row>
    <row r="8" spans="1:14" ht="15" customHeight="1">
      <c r="A8" s="238"/>
      <c r="B8" s="135"/>
      <c r="C8" s="136"/>
      <c r="D8" s="136"/>
      <c r="E8" s="744"/>
      <c r="F8" s="137">
        <v>2009</v>
      </c>
      <c r="G8" s="138"/>
      <c r="H8" s="139"/>
      <c r="I8" s="138">
        <v>2010</v>
      </c>
      <c r="J8" s="138"/>
      <c r="K8" s="139"/>
      <c r="L8" s="138">
        <v>2011</v>
      </c>
      <c r="M8" s="138"/>
      <c r="N8" s="239"/>
    </row>
    <row r="9" spans="1:14" ht="24" customHeight="1">
      <c r="A9" s="240"/>
      <c r="B9" s="140"/>
      <c r="C9" s="141"/>
      <c r="D9" s="141"/>
      <c r="E9" s="745"/>
      <c r="F9" s="246" t="s">
        <v>99</v>
      </c>
      <c r="G9" s="247" t="s">
        <v>56</v>
      </c>
      <c r="H9" s="248" t="s">
        <v>57</v>
      </c>
      <c r="I9" s="249" t="s">
        <v>83</v>
      </c>
      <c r="J9" s="247" t="s">
        <v>56</v>
      </c>
      <c r="K9" s="248" t="s">
        <v>57</v>
      </c>
      <c r="L9" s="246" t="s">
        <v>99</v>
      </c>
      <c r="M9" s="247" t="s">
        <v>56</v>
      </c>
      <c r="N9" s="720" t="s">
        <v>57</v>
      </c>
    </row>
    <row r="10" spans="1:14" s="234" customFormat="1" ht="10.5" customHeight="1">
      <c r="A10" s="203">
        <v>1</v>
      </c>
      <c r="B10" s="232">
        <v>2</v>
      </c>
      <c r="C10" s="167">
        <v>3</v>
      </c>
      <c r="D10" s="232">
        <v>4</v>
      </c>
      <c r="E10" s="167">
        <v>5</v>
      </c>
      <c r="F10" s="167">
        <v>6</v>
      </c>
      <c r="G10" s="167">
        <v>7</v>
      </c>
      <c r="H10" s="233">
        <v>8</v>
      </c>
      <c r="I10" s="232">
        <v>9</v>
      </c>
      <c r="J10" s="167">
        <v>10</v>
      </c>
      <c r="K10" s="233">
        <v>11</v>
      </c>
      <c r="L10" s="167">
        <v>12</v>
      </c>
      <c r="M10" s="167">
        <v>13</v>
      </c>
      <c r="N10" s="721">
        <v>14</v>
      </c>
    </row>
    <row r="11" spans="1:14" s="234" customFormat="1" ht="30" customHeight="1">
      <c r="A11" s="241">
        <v>23</v>
      </c>
      <c r="B11" s="417">
        <v>600</v>
      </c>
      <c r="C11" s="187">
        <v>60053</v>
      </c>
      <c r="D11" s="230">
        <v>6050</v>
      </c>
      <c r="E11" s="188" t="s">
        <v>177</v>
      </c>
      <c r="F11" s="254">
        <v>1000</v>
      </c>
      <c r="G11" s="254"/>
      <c r="H11" s="250">
        <f aca="true" t="shared" si="0" ref="H11:H27">SUM(F11:G11)</f>
        <v>1000</v>
      </c>
      <c r="I11" s="255">
        <v>700</v>
      </c>
      <c r="J11" s="254"/>
      <c r="K11" s="250">
        <f>I11+J11</f>
        <v>700</v>
      </c>
      <c r="L11" s="254">
        <v>1200</v>
      </c>
      <c r="M11" s="254"/>
      <c r="N11" s="722">
        <f>SUM(L11:M11)</f>
        <v>1200</v>
      </c>
    </row>
    <row r="12" spans="1:14" s="234" customFormat="1" ht="17.25" customHeight="1">
      <c r="A12" s="241">
        <v>26</v>
      </c>
      <c r="B12" s="417">
        <v>750</v>
      </c>
      <c r="C12" s="187">
        <v>75023</v>
      </c>
      <c r="D12" s="187">
        <v>6050</v>
      </c>
      <c r="E12" s="192" t="s">
        <v>80</v>
      </c>
      <c r="F12" s="254">
        <v>835</v>
      </c>
      <c r="G12" s="254">
        <v>58.6</v>
      </c>
      <c r="H12" s="250">
        <f t="shared" si="0"/>
        <v>893.6</v>
      </c>
      <c r="I12" s="255"/>
      <c r="J12" s="254"/>
      <c r="K12" s="579"/>
      <c r="L12" s="254"/>
      <c r="M12" s="254"/>
      <c r="N12" s="722">
        <f aca="true" t="shared" si="1" ref="N12:N18">SUM(L12:M12)</f>
        <v>0</v>
      </c>
    </row>
    <row r="13" spans="1:14" s="234" customFormat="1" ht="17.25" customHeight="1">
      <c r="A13" s="241">
        <v>35</v>
      </c>
      <c r="B13" s="227">
        <v>921</v>
      </c>
      <c r="C13" s="187">
        <v>92106</v>
      </c>
      <c r="D13" s="230">
        <v>6050</v>
      </c>
      <c r="E13" s="188" t="s">
        <v>170</v>
      </c>
      <c r="F13" s="254">
        <v>500</v>
      </c>
      <c r="G13" s="254">
        <v>600</v>
      </c>
      <c r="H13" s="250">
        <f t="shared" si="0"/>
        <v>1100</v>
      </c>
      <c r="I13" s="255">
        <v>500</v>
      </c>
      <c r="J13" s="254"/>
      <c r="K13" s="250">
        <f>I13+J13</f>
        <v>500</v>
      </c>
      <c r="L13" s="254"/>
      <c r="M13" s="254"/>
      <c r="N13" s="722">
        <f t="shared" si="1"/>
        <v>0</v>
      </c>
    </row>
    <row r="14" spans="1:14" s="234" customFormat="1" ht="17.25" customHeight="1">
      <c r="A14" s="241">
        <v>61</v>
      </c>
      <c r="B14" s="417">
        <v>801</v>
      </c>
      <c r="C14" s="187">
        <v>80114</v>
      </c>
      <c r="D14" s="187">
        <v>6050</v>
      </c>
      <c r="E14" s="192" t="s">
        <v>175</v>
      </c>
      <c r="F14" s="580">
        <v>200</v>
      </c>
      <c r="G14" s="580">
        <v>185</v>
      </c>
      <c r="H14" s="250">
        <f t="shared" si="0"/>
        <v>385</v>
      </c>
      <c r="I14" s="255"/>
      <c r="J14" s="254"/>
      <c r="K14" s="250">
        <f>I14+J14</f>
        <v>0</v>
      </c>
      <c r="L14" s="254"/>
      <c r="M14" s="254"/>
      <c r="N14" s="722">
        <f t="shared" si="1"/>
        <v>0</v>
      </c>
    </row>
    <row r="15" spans="1:14" s="234" customFormat="1" ht="30.75" customHeight="1">
      <c r="A15" s="241">
        <v>77</v>
      </c>
      <c r="B15" s="417">
        <v>600</v>
      </c>
      <c r="C15" s="187">
        <v>60015</v>
      </c>
      <c r="D15" s="230">
        <v>6050</v>
      </c>
      <c r="E15" s="418" t="s">
        <v>213</v>
      </c>
      <c r="F15" s="580">
        <v>0</v>
      </c>
      <c r="G15" s="580"/>
      <c r="H15" s="250">
        <f t="shared" si="0"/>
        <v>0</v>
      </c>
      <c r="I15" s="255">
        <v>0</v>
      </c>
      <c r="J15" s="254"/>
      <c r="K15" s="250">
        <f>I15+J15</f>
        <v>0</v>
      </c>
      <c r="L15" s="254">
        <v>5900</v>
      </c>
      <c r="M15" s="254">
        <v>-5900</v>
      </c>
      <c r="N15" s="722">
        <f t="shared" si="1"/>
        <v>0</v>
      </c>
    </row>
    <row r="16" spans="1:14" s="234" customFormat="1" ht="45" customHeight="1">
      <c r="A16" s="241">
        <v>79</v>
      </c>
      <c r="B16" s="417">
        <v>600</v>
      </c>
      <c r="C16" s="187">
        <v>60015</v>
      </c>
      <c r="D16" s="230">
        <v>6050</v>
      </c>
      <c r="E16" s="418" t="s">
        <v>211</v>
      </c>
      <c r="F16" s="580">
        <v>2000</v>
      </c>
      <c r="G16" s="580">
        <v>-977</v>
      </c>
      <c r="H16" s="250">
        <f t="shared" si="0"/>
        <v>1023</v>
      </c>
      <c r="I16" s="255">
        <v>8000</v>
      </c>
      <c r="J16" s="254"/>
      <c r="K16" s="250">
        <f>I16+J16</f>
        <v>8000</v>
      </c>
      <c r="L16" s="254">
        <v>16000</v>
      </c>
      <c r="M16" s="254">
        <v>6000</v>
      </c>
      <c r="N16" s="722">
        <f t="shared" si="1"/>
        <v>22000</v>
      </c>
    </row>
    <row r="17" spans="1:14" s="234" customFormat="1" ht="39" customHeight="1">
      <c r="A17" s="241">
        <v>81</v>
      </c>
      <c r="B17" s="417">
        <v>600</v>
      </c>
      <c r="C17" s="187">
        <v>60015</v>
      </c>
      <c r="D17" s="230">
        <v>6050</v>
      </c>
      <c r="E17" s="418" t="s">
        <v>214</v>
      </c>
      <c r="F17" s="580">
        <v>4700</v>
      </c>
      <c r="G17" s="580"/>
      <c r="H17" s="250">
        <f t="shared" si="0"/>
        <v>4700</v>
      </c>
      <c r="I17" s="255">
        <v>4300</v>
      </c>
      <c r="J17" s="254">
        <v>-480</v>
      </c>
      <c r="K17" s="250">
        <f>I17+J17</f>
        <v>3820</v>
      </c>
      <c r="L17" s="255">
        <v>1000</v>
      </c>
      <c r="M17" s="254">
        <v>-898</v>
      </c>
      <c r="N17" s="722">
        <f t="shared" si="1"/>
        <v>102</v>
      </c>
    </row>
    <row r="18" spans="1:14" s="234" customFormat="1" ht="17.25" customHeight="1">
      <c r="A18" s="242">
        <v>86</v>
      </c>
      <c r="B18" s="189">
        <v>600</v>
      </c>
      <c r="C18" s="190">
        <v>60016</v>
      </c>
      <c r="D18" s="228">
        <v>6050</v>
      </c>
      <c r="E18" s="229" t="s">
        <v>160</v>
      </c>
      <c r="F18" s="580">
        <v>700</v>
      </c>
      <c r="G18" s="580">
        <v>-100</v>
      </c>
      <c r="H18" s="250">
        <f t="shared" si="0"/>
        <v>600</v>
      </c>
      <c r="I18" s="255">
        <v>100</v>
      </c>
      <c r="J18" s="254"/>
      <c r="K18" s="250">
        <f aca="true" t="shared" si="2" ref="K18:K27">I18+J18</f>
        <v>100</v>
      </c>
      <c r="L18" s="255"/>
      <c r="M18" s="254"/>
      <c r="N18" s="722">
        <f t="shared" si="1"/>
        <v>0</v>
      </c>
    </row>
    <row r="19" spans="1:14" s="234" customFormat="1" ht="17.25" customHeight="1">
      <c r="A19" s="241">
        <v>91</v>
      </c>
      <c r="B19" s="227">
        <v>801</v>
      </c>
      <c r="C19" s="187">
        <v>80110</v>
      </c>
      <c r="D19" s="187">
        <v>6050</v>
      </c>
      <c r="E19" s="188" t="s">
        <v>169</v>
      </c>
      <c r="F19" s="581">
        <v>500</v>
      </c>
      <c r="G19" s="581"/>
      <c r="H19" s="250">
        <f t="shared" si="0"/>
        <v>500</v>
      </c>
      <c r="I19" s="255">
        <v>4000</v>
      </c>
      <c r="J19" s="254">
        <v>-1550</v>
      </c>
      <c r="K19" s="250">
        <f t="shared" si="2"/>
        <v>2450</v>
      </c>
      <c r="L19" s="255">
        <v>7000</v>
      </c>
      <c r="M19" s="254"/>
      <c r="N19" s="722">
        <f aca="true" t="shared" si="3" ref="N19:N24">SUM(L19:M19)</f>
        <v>7000</v>
      </c>
    </row>
    <row r="20" spans="1:14" s="234" customFormat="1" ht="29.25" customHeight="1">
      <c r="A20" s="448">
        <v>92</v>
      </c>
      <c r="B20" s="446">
        <v>900</v>
      </c>
      <c r="C20" s="447">
        <v>90001</v>
      </c>
      <c r="D20" s="447">
        <v>6050</v>
      </c>
      <c r="E20" s="434" t="s">
        <v>164</v>
      </c>
      <c r="F20" s="582">
        <v>2000</v>
      </c>
      <c r="G20" s="582">
        <v>-400</v>
      </c>
      <c r="H20" s="416">
        <f>SUM(F20:G20)</f>
        <v>1600</v>
      </c>
      <c r="I20" s="251">
        <v>2000</v>
      </c>
      <c r="J20" s="252">
        <v>800</v>
      </c>
      <c r="K20" s="416">
        <f t="shared" si="2"/>
        <v>2800</v>
      </c>
      <c r="L20" s="251">
        <v>3000</v>
      </c>
      <c r="M20" s="252">
        <v>-3000</v>
      </c>
      <c r="N20" s="722">
        <f t="shared" si="3"/>
        <v>0</v>
      </c>
    </row>
    <row r="21" spans="1:14" s="234" customFormat="1" ht="20.25" customHeight="1">
      <c r="A21" s="241">
        <v>94</v>
      </c>
      <c r="B21" s="227">
        <v>900</v>
      </c>
      <c r="C21" s="187">
        <v>90001</v>
      </c>
      <c r="D21" s="187">
        <v>6050</v>
      </c>
      <c r="E21" s="192" t="s">
        <v>161</v>
      </c>
      <c r="F21" s="581">
        <v>500</v>
      </c>
      <c r="G21" s="581">
        <v>-460</v>
      </c>
      <c r="H21" s="250">
        <f>SUM(F21:G21)</f>
        <v>40</v>
      </c>
      <c r="I21" s="255">
        <v>500</v>
      </c>
      <c r="J21" s="254"/>
      <c r="K21" s="250">
        <f t="shared" si="2"/>
        <v>500</v>
      </c>
      <c r="L21" s="255">
        <v>500</v>
      </c>
      <c r="M21" s="254"/>
      <c r="N21" s="722">
        <f t="shared" si="3"/>
        <v>500</v>
      </c>
    </row>
    <row r="22" spans="1:15" s="128" customFormat="1" ht="20.25" customHeight="1">
      <c r="A22" s="241">
        <v>95</v>
      </c>
      <c r="B22" s="417">
        <v>900</v>
      </c>
      <c r="C22" s="187">
        <v>90001</v>
      </c>
      <c r="D22" s="187">
        <v>6050</v>
      </c>
      <c r="E22" s="188" t="s">
        <v>167</v>
      </c>
      <c r="F22" s="254">
        <v>500</v>
      </c>
      <c r="G22" s="254"/>
      <c r="H22" s="250">
        <f t="shared" si="0"/>
        <v>500</v>
      </c>
      <c r="I22" s="255">
        <v>2500</v>
      </c>
      <c r="J22" s="254">
        <v>400</v>
      </c>
      <c r="K22" s="419">
        <f t="shared" si="2"/>
        <v>2900</v>
      </c>
      <c r="L22" s="255">
        <v>2500</v>
      </c>
      <c r="M22" s="254">
        <v>500</v>
      </c>
      <c r="N22" s="722">
        <f t="shared" si="3"/>
        <v>3000</v>
      </c>
      <c r="O22" s="445"/>
    </row>
    <row r="23" spans="1:14" s="191" customFormat="1" ht="20.25" customHeight="1">
      <c r="A23" s="241">
        <v>96</v>
      </c>
      <c r="B23" s="227">
        <v>900</v>
      </c>
      <c r="C23" s="187">
        <v>90001</v>
      </c>
      <c r="D23" s="187">
        <v>6050</v>
      </c>
      <c r="E23" s="188" t="s">
        <v>163</v>
      </c>
      <c r="F23" s="254">
        <v>500</v>
      </c>
      <c r="G23" s="254">
        <v>560</v>
      </c>
      <c r="H23" s="250">
        <f t="shared" si="0"/>
        <v>1060</v>
      </c>
      <c r="I23" s="255">
        <v>1000</v>
      </c>
      <c r="J23" s="254">
        <v>70</v>
      </c>
      <c r="K23" s="250">
        <f t="shared" si="2"/>
        <v>1070</v>
      </c>
      <c r="L23" s="255">
        <v>1000</v>
      </c>
      <c r="M23" s="254">
        <v>-1000</v>
      </c>
      <c r="N23" s="722">
        <f t="shared" si="3"/>
        <v>0</v>
      </c>
    </row>
    <row r="24" spans="1:14" s="191" customFormat="1" ht="29.25" customHeight="1">
      <c r="A24" s="241">
        <v>97</v>
      </c>
      <c r="B24" s="227">
        <v>900</v>
      </c>
      <c r="C24" s="187">
        <v>90001</v>
      </c>
      <c r="D24" s="187">
        <v>6050</v>
      </c>
      <c r="E24" s="188" t="s">
        <v>162</v>
      </c>
      <c r="F24" s="254">
        <v>500</v>
      </c>
      <c r="G24" s="254">
        <v>-200</v>
      </c>
      <c r="H24" s="250">
        <f t="shared" si="0"/>
        <v>300</v>
      </c>
      <c r="I24" s="255">
        <v>500</v>
      </c>
      <c r="J24" s="254">
        <v>120</v>
      </c>
      <c r="K24" s="250">
        <f t="shared" si="2"/>
        <v>620</v>
      </c>
      <c r="L24" s="255">
        <v>200</v>
      </c>
      <c r="M24" s="254">
        <v>-200</v>
      </c>
      <c r="N24" s="722">
        <f t="shared" si="3"/>
        <v>0</v>
      </c>
    </row>
    <row r="25" spans="1:14" s="191" customFormat="1" ht="20.25" customHeight="1">
      <c r="A25" s="241">
        <v>98</v>
      </c>
      <c r="B25" s="227">
        <v>900</v>
      </c>
      <c r="C25" s="187">
        <v>90001</v>
      </c>
      <c r="D25" s="187">
        <v>6050</v>
      </c>
      <c r="E25" s="188" t="s">
        <v>168</v>
      </c>
      <c r="F25" s="254">
        <v>100</v>
      </c>
      <c r="G25" s="254"/>
      <c r="H25" s="250">
        <f>SUM(F25:G25)</f>
        <v>100</v>
      </c>
      <c r="I25" s="253">
        <v>500</v>
      </c>
      <c r="J25" s="254">
        <v>-200</v>
      </c>
      <c r="K25" s="250">
        <f t="shared" si="2"/>
        <v>300</v>
      </c>
      <c r="L25" s="255"/>
      <c r="M25" s="254"/>
      <c r="N25" s="722"/>
    </row>
    <row r="26" spans="1:14" s="191" customFormat="1" ht="29.25" customHeight="1">
      <c r="A26" s="441">
        <v>104</v>
      </c>
      <c r="B26" s="442">
        <v>900</v>
      </c>
      <c r="C26" s="443">
        <v>90001</v>
      </c>
      <c r="D26" s="444">
        <v>6050</v>
      </c>
      <c r="E26" s="418" t="s">
        <v>275</v>
      </c>
      <c r="F26" s="254">
        <v>500</v>
      </c>
      <c r="G26" s="254"/>
      <c r="H26" s="250">
        <f t="shared" si="0"/>
        <v>500</v>
      </c>
      <c r="I26" s="255">
        <v>400</v>
      </c>
      <c r="J26" s="254">
        <v>360</v>
      </c>
      <c r="K26" s="250">
        <f t="shared" si="2"/>
        <v>760</v>
      </c>
      <c r="L26" s="255"/>
      <c r="M26" s="254">
        <v>2360</v>
      </c>
      <c r="N26" s="722">
        <f>L26+M26</f>
        <v>2360</v>
      </c>
    </row>
    <row r="27" spans="1:14" s="191" customFormat="1" ht="54.75" customHeight="1" thickBot="1">
      <c r="A27" s="575">
        <v>110</v>
      </c>
      <c r="B27" s="577">
        <v>600</v>
      </c>
      <c r="C27" s="577">
        <v>60015</v>
      </c>
      <c r="D27" s="444">
        <v>6050</v>
      </c>
      <c r="E27" s="188" t="s">
        <v>212</v>
      </c>
      <c r="F27" s="576"/>
      <c r="G27" s="252">
        <v>977</v>
      </c>
      <c r="H27" s="250">
        <f t="shared" si="0"/>
        <v>977</v>
      </c>
      <c r="I27" s="251"/>
      <c r="J27" s="252">
        <v>480</v>
      </c>
      <c r="K27" s="250">
        <f t="shared" si="2"/>
        <v>480</v>
      </c>
      <c r="L27" s="251"/>
      <c r="M27" s="576">
        <v>798</v>
      </c>
      <c r="N27" s="722">
        <f>L27+M27</f>
        <v>798</v>
      </c>
    </row>
    <row r="28" spans="1:24" s="147" customFormat="1" ht="21.75" customHeight="1" thickBot="1" thickTop="1">
      <c r="A28" s="243"/>
      <c r="B28" s="143"/>
      <c r="C28" s="143"/>
      <c r="D28" s="144"/>
      <c r="E28" s="231" t="s">
        <v>38</v>
      </c>
      <c r="F28" s="257">
        <f>SUM(F11:F27)</f>
        <v>15035</v>
      </c>
      <c r="G28" s="578">
        <f aca="true" t="shared" si="4" ref="G28:N28">SUM(G11:G27)</f>
        <v>243.5999999999999</v>
      </c>
      <c r="H28" s="256">
        <f t="shared" si="4"/>
        <v>15278.6</v>
      </c>
      <c r="I28" s="258">
        <f t="shared" si="4"/>
        <v>25000</v>
      </c>
      <c r="J28" s="257">
        <f t="shared" si="4"/>
        <v>0</v>
      </c>
      <c r="K28" s="256">
        <f t="shared" si="4"/>
        <v>25000</v>
      </c>
      <c r="L28" s="258">
        <f t="shared" si="4"/>
        <v>38300</v>
      </c>
      <c r="M28" s="257">
        <f t="shared" si="4"/>
        <v>-1340</v>
      </c>
      <c r="N28" s="723">
        <f t="shared" si="4"/>
        <v>36960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2:24" s="147" customFormat="1" ht="35.25" customHeight="1" thickTop="1">
      <c r="B29" s="148"/>
      <c r="C29" s="148"/>
      <c r="D29" s="149"/>
      <c r="E29" s="150"/>
      <c r="F29" s="150"/>
      <c r="G29" s="150"/>
      <c r="H29" s="150"/>
      <c r="I29" s="145"/>
      <c r="J29" s="145"/>
      <c r="K29" s="145"/>
      <c r="L29" s="145"/>
      <c r="M29" s="145"/>
      <c r="N29" s="145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2:24" s="147" customFormat="1" ht="24.75" customHeight="1">
      <c r="B30" s="148"/>
      <c r="C30" s="148"/>
      <c r="D30" s="149"/>
      <c r="E30" s="150"/>
      <c r="F30" s="150"/>
      <c r="G30" s="150"/>
      <c r="H30" s="150"/>
      <c r="I30" s="145"/>
      <c r="J30" s="145"/>
      <c r="K30" s="145"/>
      <c r="L30" s="145"/>
      <c r="M30" s="145"/>
      <c r="N30" s="145"/>
      <c r="O30" s="146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4:51" s="142" customFormat="1" ht="12.75">
      <c r="D31" s="15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15" ht="13.5">
      <c r="B32" s="152"/>
      <c r="C32" s="153"/>
      <c r="D32" s="153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</row>
    <row r="33" spans="2:15" ht="13.5">
      <c r="B33" s="152"/>
      <c r="D33" s="1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24"/>
    </row>
    <row r="34" spans="2:15" ht="30">
      <c r="B34" s="157"/>
      <c r="D34" s="158"/>
      <c r="E34" s="724"/>
      <c r="F34" s="156"/>
      <c r="G34" s="156"/>
      <c r="H34" s="156"/>
      <c r="I34" s="156"/>
      <c r="J34" s="156"/>
      <c r="K34" s="156"/>
      <c r="L34" s="156"/>
      <c r="M34" s="156"/>
      <c r="N34" s="156"/>
      <c r="O34" s="124"/>
    </row>
    <row r="35" spans="4:17" ht="18">
      <c r="D35" s="151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4:51" s="159" customFormat="1" ht="18">
      <c r="D36" s="15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</row>
    <row r="37" s="68" customFormat="1" ht="12.75">
      <c r="D37" s="160"/>
    </row>
    <row r="38" s="68" customFormat="1" ht="12.75">
      <c r="D38" s="160"/>
    </row>
    <row r="39" spans="4:17" s="68" customFormat="1" ht="12.75">
      <c r="D39" s="15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</row>
    <row r="40" spans="4:51" s="68" customFormat="1" ht="12.75">
      <c r="D40" s="15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</row>
    <row r="41" spans="4:23" s="161" customFormat="1" ht="12.75">
      <c r="D41" s="151"/>
      <c r="E41" s="68"/>
      <c r="F41" s="68"/>
      <c r="G41" s="68"/>
      <c r="H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4:57" s="161" customFormat="1" ht="12.75">
      <c r="D42" s="151"/>
      <c r="E42" s="68"/>
      <c r="F42" s="68"/>
      <c r="G42" s="68"/>
      <c r="H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</row>
    <row r="43" spans="4:14" s="68" customFormat="1" ht="12.75">
      <c r="D43" s="151"/>
      <c r="I43" s="161"/>
      <c r="J43" s="161"/>
      <c r="K43" s="161"/>
      <c r="L43" s="161"/>
      <c r="M43" s="161"/>
      <c r="N43" s="161"/>
    </row>
    <row r="44" spans="4:14" s="68" customFormat="1" ht="12.75">
      <c r="D44" s="151"/>
      <c r="E44" s="162"/>
      <c r="F44" s="162"/>
      <c r="G44" s="162"/>
      <c r="H44" s="162"/>
      <c r="I44" s="163"/>
      <c r="J44" s="163"/>
      <c r="K44" s="163"/>
      <c r="L44" s="163"/>
      <c r="M44" s="163"/>
      <c r="N44" s="163"/>
    </row>
    <row r="45" spans="4:14" s="68" customFormat="1" ht="12.75">
      <c r="D45" s="164"/>
      <c r="E45" s="162"/>
      <c r="F45" s="162"/>
      <c r="G45" s="162"/>
      <c r="H45" s="162"/>
      <c r="I45" s="163"/>
      <c r="J45" s="163"/>
      <c r="K45" s="163"/>
      <c r="L45" s="163"/>
      <c r="M45" s="163"/>
      <c r="N45" s="163"/>
    </row>
    <row r="46" spans="4:14" s="68" customFormat="1" ht="12.75">
      <c r="D46" s="164"/>
      <c r="E46" s="162"/>
      <c r="F46" s="162"/>
      <c r="G46" s="162"/>
      <c r="H46" s="162"/>
      <c r="I46" s="163"/>
      <c r="J46" s="163"/>
      <c r="K46" s="163"/>
      <c r="L46" s="163"/>
      <c r="M46" s="163"/>
      <c r="N46" s="163"/>
    </row>
    <row r="47" spans="4:23" s="68" customFormat="1" ht="12.75">
      <c r="D47" s="164"/>
      <c r="E47" s="162"/>
      <c r="F47" s="162"/>
      <c r="G47" s="162"/>
      <c r="H47" s="162"/>
      <c r="I47" s="163"/>
      <c r="J47" s="163"/>
      <c r="K47" s="163"/>
      <c r="L47" s="163"/>
      <c r="M47" s="163"/>
      <c r="N47" s="163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4:57" s="68" customFormat="1" ht="12.75">
      <c r="D48" s="164"/>
      <c r="E48" s="162"/>
      <c r="F48" s="162"/>
      <c r="G48" s="162"/>
      <c r="H48" s="162"/>
      <c r="I48" s="163"/>
      <c r="J48" s="163"/>
      <c r="K48" s="163"/>
      <c r="L48" s="163"/>
      <c r="M48" s="163"/>
      <c r="N48" s="163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</row>
    <row r="49" spans="4:14" s="162" customFormat="1" ht="12.75">
      <c r="D49" s="164"/>
      <c r="I49" s="163"/>
      <c r="J49" s="163"/>
      <c r="K49" s="163"/>
      <c r="L49" s="163"/>
      <c r="M49" s="163"/>
      <c r="N49" s="163"/>
    </row>
    <row r="50" spans="4:14" s="162" customFormat="1" ht="12.75">
      <c r="D50" s="164"/>
      <c r="I50" s="163"/>
      <c r="J50" s="163"/>
      <c r="K50" s="163"/>
      <c r="L50" s="163"/>
      <c r="M50" s="163"/>
      <c r="N50" s="163"/>
    </row>
    <row r="51" spans="4:14" s="162" customFormat="1" ht="12.75">
      <c r="D51" s="164"/>
      <c r="I51" s="163"/>
      <c r="J51" s="163"/>
      <c r="K51" s="163"/>
      <c r="L51" s="163"/>
      <c r="M51" s="163"/>
      <c r="N51" s="163"/>
    </row>
    <row r="52" spans="4:14" s="162" customFormat="1" ht="12.75">
      <c r="D52" s="164"/>
      <c r="I52" s="163"/>
      <c r="J52" s="163"/>
      <c r="K52" s="163"/>
      <c r="L52" s="163"/>
      <c r="M52" s="163"/>
      <c r="N52" s="163"/>
    </row>
    <row r="53" spans="4:14" s="162" customFormat="1" ht="12.75">
      <c r="D53" s="164"/>
      <c r="E53" s="129"/>
      <c r="F53" s="129"/>
      <c r="G53" s="129"/>
      <c r="H53" s="129"/>
      <c r="I53" s="1"/>
      <c r="J53" s="1"/>
      <c r="K53" s="1"/>
      <c r="L53" s="1"/>
      <c r="M53" s="1"/>
      <c r="N53" s="1"/>
    </row>
    <row r="54" spans="4:14" s="162" customFormat="1" ht="12.75">
      <c r="D54" s="128"/>
      <c r="E54" s="129"/>
      <c r="F54" s="129"/>
      <c r="G54" s="129"/>
      <c r="H54" s="129"/>
      <c r="I54" s="1"/>
      <c r="J54" s="1"/>
      <c r="K54" s="1"/>
      <c r="L54" s="1"/>
      <c r="M54" s="1"/>
      <c r="N54" s="1"/>
    </row>
    <row r="55" spans="4:14" s="162" customFormat="1" ht="12.75">
      <c r="D55" s="128"/>
      <c r="E55" s="129"/>
      <c r="F55" s="129"/>
      <c r="G55" s="129"/>
      <c r="H55" s="129"/>
      <c r="I55" s="1"/>
      <c r="J55" s="1"/>
      <c r="K55" s="1"/>
      <c r="L55" s="1"/>
      <c r="M55" s="1"/>
      <c r="N55" s="1"/>
    </row>
    <row r="56" spans="4:23" s="162" customFormat="1" ht="12.75">
      <c r="D56" s="128"/>
      <c r="E56" s="129"/>
      <c r="F56" s="129"/>
      <c r="G56" s="129"/>
      <c r="H56" s="12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4:57" s="162" customFormat="1" ht="12.75">
      <c r="D57" s="128"/>
      <c r="E57" s="129"/>
      <c r="F57" s="129"/>
      <c r="G57" s="129"/>
      <c r="H57" s="12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</sheetData>
  <mergeCells count="3">
    <mergeCell ref="L7:N7"/>
    <mergeCell ref="F7:K7"/>
    <mergeCell ref="E7:E9"/>
  </mergeCells>
  <printOptions horizontalCentered="1"/>
  <pageMargins left="0" right="0" top="0.984251968503937" bottom="0.3937007874015748" header="0.5118110236220472" footer="0.5118110236220472"/>
  <pageSetup firstPageNumber="15" useFirstPageNumber="1" horizontalDpi="300" verticalDpi="300" orientation="landscape" paperSize="9" scale="95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2009-04-24T09:00:57Z</cp:lastPrinted>
  <dcterms:created xsi:type="dcterms:W3CDTF">2007-10-05T07:57:55Z</dcterms:created>
  <dcterms:modified xsi:type="dcterms:W3CDTF">2009-04-28T09:40:49Z</dcterms:modified>
  <cp:category/>
  <cp:version/>
  <cp:contentType/>
  <cp:contentStatus/>
</cp:coreProperties>
</file>