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Zal nr 1" sheetId="1" r:id="rId1"/>
    <sheet name="Zal nr 2" sheetId="2" r:id="rId2"/>
    <sheet name="Zal nr 3" sheetId="3" r:id="rId3"/>
    <sheet name="Zal nr 4" sheetId="4" r:id="rId4"/>
    <sheet name="Zał nr 5" sheetId="5" r:id="rId5"/>
  </sheets>
  <definedNames>
    <definedName name="_xlnm.Print_Titles" localSheetId="0">'Zal nr 1'!$8:$10</definedName>
    <definedName name="_xlnm.Print_Titles" localSheetId="1">'Zal nr 2'!$8:$10</definedName>
    <definedName name="_xlnm.Print_Titles" localSheetId="3">'Zal nr 4'!$8:$10</definedName>
  </definedNames>
  <calcPr fullCalcOnLoad="1"/>
</workbook>
</file>

<file path=xl/sharedStrings.xml><?xml version="1.0" encoding="utf-8"?>
<sst xmlns="http://schemas.openxmlformats.org/spreadsheetml/2006/main" count="254" uniqueCount="127">
  <si>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</si>
  <si>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</si>
  <si>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</si>
  <si>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</si>
  <si>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</si>
  <si>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</si>
  <si>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</si>
  <si>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</si>
  <si>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</si>
  <si>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</si>
  <si>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</si>
  <si>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</si>
  <si>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Pozostała działalność</t>
  </si>
  <si>
    <t>ADMINISTRACJA PUBLICZNA</t>
  </si>
  <si>
    <t>Zakup materiałów i wyposażenia</t>
  </si>
  <si>
    <t>Wynagrodzenia bezosobowe</t>
  </si>
  <si>
    <t>Zakup usług pozostałych</t>
  </si>
  <si>
    <t>POMOC SPOŁECZNA</t>
  </si>
  <si>
    <t>KS</t>
  </si>
  <si>
    <t>Składki na ubezpieczenia społeczne</t>
  </si>
  <si>
    <t>OGÓŁEM</t>
  </si>
  <si>
    <t>per saldo</t>
  </si>
  <si>
    <t>Załącznik nr 2 do Zarządzenia</t>
  </si>
  <si>
    <t>Ośrodki pomocy społecznej</t>
  </si>
  <si>
    <t>Promocja jednostek samorządu terytorialnego</t>
  </si>
  <si>
    <t>Składki na FP</t>
  </si>
  <si>
    <t>OA</t>
  </si>
  <si>
    <t>Urząd Miejski</t>
  </si>
  <si>
    <t>Zakup usług remontowych</t>
  </si>
  <si>
    <t>PI</t>
  </si>
  <si>
    <t>754</t>
  </si>
  <si>
    <t>BEZPIECZEŃSTWO PUBLICZNE I OCHRONA PRZECIWPOŻAROWA</t>
  </si>
  <si>
    <t>Zakup akcesoriów komputerowych, w tym programów i licencji</t>
  </si>
  <si>
    <t>Różne opłaty i składki</t>
  </si>
  <si>
    <t>Dodatkowe wynagrodzenia roczne</t>
  </si>
  <si>
    <t>Dotacje celowe otrzymane z budżetu państwa na realizację bieżących zadań własnych powiatu</t>
  </si>
  <si>
    <t>Dotacje celowe otrzymane z budżetu państwa na realizację własnych zadań bieżących gmin</t>
  </si>
  <si>
    <t>GOSPODARKA KOMUNALNA I OCHRONA ŚRODOWISKA</t>
  </si>
  <si>
    <t>GOSPODARKA MIESZKANIOWA</t>
  </si>
  <si>
    <t>Gospodarka gruntami i nieruchomościami</t>
  </si>
  <si>
    <t>N</t>
  </si>
  <si>
    <t>ZMIANY  PLANU  DOCHODÓW  I  WYDATKÓW   NA  ZADANIA  WŁASNE   GMINY  W  2009  ROKU</t>
  </si>
  <si>
    <t>ZMIANY  PLANU  DOCHODÓW  I  WYDATKÓW   NA  ZADANIA  WŁASNE   POWIATU  W  2009  ROKU</t>
  </si>
  <si>
    <t>Kary i odszkodowania wypłacane na rzecz osób fizycznych</t>
  </si>
  <si>
    <t>Fk</t>
  </si>
  <si>
    <t>BRM</t>
  </si>
  <si>
    <t>RO "Tysiąclecia"</t>
  </si>
  <si>
    <t>RO "Rokosowo"</t>
  </si>
  <si>
    <t>Zakup materiałów papierniczych do sprzętu drukarskiego i urządzeń kserograficznych</t>
  </si>
  <si>
    <t>ZMIANY  PLANU  DOCHODÓW I  WYDATKÓW NA  ZADANIA  ZLECONE GMINIE  Z ZAKRESU ADMINISTRACJI RZĄDOWEJ                                                                             W  2009  ROKU</t>
  </si>
  <si>
    <t xml:space="preserve">                         Załącznik nr 4 do Zarządzenia</t>
  </si>
  <si>
    <t xml:space="preserve">                         Prezydenta Miasta Koszalina</t>
  </si>
  <si>
    <t>ZMIANY  W  PLANIE  WYDATKÓW NA  ZADANIA  ZLECONE POWIATOWI  Z ZAKRESU ADMINISTRACJI RZĄDOWEJ                                                                             W  2009  ROKU</t>
  </si>
  <si>
    <t>Powiatowe centra pomocy rodzinie</t>
  </si>
  <si>
    <t>Wynagrodzenia osobowe pracowników</t>
  </si>
  <si>
    <t>POZOSTAŁE ZADANIA W ZAKRESIE POLITYKI SPOŁECZNEJ</t>
  </si>
  <si>
    <r>
      <t>Opłaty czynszowe za pomieszczenia biurowe</t>
    </r>
    <r>
      <rPr>
        <i/>
        <sz val="10"/>
        <rFont val="Times New Roman"/>
        <family val="1"/>
      </rPr>
      <t xml:space="preserve"> </t>
    </r>
  </si>
  <si>
    <t>Dotacje celowe otrzymane z budżetu państwa na realizację  zadań bieżących z zakresu administracji rządowej oraz inne zadania zlecone ustawami realizowane przez gminę</t>
  </si>
  <si>
    <t xml:space="preserve">                    Prezydenta Miasta Koszalina</t>
  </si>
  <si>
    <t>75495</t>
  </si>
  <si>
    <t>KULTURA I OCHRONA DZIEDZICTWA NARODOWEGO</t>
  </si>
  <si>
    <r>
      <t>Wydatki inwestycyjne jednostek budżetowych -</t>
    </r>
    <r>
      <rPr>
        <i/>
        <sz val="10"/>
        <rFont val="Times New Roman"/>
        <family val="1"/>
      </rPr>
      <t xml:space="preserve"> "Dokumentacja i prace przygotowawcze pod przyszłe inwestycje"</t>
    </r>
  </si>
  <si>
    <r>
      <t>Wydatki inwestycyjne jednostek budżetowych -</t>
    </r>
    <r>
      <rPr>
        <i/>
        <sz val="10"/>
        <rFont val="Times New Roman"/>
        <family val="1"/>
      </rPr>
      <t xml:space="preserve"> "Uzbrojenie osiedla Chełmoniewo"</t>
    </r>
  </si>
  <si>
    <t>Gospodarka ściekowa i ochrona wód</t>
  </si>
  <si>
    <t>INW</t>
  </si>
  <si>
    <t>Domy pomocy społecznej</t>
  </si>
  <si>
    <t>Zakup usług przez jednostki samorządu terytorialnego od innych jednostek samorządu terytorialnego</t>
  </si>
  <si>
    <t>Składki na ubezpieczenie zdrowotne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</si>
  <si>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</si>
  <si>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</si>
  <si>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Świadczenia społeczne</t>
  </si>
  <si>
    <t>Dodatki mieszkaniowe</t>
  </si>
  <si>
    <t>Jednostki specjalistyczne poradnictwa, mieszkania chronione i ośrodki interwencji kryzysowej</t>
  </si>
  <si>
    <t>Rodziny zastępcze</t>
  </si>
  <si>
    <t>"Koszaliński Program Integracji Społecznej - START"</t>
  </si>
  <si>
    <t>Składki na ubezpieczenie społeczne</t>
  </si>
  <si>
    <t>Zmniejszenie</t>
  </si>
  <si>
    <t>"Program korekcyjno - edukacyjny dla sprawców przemocy w rodzinie"</t>
  </si>
  <si>
    <t xml:space="preserve"> "Lokalny system powiadamiania o przemocy - Razem skuteczni, razem bezpieczni"</t>
  </si>
  <si>
    <t xml:space="preserve">                    Załącznik nr 5 do Zarządzenia</t>
  </si>
  <si>
    <t>ZMIANY  W  PLANIE  WYDATKÓW  NA  ZADANIA  REALIZOWANE  PRZEZ  POWIAT  NA  PODSTAWIE  POROZUMIEŃ                                                          Z  ORGANAMI  ADMINISTRACJI  RZĄDOWEJ                                                                             W  2009  ROKU</t>
  </si>
  <si>
    <t xml:space="preserve">Składki na ubezpieczenia społeczne </t>
  </si>
  <si>
    <r>
      <t>Zakup energii</t>
    </r>
    <r>
      <rPr>
        <i/>
        <sz val="10"/>
        <rFont val="Times New Roman"/>
        <family val="1"/>
      </rPr>
      <t xml:space="preserve"> </t>
    </r>
  </si>
  <si>
    <t>Opłaty z tytułu zakupu usług telekomunikacyjnych telefonii stacjonarnej</t>
  </si>
  <si>
    <r>
      <t xml:space="preserve">Zakup usług remontowych </t>
    </r>
    <r>
      <rPr>
        <i/>
        <sz val="11"/>
        <rFont val="Times New Roman"/>
        <family val="1"/>
      </rPr>
      <t>- RO"Lechitów"</t>
    </r>
  </si>
  <si>
    <t>GKO</t>
  </si>
  <si>
    <t>Zarząd Dróg Miejskich</t>
  </si>
  <si>
    <t>Zarząd Budynków Mieszkalnych</t>
  </si>
  <si>
    <t xml:space="preserve">                       Załącznik nr 3 do Zarządzenia</t>
  </si>
  <si>
    <t xml:space="preserve">                       Prezydenta Miasta Koszalina</t>
  </si>
  <si>
    <r>
      <t xml:space="preserve">Różne opłaty i składki - </t>
    </r>
    <r>
      <rPr>
        <i/>
        <sz val="11"/>
        <rFont val="Times New Roman"/>
        <family val="1"/>
      </rPr>
      <t>"</t>
    </r>
    <r>
      <rPr>
        <i/>
        <sz val="10"/>
        <rFont val="Times New Roman"/>
        <family val="1"/>
      </rPr>
      <t>Rokosowo</t>
    </r>
    <r>
      <rPr>
        <sz val="10"/>
        <rFont val="Times New Roman"/>
        <family val="1"/>
      </rPr>
      <t>"</t>
    </r>
  </si>
  <si>
    <t>"Rokosowo"</t>
  </si>
  <si>
    <t>"Tysiąclecia"</t>
  </si>
  <si>
    <r>
      <t xml:space="preserve">Zakup usług pozostałych </t>
    </r>
    <r>
      <rPr>
        <i/>
        <sz val="10"/>
        <rFont val="Times New Roman"/>
        <family val="1"/>
      </rPr>
      <t xml:space="preserve"> - "Tysiąclecia"</t>
    </r>
  </si>
  <si>
    <t>OŚWIATA I WYCHOWANIE</t>
  </si>
  <si>
    <t>E</t>
  </si>
  <si>
    <t>Licea ogólnokształcące</t>
  </si>
  <si>
    <t>Szkoły zawodowe</t>
  </si>
  <si>
    <t>Wydatki inwestycyjne jednostek budżetowych</t>
  </si>
  <si>
    <t>Zakupy pomocy naukowych, dydaktycznych i książek</t>
  </si>
  <si>
    <t>Zakup usług obejmujących wykonanie ekspertyz, analiz i opinii</t>
  </si>
  <si>
    <t>Wydatki na zakupy inwestycyjne jednostek budżetowych</t>
  </si>
  <si>
    <t>I Liceum Ogólnokształcące</t>
  </si>
  <si>
    <t>Centrum Kształcenia Ustawicznego</t>
  </si>
  <si>
    <t>Centrum Kształcenia Ustawicznego i Praktycznego oraz Ośrodki Dokształcania Zawodowego</t>
  </si>
  <si>
    <t>Opłaty z tytułu zakupu usług telekomunikacyjnych telefonii komórkowej</t>
  </si>
  <si>
    <t>"Osiedle Bukowe - drogi"</t>
  </si>
  <si>
    <t>"Osiedle Topolowe - Drogi"</t>
  </si>
  <si>
    <t>"Przebudowa rejonu ulic Gnieźnieńska - 4-go Marca - Połczyńska"</t>
  </si>
  <si>
    <t>"Osiedle Lipowe - drogi"</t>
  </si>
  <si>
    <t>TRANSPORT I ŁĄCZNOŚĆ</t>
  </si>
  <si>
    <t>Drogi publiczne gminne</t>
  </si>
  <si>
    <t>Dotacja podmiotowa z budżetu dla samorządowej instytucji kultury</t>
  </si>
  <si>
    <t>Festiwal Pieśni Religijnej</t>
  </si>
  <si>
    <t>Sylwester 2009/2010</t>
  </si>
  <si>
    <t>wkład własny w realizacje projektu pn."Hanza Jazz Festiwal"</t>
  </si>
  <si>
    <t>Domy i ośrodki kultury, świetlice i kluby</t>
  </si>
  <si>
    <t>Oświetlenie ulic, placów i dróg</t>
  </si>
  <si>
    <t>OCHRONA ZDROWIA</t>
  </si>
  <si>
    <t xml:space="preserve">                    Nr  410 / 1671 / 09</t>
  </si>
  <si>
    <t xml:space="preserve">                    z dnia  31 sierpnia 2009 r.</t>
  </si>
  <si>
    <t xml:space="preserve">                         Nr  410 / 1671 / 09</t>
  </si>
  <si>
    <t xml:space="preserve">                         z dnia  31 sierpnia 2009 r.</t>
  </si>
  <si>
    <t xml:space="preserve">                       Nr  410 / 1671 / 09</t>
  </si>
  <si>
    <t xml:space="preserve">                       z dnia 31 sierpnia 2009 r.</t>
  </si>
  <si>
    <t>Nr  410 / 1671 / 09</t>
  </si>
  <si>
    <t>z dnia  31 sierpnia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</si>
</sst>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21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 CE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Times New Roman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top" wrapText="1"/>
      <protection locked="0"/>
    </xf>
    <xf numFmtId="0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3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17" xfId="0" applyNumberFormat="1" applyFont="1" applyFill="1" applyBorder="1" applyAlignment="1" applyProtection="1">
      <alignment horizontal="right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22" xfId="0" applyNumberFormat="1" applyFont="1" applyFill="1" applyBorder="1" applyAlignment="1" applyProtection="1">
      <alignment horizontal="right" vertical="center"/>
      <protection locked="0"/>
    </xf>
    <xf numFmtId="3" fontId="12" fillId="0" borderId="23" xfId="0" applyNumberFormat="1" applyFont="1" applyFill="1" applyBorder="1" applyAlignment="1" applyProtection="1">
      <alignment horizontal="right"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6" xfId="0" applyNumberFormat="1" applyFont="1" applyFill="1" applyBorder="1" applyAlignment="1" applyProtection="1">
      <alignment vertical="center" wrapText="1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3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28" xfId="0" applyNumberFormat="1" applyFont="1" applyFill="1" applyBorder="1" applyAlignment="1" applyProtection="1">
      <alignment horizontal="center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0" fontId="12" fillId="0" borderId="7" xfId="0" applyNumberFormat="1" applyFont="1" applyFill="1" applyBorder="1" applyAlignment="1" applyProtection="1">
      <alignment vertical="center" wrapText="1"/>
      <protection locked="0"/>
    </xf>
    <xf numFmtId="0" fontId="10" fillId="0" borderId="20" xfId="0" applyNumberFormat="1" applyFont="1" applyFill="1" applyBorder="1" applyAlignment="1" applyProtection="1">
      <alignment vertical="center" wrapText="1"/>
      <protection locked="0"/>
    </xf>
    <xf numFmtId="0" fontId="12" fillId="0" borderId="12" xfId="0" applyNumberFormat="1" applyFont="1" applyFill="1" applyBorder="1" applyAlignment="1" applyProtection="1">
      <alignment vertical="center" wrapText="1"/>
      <protection locked="0"/>
    </xf>
    <xf numFmtId="0" fontId="11" fillId="0" borderId="22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12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27" xfId="0" applyNumberFormat="1" applyFont="1" applyFill="1" applyBorder="1" applyAlignment="1" applyProtection="1">
      <alignment vertical="center"/>
      <protection locked="0"/>
    </xf>
    <xf numFmtId="3" fontId="12" fillId="0" borderId="23" xfId="0" applyNumberFormat="1" applyFont="1" applyFill="1" applyBorder="1" applyAlignment="1" applyProtection="1">
      <alignment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166" fontId="4" fillId="0" borderId="34" xfId="15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8" xfId="0" applyNumberFormat="1" applyFont="1" applyFill="1" applyBorder="1" applyAlignment="1" applyProtection="1">
      <alignment horizontal="center" vertical="top" wrapText="1"/>
      <protection locked="0"/>
    </xf>
    <xf numFmtId="0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6" xfId="0" applyNumberFormat="1" applyFont="1" applyFill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2" fillId="0" borderId="40" xfId="0" applyNumberFormat="1" applyFont="1" applyFill="1" applyBorder="1" applyAlignment="1" applyProtection="1">
      <alignment horizontal="right" vertical="center"/>
      <protection locked="0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15" xfId="0" applyNumberFormat="1" applyFont="1" applyFill="1" applyBorder="1" applyAlignment="1" applyProtection="1">
      <alignment vertical="center" wrapText="1"/>
      <protection locked="0"/>
    </xf>
    <xf numFmtId="0" fontId="10" fillId="0" borderId="41" xfId="0" applyNumberFormat="1" applyFont="1" applyFill="1" applyBorder="1" applyAlignment="1" applyProtection="1">
      <alignment vertical="center" wrapText="1"/>
      <protection locked="0"/>
    </xf>
    <xf numFmtId="0" fontId="10" fillId="0" borderId="19" xfId="0" applyNumberFormat="1" applyFont="1" applyFill="1" applyBorder="1" applyAlignment="1" applyProtection="1">
      <alignment vertical="center" wrapText="1"/>
      <protection locked="0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5" fillId="0" borderId="33" xfId="0" applyFont="1" applyBorder="1" applyAlignment="1">
      <alignment/>
    </xf>
    <xf numFmtId="0" fontId="13" fillId="0" borderId="34" xfId="0" applyFont="1" applyBorder="1" applyAlignment="1">
      <alignment vertical="center"/>
    </xf>
    <xf numFmtId="3" fontId="14" fillId="0" borderId="16" xfId="0" applyNumberFormat="1" applyFont="1" applyBorder="1" applyAlignment="1">
      <alignment horizontal="centerContinuous" vertical="center"/>
    </xf>
    <xf numFmtId="3" fontId="14" fillId="0" borderId="43" xfId="0" applyNumberFormat="1" applyFont="1" applyBorder="1" applyAlignment="1">
      <alignment horizontal="centerContinuous"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>
      <alignment horizontal="centerContinuous" vertical="center" wrapText="1"/>
    </xf>
    <xf numFmtId="0" fontId="11" fillId="0" borderId="6" xfId="0" applyNumberFormat="1" applyFont="1" applyFill="1" applyBorder="1" applyAlignment="1" applyProtection="1">
      <alignment horizontal="center" vertical="top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0" fontId="10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right" vertical="center"/>
    </xf>
    <xf numFmtId="9" fontId="15" fillId="0" borderId="0" xfId="19" applyFont="1" applyFill="1" applyBorder="1" applyAlignment="1" applyProtection="1">
      <alignment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3" fontId="14" fillId="0" borderId="34" xfId="0" applyNumberFormat="1" applyFont="1" applyBorder="1" applyAlignment="1">
      <alignment horizontal="centerContinuous" vertical="center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6" xfId="0" applyNumberFormat="1" applyFont="1" applyFill="1" applyBorder="1" applyAlignment="1" applyProtection="1">
      <alignment vertical="center" wrapText="1"/>
      <protection locked="0"/>
    </xf>
    <xf numFmtId="0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48" xfId="0" applyNumberFormat="1" applyFont="1" applyFill="1" applyBorder="1" applyAlignment="1" applyProtection="1">
      <alignment horizontal="right" vertical="center"/>
      <protection locked="0"/>
    </xf>
    <xf numFmtId="3" fontId="12" fillId="0" borderId="49" xfId="0" applyNumberFormat="1" applyFont="1" applyFill="1" applyBorder="1" applyAlignment="1" applyProtection="1">
      <alignment horizontal="right" vertical="center"/>
      <protection locked="0"/>
    </xf>
    <xf numFmtId="0" fontId="6" fillId="0" borderId="50" xfId="0" applyFont="1" applyBorder="1" applyAlignment="1">
      <alignment horizontal="centerContinuous" vertical="center" wrapText="1"/>
    </xf>
    <xf numFmtId="49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51" xfId="0" applyNumberFormat="1" applyFont="1" applyFill="1" applyBorder="1" applyAlignment="1" applyProtection="1">
      <alignment vertical="center" wrapText="1"/>
      <protection locked="0"/>
    </xf>
    <xf numFmtId="164" fontId="11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10" fillId="0" borderId="53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Border="1" applyAlignment="1">
      <alignment horizontal="right" vertical="center"/>
    </xf>
    <xf numFmtId="0" fontId="16" fillId="0" borderId="7" xfId="0" applyNumberFormat="1" applyFont="1" applyFill="1" applyBorder="1" applyAlignment="1" applyProtection="1">
      <alignment vertical="center" wrapText="1"/>
      <protection locked="0"/>
    </xf>
    <xf numFmtId="0" fontId="10" fillId="0" borderId="54" xfId="0" applyNumberFormat="1" applyFont="1" applyFill="1" applyBorder="1" applyAlignment="1" applyProtection="1">
      <alignment horizontal="center" vertical="center"/>
      <protection locked="0"/>
    </xf>
    <xf numFmtId="0" fontId="10" fillId="0" borderId="46" xfId="0" applyNumberFormat="1" applyFont="1" applyFill="1" applyBorder="1" applyAlignment="1" applyProtection="1">
      <alignment vertical="center" wrapText="1"/>
      <protection locked="0"/>
    </xf>
    <xf numFmtId="3" fontId="10" fillId="0" borderId="55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horizontal="right" vertical="center"/>
      <protection locked="0"/>
    </xf>
    <xf numFmtId="0" fontId="12" fillId="0" borderId="31" xfId="0" applyNumberFormat="1" applyFont="1" applyFill="1" applyBorder="1" applyAlignment="1" applyProtection="1">
      <alignment horizontal="right" vertical="center"/>
      <protection locked="0"/>
    </xf>
    <xf numFmtId="0" fontId="12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Border="1" applyAlignment="1">
      <alignment vertical="center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0" fontId="16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3" fontId="12" fillId="0" borderId="57" xfId="0" applyNumberFormat="1" applyFont="1" applyFill="1" applyBorder="1" applyAlignment="1" applyProtection="1">
      <alignment horizontal="right" vertical="center"/>
      <protection locked="0"/>
    </xf>
    <xf numFmtId="3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29" xfId="0" applyNumberFormat="1" applyFont="1" applyFill="1" applyBorder="1" applyAlignment="1" applyProtection="1">
      <alignment vertical="center" wrapText="1"/>
      <protection locked="0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3" fontId="10" fillId="0" borderId="58" xfId="0" applyNumberFormat="1" applyFont="1" applyFill="1" applyBorder="1" applyAlignment="1" applyProtection="1">
      <alignment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29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60" xfId="0" applyNumberFormat="1" applyFont="1" applyFill="1" applyBorder="1" applyAlignment="1" applyProtection="1">
      <alignment horizontal="right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3" fontId="16" fillId="0" borderId="23" xfId="0" applyNumberFormat="1" applyFont="1" applyFill="1" applyBorder="1" applyAlignment="1" applyProtection="1">
      <alignment vertical="center"/>
      <protection locked="0"/>
    </xf>
    <xf numFmtId="0" fontId="10" fillId="0" borderId="58" xfId="0" applyNumberFormat="1" applyFont="1" applyFill="1" applyBorder="1" applyAlignment="1" applyProtection="1">
      <alignment horizontal="right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top" wrapText="1"/>
      <protection locked="0"/>
    </xf>
    <xf numFmtId="0" fontId="4" fillId="0" borderId="34" xfId="0" applyFont="1" applyBorder="1" applyAlignment="1">
      <alignment horizontal="center" vertical="center"/>
    </xf>
    <xf numFmtId="3" fontId="14" fillId="0" borderId="63" xfId="0" applyNumberFormat="1" applyFont="1" applyBorder="1" applyAlignment="1">
      <alignment horizontal="centerContinuous" vertical="center"/>
    </xf>
    <xf numFmtId="3" fontId="16" fillId="0" borderId="31" xfId="0" applyNumberFormat="1" applyFont="1" applyFill="1" applyBorder="1" applyAlignment="1" applyProtection="1">
      <alignment horizontal="right" vertical="center"/>
      <protection locked="0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12" fillId="0" borderId="8" xfId="0" applyNumberFormat="1" applyFont="1" applyFill="1" applyBorder="1" applyAlignment="1" applyProtection="1">
      <alignment horizontal="right" vertical="center"/>
      <protection locked="0"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3" fontId="12" fillId="0" borderId="40" xfId="0" applyNumberFormat="1" applyFont="1" applyFill="1" applyBorder="1" applyAlignment="1" applyProtection="1">
      <alignment vertical="center"/>
      <protection locked="0"/>
    </xf>
    <xf numFmtId="3" fontId="10" fillId="0" borderId="34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0" fontId="12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65" xfId="20" applyNumberFormat="1" applyFont="1" applyFill="1" applyBorder="1" applyAlignment="1" applyProtection="1">
      <alignment vertical="center" wrapText="1"/>
      <protection locked="0"/>
    </xf>
    <xf numFmtId="0" fontId="10" fillId="0" borderId="8" xfId="0" applyNumberFormat="1" applyFont="1" applyFill="1" applyBorder="1" applyAlignment="1" applyProtection="1">
      <alignment horizontal="right" vertical="center"/>
      <protection locked="0"/>
    </xf>
    <xf numFmtId="164" fontId="12" fillId="0" borderId="22" xfId="20" applyNumberFormat="1" applyFont="1" applyFill="1" applyBorder="1" applyAlignment="1" applyProtection="1">
      <alignment vertical="center" wrapText="1"/>
      <protection locked="0"/>
    </xf>
    <xf numFmtId="164" fontId="12" fillId="0" borderId="7" xfId="20" applyNumberFormat="1" applyFont="1" applyFill="1" applyBorder="1" applyAlignment="1" applyProtection="1">
      <alignment vertical="center" wrapText="1"/>
      <protection locked="0"/>
    </xf>
    <xf numFmtId="3" fontId="12" fillId="0" borderId="62" xfId="0" applyNumberFormat="1" applyFont="1" applyFill="1" applyBorder="1" applyAlignment="1" applyProtection="1">
      <alignment horizontal="right" vertical="center"/>
      <protection locked="0"/>
    </xf>
    <xf numFmtId="3" fontId="4" fillId="0" borderId="47" xfId="0" applyNumberFormat="1" applyFont="1" applyBorder="1" applyAlignment="1">
      <alignment horizontal="right" vertical="center"/>
    </xf>
    <xf numFmtId="0" fontId="10" fillId="0" borderId="55" xfId="0" applyNumberFormat="1" applyFont="1" applyFill="1" applyBorder="1" applyAlignment="1" applyProtection="1">
      <alignment horizontal="right" vertical="center"/>
      <protection locked="0"/>
    </xf>
    <xf numFmtId="0" fontId="5" fillId="0" borderId="66" xfId="0" applyNumberFormat="1" applyFont="1" applyFill="1" applyBorder="1" applyAlignment="1" applyProtection="1">
      <alignment horizontal="center" wrapText="1"/>
      <protection locked="0"/>
    </xf>
    <xf numFmtId="0" fontId="11" fillId="0" borderId="51" xfId="0" applyNumberFormat="1" applyFont="1" applyFill="1" applyBorder="1" applyAlignment="1" applyProtection="1">
      <alignment vertical="center"/>
      <protection locked="0"/>
    </xf>
    <xf numFmtId="0" fontId="9" fillId="0" borderId="62" xfId="0" applyNumberFormat="1" applyFont="1" applyFill="1" applyBorder="1" applyAlignment="1" applyProtection="1">
      <alignment horizontal="center" vertical="center"/>
      <protection locked="0"/>
    </xf>
    <xf numFmtId="0" fontId="4" fillId="0" borderId="67" xfId="0" applyFont="1" applyBorder="1" applyAlignment="1">
      <alignment horizontal="centerContinuous" vertical="center" wrapText="1"/>
    </xf>
    <xf numFmtId="3" fontId="10" fillId="0" borderId="68" xfId="0" applyNumberFormat="1" applyFont="1" applyFill="1" applyBorder="1" applyAlignment="1" applyProtection="1">
      <alignment vertical="center"/>
      <protection locked="0"/>
    </xf>
    <xf numFmtId="3" fontId="12" fillId="0" borderId="7" xfId="0" applyNumberFormat="1" applyFont="1" applyFill="1" applyBorder="1" applyAlignment="1" applyProtection="1">
      <alignment vertical="center"/>
      <protection locked="0"/>
    </xf>
    <xf numFmtId="3" fontId="10" fillId="0" borderId="15" xfId="0" applyNumberFormat="1" applyFont="1" applyFill="1" applyBorder="1" applyAlignment="1" applyProtection="1">
      <alignment vertical="center"/>
      <protection locked="0"/>
    </xf>
    <xf numFmtId="3" fontId="13" fillId="0" borderId="22" xfId="0" applyNumberFormat="1" applyFont="1" applyFill="1" applyBorder="1" applyAlignment="1" applyProtection="1">
      <alignment horizontal="right" vertical="center"/>
      <protection locked="0"/>
    </xf>
    <xf numFmtId="3" fontId="12" fillId="0" borderId="7" xfId="0" applyNumberFormat="1" applyFont="1" applyFill="1" applyBorder="1" applyAlignment="1" applyProtection="1">
      <alignment vertical="center" wrapText="1"/>
      <protection locked="0"/>
    </xf>
    <xf numFmtId="166" fontId="4" fillId="0" borderId="17" xfId="15" applyNumberFormat="1" applyFont="1" applyBorder="1" applyAlignment="1">
      <alignment vertical="center"/>
    </xf>
    <xf numFmtId="3" fontId="14" fillId="0" borderId="53" xfId="0" applyNumberFormat="1" applyFont="1" applyBorder="1" applyAlignment="1">
      <alignment horizontal="centerContinuous" vertical="center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69" xfId="0" applyNumberFormat="1" applyFont="1" applyFill="1" applyBorder="1" applyAlignment="1" applyProtection="1">
      <alignment horizontal="center" vertical="center"/>
      <protection locked="0"/>
    </xf>
    <xf numFmtId="0" fontId="12" fillId="0" borderId="70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NumberFormat="1" applyFont="1" applyFill="1" applyBorder="1" applyAlignment="1" applyProtection="1">
      <alignment horizontal="center" vertical="center"/>
      <protection locked="0"/>
    </xf>
    <xf numFmtId="0" fontId="12" fillId="0" borderId="71" xfId="0" applyNumberFormat="1" applyFont="1" applyFill="1" applyBorder="1" applyAlignment="1" applyProtection="1">
      <alignment horizontal="right" vertical="center"/>
      <protection locked="0"/>
    </xf>
    <xf numFmtId="3" fontId="12" fillId="0" borderId="70" xfId="0" applyNumberFormat="1" applyFont="1" applyFill="1" applyBorder="1" applyAlignment="1" applyProtection="1">
      <alignment horizontal="right" vertical="center"/>
      <protection locked="0"/>
    </xf>
    <xf numFmtId="3" fontId="12" fillId="0" borderId="72" xfId="0" applyNumberFormat="1" applyFont="1" applyFill="1" applyBorder="1" applyAlignment="1" applyProtection="1">
      <alignment horizontal="right" vertical="center"/>
      <protection locked="0"/>
    </xf>
    <xf numFmtId="3" fontId="10" fillId="0" borderId="73" xfId="0" applyNumberFormat="1" applyFont="1" applyFill="1" applyBorder="1" applyAlignment="1" applyProtection="1">
      <alignment horizontal="right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0" fillId="0" borderId="17" xfId="0" applyNumberFormat="1" applyFont="1" applyFill="1" applyBorder="1" applyAlignment="1" applyProtection="1">
      <alignment vertical="center"/>
      <protection locked="0"/>
    </xf>
    <xf numFmtId="3" fontId="10" fillId="0" borderId="58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vertical="center" wrapText="1"/>
      <protection locked="0"/>
    </xf>
    <xf numFmtId="0" fontId="12" fillId="0" borderId="65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0" fontId="10" fillId="0" borderId="74" xfId="0" applyNumberFormat="1" applyFont="1" applyFill="1" applyBorder="1" applyAlignment="1" applyProtection="1">
      <alignment horizontal="center" vertical="center"/>
      <protection locked="0"/>
    </xf>
    <xf numFmtId="3" fontId="10" fillId="0" borderId="75" xfId="0" applyNumberFormat="1" applyFont="1" applyFill="1" applyBorder="1" applyAlignment="1" applyProtection="1">
      <alignment vertical="center" wrapText="1"/>
      <protection locked="0"/>
    </xf>
    <xf numFmtId="0" fontId="13" fillId="0" borderId="76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9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3" fontId="13" fillId="0" borderId="12" xfId="0" applyNumberFormat="1" applyFont="1" applyFill="1" applyBorder="1" applyAlignment="1" applyProtection="1">
      <alignment vertical="center" wrapText="1"/>
      <protection locked="0"/>
    </xf>
    <xf numFmtId="164" fontId="11" fillId="0" borderId="75" xfId="0" applyNumberFormat="1" applyFont="1" applyFill="1" applyBorder="1" applyAlignment="1" applyProtection="1">
      <alignment horizontal="center" vertical="center"/>
      <protection locked="0"/>
    </xf>
    <xf numFmtId="3" fontId="10" fillId="0" borderId="77" xfId="0" applyNumberFormat="1" applyFont="1" applyFill="1" applyBorder="1" applyAlignment="1" applyProtection="1">
      <alignment vertical="center"/>
      <protection locked="0"/>
    </xf>
    <xf numFmtId="164" fontId="11" fillId="0" borderId="36" xfId="0" applyNumberFormat="1" applyFont="1" applyFill="1" applyBorder="1" applyAlignment="1" applyProtection="1">
      <alignment horizontal="center" vertical="center"/>
      <protection locked="0"/>
    </xf>
    <xf numFmtId="3" fontId="10" fillId="0" borderId="78" xfId="0" applyNumberFormat="1" applyFont="1" applyFill="1" applyBorder="1" applyAlignment="1" applyProtection="1">
      <alignment vertical="center"/>
      <protection locked="0"/>
    </xf>
    <xf numFmtId="164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12" fillId="0" borderId="79" xfId="0" applyNumberFormat="1" applyFont="1" applyFill="1" applyBorder="1" applyAlignment="1" applyProtection="1">
      <alignment vertical="center"/>
      <protection locked="0"/>
    </xf>
    <xf numFmtId="164" fontId="2" fillId="0" borderId="36" xfId="0" applyNumberFormat="1" applyFont="1" applyFill="1" applyBorder="1" applyAlignment="1" applyProtection="1">
      <alignment horizontal="center" vertical="center"/>
      <protection locked="0"/>
    </xf>
    <xf numFmtId="3" fontId="12" fillId="0" borderId="78" xfId="0" applyNumberFormat="1" applyFont="1" applyFill="1" applyBorder="1" applyAlignment="1" applyProtection="1">
      <alignment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62" xfId="0" applyNumberFormat="1" applyFont="1" applyFill="1" applyBorder="1" applyAlignment="1" applyProtection="1">
      <alignment horizontal="center" vertical="center"/>
      <protection locked="0"/>
    </xf>
    <xf numFmtId="3" fontId="13" fillId="0" borderId="62" xfId="0" applyNumberFormat="1" applyFont="1" applyFill="1" applyBorder="1" applyAlignment="1" applyProtection="1">
      <alignment vertical="center"/>
      <protection locked="0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0" fontId="5" fillId="0" borderId="8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7" xfId="0" applyNumberFormat="1" applyFont="1" applyFill="1" applyBorder="1" applyAlignment="1" applyProtection="1">
      <alignment vertical="center" wrapText="1"/>
      <protection locked="0"/>
    </xf>
    <xf numFmtId="0" fontId="13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10" fillId="0" borderId="31" xfId="0" applyNumberFormat="1" applyFont="1" applyFill="1" applyBorder="1" applyAlignment="1" applyProtection="1">
      <alignment horizontal="right" vertical="center"/>
      <protection locked="0"/>
    </xf>
    <xf numFmtId="164" fontId="13" fillId="0" borderId="22" xfId="20" applyNumberFormat="1" applyFont="1" applyFill="1" applyBorder="1" applyAlignment="1" applyProtection="1">
      <alignment vertical="center" wrapText="1"/>
      <protection locked="0"/>
    </xf>
    <xf numFmtId="0" fontId="13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vertical="center"/>
      <protection locked="0"/>
    </xf>
    <xf numFmtId="0" fontId="16" fillId="0" borderId="24" xfId="0" applyNumberFormat="1" applyFont="1" applyFill="1" applyBorder="1" applyAlignment="1" applyProtection="1">
      <alignment horizontal="center" vertical="center"/>
      <protection locked="0"/>
    </xf>
    <xf numFmtId="164" fontId="16" fillId="0" borderId="7" xfId="20" applyNumberFormat="1" applyFont="1" applyFill="1" applyBorder="1" applyAlignment="1" applyProtection="1">
      <alignment vertical="center" wrapText="1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30" xfId="0" applyNumberFormat="1" applyFont="1" applyFill="1" applyBorder="1" applyAlignment="1" applyProtection="1">
      <alignment vertical="center"/>
      <protection locked="0"/>
    </xf>
    <xf numFmtId="0" fontId="10" fillId="0" borderId="58" xfId="0" applyNumberFormat="1" applyFont="1" applyFill="1" applyBorder="1" applyAlignment="1" applyProtection="1">
      <alignment vertical="center"/>
      <protection locked="0"/>
    </xf>
    <xf numFmtId="0" fontId="12" fillId="0" borderId="31" xfId="0" applyNumberFormat="1" applyFont="1" applyFill="1" applyBorder="1" applyAlignment="1" applyProtection="1">
      <alignment vertical="center"/>
      <protection locked="0"/>
    </xf>
    <xf numFmtId="0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10" fillId="0" borderId="81" xfId="0" applyNumberFormat="1" applyFont="1" applyFill="1" applyBorder="1" applyAlignment="1" applyProtection="1">
      <alignment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2" fillId="0" borderId="82" xfId="0" applyNumberFormat="1" applyFont="1" applyFill="1" applyBorder="1" applyAlignment="1" applyProtection="1">
      <alignment vertical="center"/>
      <protection locked="0"/>
    </xf>
    <xf numFmtId="3" fontId="10" fillId="0" borderId="73" xfId="0" applyNumberFormat="1" applyFont="1" applyFill="1" applyBorder="1" applyAlignment="1" applyProtection="1">
      <alignment vertical="center"/>
      <protection locked="0"/>
    </xf>
    <xf numFmtId="0" fontId="16" fillId="0" borderId="22" xfId="0" applyNumberFormat="1" applyFont="1" applyFill="1" applyBorder="1" applyAlignment="1" applyProtection="1">
      <alignment vertical="center" wrapText="1"/>
      <protection locked="0"/>
    </xf>
    <xf numFmtId="0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vertical="center"/>
      <protection locked="0"/>
    </xf>
    <xf numFmtId="3" fontId="16" fillId="0" borderId="82" xfId="0" applyNumberFormat="1" applyFont="1" applyFill="1" applyBorder="1" applyAlignment="1" applyProtection="1">
      <alignment vertical="center"/>
      <protection locked="0"/>
    </xf>
    <xf numFmtId="3" fontId="16" fillId="0" borderId="40" xfId="0" applyNumberFormat="1" applyFont="1" applyFill="1" applyBorder="1" applyAlignment="1" applyProtection="1">
      <alignment vertical="center"/>
      <protection locked="0"/>
    </xf>
    <xf numFmtId="3" fontId="16" fillId="0" borderId="83" xfId="0" applyNumberFormat="1" applyFont="1" applyFill="1" applyBorder="1" applyAlignment="1" applyProtection="1">
      <alignment vertical="center"/>
      <protection locked="0"/>
    </xf>
    <xf numFmtId="0" fontId="12" fillId="0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NumberFormat="1" applyFont="1" applyFill="1" applyBorder="1" applyAlignment="1" applyProtection="1">
      <alignment vertical="center" wrapText="1"/>
      <protection locked="0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3" fontId="12" fillId="0" borderId="8" xfId="0" applyNumberFormat="1" applyFont="1" applyFill="1" applyBorder="1" applyAlignment="1" applyProtection="1">
      <alignment vertical="center"/>
      <protection locked="0"/>
    </xf>
    <xf numFmtId="3" fontId="12" fillId="0" borderId="59" xfId="0" applyNumberFormat="1" applyFont="1" applyFill="1" applyBorder="1" applyAlignment="1" applyProtection="1">
      <alignment horizontal="right" vertical="center"/>
      <protection locked="0"/>
    </xf>
    <xf numFmtId="0" fontId="12" fillId="0" borderId="22" xfId="0" applyNumberFormat="1" applyFont="1" applyFill="1" applyBorder="1" applyAlignment="1" applyProtection="1">
      <alignment vertical="center"/>
      <protection locked="0"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0" fontId="16" fillId="0" borderId="22" xfId="0" applyNumberFormat="1" applyFont="1" applyFill="1" applyBorder="1" applyAlignment="1" applyProtection="1">
      <alignment vertical="center"/>
      <protection locked="0"/>
    </xf>
    <xf numFmtId="3" fontId="16" fillId="0" borderId="22" xfId="0" applyNumberFormat="1" applyFont="1" applyFill="1" applyBorder="1" applyAlignment="1" applyProtection="1">
      <alignment vertical="center"/>
      <protection locked="0"/>
    </xf>
    <xf numFmtId="0" fontId="16" fillId="0" borderId="6" xfId="0" applyNumberFormat="1" applyFont="1" applyFill="1" applyBorder="1" applyAlignment="1" applyProtection="1">
      <alignment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164" fontId="12" fillId="0" borderId="29" xfId="20" applyNumberFormat="1" applyFont="1" applyFill="1" applyBorder="1" applyAlignment="1" applyProtection="1">
      <alignment vertical="center" wrapText="1"/>
      <protection locked="0"/>
    </xf>
    <xf numFmtId="0" fontId="10" fillId="0" borderId="48" xfId="0" applyNumberFormat="1" applyFont="1" applyFill="1" applyBorder="1" applyAlignment="1" applyProtection="1">
      <alignment horizontal="right" vertical="center"/>
      <protection locked="0"/>
    </xf>
    <xf numFmtId="0" fontId="10" fillId="0" borderId="65" xfId="0" applyNumberFormat="1" applyFont="1" applyFill="1" applyBorder="1" applyAlignment="1" applyProtection="1">
      <alignment vertical="center" wrapText="1"/>
      <protection locked="0"/>
    </xf>
    <xf numFmtId="3" fontId="13" fillId="0" borderId="58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vertical="center" wrapText="1"/>
      <protection locked="0"/>
    </xf>
    <xf numFmtId="0" fontId="1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84" xfId="0" applyNumberFormat="1" applyFont="1" applyFill="1" applyBorder="1" applyAlignment="1" applyProtection="1">
      <alignment horizontal="center" vertical="center"/>
      <protection locked="0"/>
    </xf>
    <xf numFmtId="0" fontId="16" fillId="0" borderId="36" xfId="0" applyNumberFormat="1" applyFont="1" applyFill="1" applyBorder="1" applyAlignment="1" applyProtection="1">
      <alignment vertical="center" wrapText="1"/>
      <protection locked="0"/>
    </xf>
    <xf numFmtId="164" fontId="20" fillId="0" borderId="80" xfId="20" applyNumberFormat="1" applyFont="1" applyFill="1" applyBorder="1" applyAlignment="1" applyProtection="1">
      <alignment vertical="center" wrapText="1"/>
      <protection locked="0"/>
    </xf>
    <xf numFmtId="0" fontId="4" fillId="0" borderId="85" xfId="0" applyFont="1" applyBorder="1" applyAlignment="1">
      <alignment horizontal="centerContinuous" vertical="center" wrapText="1"/>
    </xf>
    <xf numFmtId="0" fontId="5" fillId="0" borderId="86" xfId="0" applyFont="1" applyBorder="1" applyAlignment="1">
      <alignment horizontal="center" vertical="center"/>
    </xf>
    <xf numFmtId="0" fontId="9" fillId="0" borderId="87" xfId="0" applyNumberFormat="1" applyFont="1" applyFill="1" applyBorder="1" applyAlignment="1" applyProtection="1">
      <alignment horizontal="center" vertical="center"/>
      <protection locked="0"/>
    </xf>
    <xf numFmtId="3" fontId="10" fillId="0" borderId="88" xfId="0" applyNumberFormat="1" applyFont="1" applyFill="1" applyBorder="1" applyAlignment="1" applyProtection="1">
      <alignment vertical="center"/>
      <protection locked="0"/>
    </xf>
    <xf numFmtId="3" fontId="10" fillId="0" borderId="89" xfId="0" applyNumberFormat="1" applyFont="1" applyFill="1" applyBorder="1" applyAlignment="1" applyProtection="1">
      <alignment vertical="center"/>
      <protection locked="0"/>
    </xf>
    <xf numFmtId="3" fontId="12" fillId="0" borderId="87" xfId="0" applyNumberFormat="1" applyFont="1" applyFill="1" applyBorder="1" applyAlignment="1" applyProtection="1">
      <alignment vertical="center"/>
      <protection locked="0"/>
    </xf>
    <xf numFmtId="3" fontId="12" fillId="0" borderId="90" xfId="0" applyNumberFormat="1" applyFont="1" applyFill="1" applyBorder="1" applyAlignment="1" applyProtection="1">
      <alignment vertical="center"/>
      <protection locked="0"/>
    </xf>
    <xf numFmtId="3" fontId="10" fillId="0" borderId="90" xfId="0" applyNumberFormat="1" applyFont="1" applyFill="1" applyBorder="1" applyAlignment="1" applyProtection="1">
      <alignment vertical="center"/>
      <protection locked="0"/>
    </xf>
    <xf numFmtId="3" fontId="12" fillId="0" borderId="91" xfId="0" applyNumberFormat="1" applyFont="1" applyFill="1" applyBorder="1" applyAlignment="1" applyProtection="1">
      <alignment horizontal="right" vertical="center"/>
      <protection locked="0"/>
    </xf>
    <xf numFmtId="3" fontId="12" fillId="0" borderId="92" xfId="0" applyNumberFormat="1" applyFont="1" applyFill="1" applyBorder="1" applyAlignment="1" applyProtection="1">
      <alignment horizontal="right" vertical="center"/>
      <protection locked="0"/>
    </xf>
    <xf numFmtId="3" fontId="4" fillId="0" borderId="88" xfId="0" applyNumberFormat="1" applyFont="1" applyBorder="1" applyAlignment="1">
      <alignment horizontal="right" vertical="center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1" fontId="20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93" xfId="20" applyNumberFormat="1" applyFont="1" applyFill="1" applyBorder="1" applyAlignment="1" applyProtection="1">
      <alignment vertical="center" wrapText="1"/>
      <protection locked="0"/>
    </xf>
    <xf numFmtId="0" fontId="11" fillId="0" borderId="65" xfId="0" applyNumberFormat="1" applyFont="1" applyFill="1" applyBorder="1" applyAlignment="1" applyProtection="1">
      <alignment horizontal="center" vertical="center"/>
      <protection locked="0"/>
    </xf>
    <xf numFmtId="3" fontId="13" fillId="0" borderId="55" xfId="0" applyNumberFormat="1" applyFont="1" applyFill="1" applyBorder="1" applyAlignment="1" applyProtection="1">
      <alignment horizontal="right" vertical="center"/>
      <protection locked="0"/>
    </xf>
    <xf numFmtId="3" fontId="10" fillId="0" borderId="94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0" fontId="10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54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3" fontId="12" fillId="0" borderId="55" xfId="0" applyNumberFormat="1" applyFont="1" applyFill="1" applyBorder="1" applyAlignment="1" applyProtection="1">
      <alignment horizontal="right" vertical="center"/>
      <protection locked="0"/>
    </xf>
    <xf numFmtId="3" fontId="12" fillId="0" borderId="46" xfId="0" applyNumberFormat="1" applyFont="1" applyFill="1" applyBorder="1" applyAlignment="1" applyProtection="1">
      <alignment horizontal="right" vertical="center"/>
      <protection locked="0"/>
    </xf>
    <xf numFmtId="3" fontId="12" fillId="0" borderId="56" xfId="0" applyNumberFormat="1" applyFont="1" applyFill="1" applyBorder="1" applyAlignment="1" applyProtection="1">
      <alignment horizontal="right" vertical="center"/>
      <protection locked="0"/>
    </xf>
    <xf numFmtId="0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NumberFormat="1" applyFont="1" applyFill="1" applyBorder="1" applyAlignment="1" applyProtection="1">
      <alignment horizontal="center" vertical="center"/>
      <protection locked="0"/>
    </xf>
    <xf numFmtId="3" fontId="16" fillId="0" borderId="48" xfId="0" applyNumberFormat="1" applyFont="1" applyFill="1" applyBorder="1" applyAlignment="1" applyProtection="1">
      <alignment horizontal="right" vertical="center"/>
      <protection locked="0"/>
    </xf>
    <xf numFmtId="3" fontId="16" fillId="0" borderId="96" xfId="0" applyNumberFormat="1" applyFont="1" applyFill="1" applyBorder="1" applyAlignment="1" applyProtection="1">
      <alignment horizontal="right" vertical="center"/>
      <protection locked="0"/>
    </xf>
    <xf numFmtId="3" fontId="16" fillId="0" borderId="49" xfId="0" applyNumberFormat="1" applyFont="1" applyFill="1" applyBorder="1" applyAlignment="1" applyProtection="1">
      <alignment vertical="center"/>
      <protection locked="0"/>
    </xf>
    <xf numFmtId="0" fontId="12" fillId="0" borderId="69" xfId="0" applyNumberFormat="1" applyFont="1" applyFill="1" applyBorder="1" applyAlignment="1" applyProtection="1">
      <alignment horizontal="center" vertical="center"/>
      <protection locked="0"/>
    </xf>
    <xf numFmtId="0" fontId="12" fillId="0" borderId="97" xfId="0" applyNumberFormat="1" applyFont="1" applyFill="1" applyBorder="1" applyAlignment="1" applyProtection="1">
      <alignment vertical="center" wrapText="1"/>
      <protection locked="0"/>
    </xf>
    <xf numFmtId="0" fontId="2" fillId="0" borderId="70" xfId="0" applyNumberFormat="1" applyFont="1" applyFill="1" applyBorder="1" applyAlignment="1" applyProtection="1">
      <alignment horizontal="center" vertical="center"/>
      <protection locked="0"/>
    </xf>
    <xf numFmtId="3" fontId="13" fillId="0" borderId="71" xfId="0" applyNumberFormat="1" applyFont="1" applyFill="1" applyBorder="1" applyAlignment="1" applyProtection="1">
      <alignment horizontal="right" vertical="center"/>
      <protection locked="0"/>
    </xf>
    <xf numFmtId="3" fontId="12" fillId="0" borderId="98" xfId="0" applyNumberFormat="1" applyFont="1" applyFill="1" applyBorder="1" applyAlignment="1" applyProtection="1">
      <alignment horizontal="right" vertical="center"/>
      <protection locked="0"/>
    </xf>
    <xf numFmtId="3" fontId="12" fillId="0" borderId="72" xfId="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workbookViewId="0" topLeftCell="A1">
      <selection activeCell="N23" sqref="N23"/>
    </sheetView>
  </sheetViews>
  <sheetFormatPr defaultColWidth="9.00390625" defaultRowHeight="12.75"/>
  <cols>
    <col min="1" max="1" width="7.875" style="1" customWidth="1"/>
    <col min="2" max="2" width="36.25390625" style="1" customWidth="1"/>
    <col min="3" max="3" width="6.75390625" style="2" customWidth="1"/>
    <col min="4" max="5" width="12.875" style="1" customWidth="1"/>
    <col min="6" max="6" width="12.75390625" style="1" customWidth="1"/>
    <col min="7" max="7" width="10.00390625" style="1" customWidth="1"/>
    <col min="8" max="8" width="9.875" style="1" customWidth="1"/>
    <col min="9" max="16384" width="10.00390625" style="1" customWidth="1"/>
  </cols>
  <sheetData>
    <row r="1" ht="12.75" customHeight="1">
      <c r="E1" s="3" t="s">
        <v>0</v>
      </c>
    </row>
    <row r="2" spans="1:5" ht="12.75" customHeight="1">
      <c r="A2" s="4"/>
      <c r="B2" s="5"/>
      <c r="C2" s="6"/>
      <c r="D2" s="7"/>
      <c r="E2" s="8" t="s">
        <v>125</v>
      </c>
    </row>
    <row r="3" spans="1:5" ht="12.75" customHeight="1">
      <c r="A3" s="4"/>
      <c r="B3" s="5"/>
      <c r="C3" s="6"/>
      <c r="D3" s="7"/>
      <c r="E3" s="8" t="s">
        <v>1</v>
      </c>
    </row>
    <row r="4" spans="1:5" ht="12.75" customHeight="1">
      <c r="A4" s="4"/>
      <c r="B4" s="5"/>
      <c r="C4" s="6"/>
      <c r="D4" s="7"/>
      <c r="E4" s="8" t="s">
        <v>126</v>
      </c>
    </row>
    <row r="5" spans="1:5" ht="15.75" customHeight="1">
      <c r="A5" s="4"/>
      <c r="B5" s="5"/>
      <c r="C5" s="6"/>
      <c r="D5" s="7"/>
      <c r="E5" s="8"/>
    </row>
    <row r="6" spans="1:6" s="13" customFormat="1" ht="40.5" customHeight="1">
      <c r="A6" s="9" t="s">
        <v>41</v>
      </c>
      <c r="B6" s="10"/>
      <c r="C6" s="11"/>
      <c r="D6" s="11"/>
      <c r="E6" s="12"/>
      <c r="F6" s="12"/>
    </row>
    <row r="7" spans="1:6" s="13" customFormat="1" ht="14.25" customHeight="1" thickBot="1">
      <c r="A7" s="9"/>
      <c r="B7" s="10"/>
      <c r="C7" s="14"/>
      <c r="D7" s="11"/>
      <c r="F7" s="15" t="s">
        <v>2</v>
      </c>
    </row>
    <row r="8" spans="1:6" s="22" customFormat="1" ht="23.25" customHeight="1">
      <c r="A8" s="16" t="s">
        <v>3</v>
      </c>
      <c r="B8" s="17" t="s">
        <v>4</v>
      </c>
      <c r="C8" s="18" t="s">
        <v>5</v>
      </c>
      <c r="D8" s="138" t="s">
        <v>6</v>
      </c>
      <c r="E8" s="20" t="s">
        <v>7</v>
      </c>
      <c r="F8" s="21"/>
    </row>
    <row r="9" spans="1:6" s="22" customFormat="1" ht="12.75" customHeight="1">
      <c r="A9" s="23" t="s">
        <v>8</v>
      </c>
      <c r="B9" s="24"/>
      <c r="C9" s="25" t="s">
        <v>9</v>
      </c>
      <c r="D9" s="145" t="s">
        <v>10</v>
      </c>
      <c r="E9" s="27" t="s">
        <v>11</v>
      </c>
      <c r="F9" s="28" t="s">
        <v>10</v>
      </c>
    </row>
    <row r="10" spans="1:6" s="34" customFormat="1" ht="9.75" customHeight="1" thickBot="1">
      <c r="A10" s="29">
        <v>1</v>
      </c>
      <c r="B10" s="30">
        <v>2</v>
      </c>
      <c r="C10" s="30">
        <v>3</v>
      </c>
      <c r="D10" s="31">
        <v>4</v>
      </c>
      <c r="E10" s="32">
        <v>5</v>
      </c>
      <c r="F10" s="33">
        <v>6</v>
      </c>
    </row>
    <row r="11" spans="1:6" s="59" customFormat="1" ht="24" customHeight="1" thickBot="1" thickTop="1">
      <c r="A11" s="35">
        <v>600</v>
      </c>
      <c r="B11" s="53" t="s">
        <v>110</v>
      </c>
      <c r="C11" s="54" t="s">
        <v>64</v>
      </c>
      <c r="D11" s="279"/>
      <c r="E11" s="301">
        <f>E12</f>
        <v>247000</v>
      </c>
      <c r="F11" s="234">
        <f>F12</f>
        <v>247000</v>
      </c>
    </row>
    <row r="12" spans="1:6" s="59" customFormat="1" ht="18" customHeight="1" thickTop="1">
      <c r="A12" s="55">
        <v>60016</v>
      </c>
      <c r="B12" s="130" t="s">
        <v>111</v>
      </c>
      <c r="C12" s="306"/>
      <c r="D12" s="280"/>
      <c r="E12" s="302">
        <f>E13</f>
        <v>247000</v>
      </c>
      <c r="F12" s="69">
        <f>F13</f>
        <v>247000</v>
      </c>
    </row>
    <row r="13" spans="1:6" s="59" customFormat="1" ht="30">
      <c r="A13" s="43">
        <v>6050</v>
      </c>
      <c r="B13" s="48" t="s">
        <v>98</v>
      </c>
      <c r="C13" s="299"/>
      <c r="D13" s="281"/>
      <c r="E13" s="300">
        <f>SUM(E14:E17)</f>
        <v>247000</v>
      </c>
      <c r="F13" s="70">
        <f>SUM(F14:F17)</f>
        <v>247000</v>
      </c>
    </row>
    <row r="14" spans="1:6" s="100" customFormat="1" ht="12.75">
      <c r="A14" s="99"/>
      <c r="B14" s="288" t="s">
        <v>106</v>
      </c>
      <c r="C14" s="303"/>
      <c r="D14" s="290"/>
      <c r="E14" s="304">
        <v>50000</v>
      </c>
      <c r="F14" s="190"/>
    </row>
    <row r="15" spans="1:6" s="100" customFormat="1" ht="12.75">
      <c r="A15" s="99"/>
      <c r="B15" s="288" t="s">
        <v>107</v>
      </c>
      <c r="C15" s="303"/>
      <c r="D15" s="290"/>
      <c r="E15" s="304">
        <v>20000</v>
      </c>
      <c r="F15" s="190"/>
    </row>
    <row r="16" spans="1:6" s="100" customFormat="1" ht="12.75">
      <c r="A16" s="99"/>
      <c r="B16" s="288" t="s">
        <v>109</v>
      </c>
      <c r="C16" s="303"/>
      <c r="D16" s="290"/>
      <c r="E16" s="304"/>
      <c r="F16" s="190">
        <v>247000</v>
      </c>
    </row>
    <row r="17" spans="1:6" s="100" customFormat="1" ht="26.25" thickBot="1">
      <c r="A17" s="305"/>
      <c r="B17" s="288" t="s">
        <v>108</v>
      </c>
      <c r="C17" s="303"/>
      <c r="D17" s="290"/>
      <c r="E17" s="304">
        <v>177000</v>
      </c>
      <c r="F17" s="190"/>
    </row>
    <row r="18" spans="1:6" s="59" customFormat="1" ht="24" customHeight="1" thickBot="1" thickTop="1">
      <c r="A18" s="35">
        <v>700</v>
      </c>
      <c r="B18" s="53" t="s">
        <v>38</v>
      </c>
      <c r="C18" s="54"/>
      <c r="D18" s="156"/>
      <c r="E18" s="37">
        <f>E19+E22</f>
        <v>14000</v>
      </c>
      <c r="F18" s="38">
        <f>F19</f>
        <v>14000</v>
      </c>
    </row>
    <row r="19" spans="1:6" s="59" customFormat="1" ht="29.25" thickTop="1">
      <c r="A19" s="55">
        <v>70005</v>
      </c>
      <c r="B19" s="130" t="s">
        <v>39</v>
      </c>
      <c r="C19" s="56" t="s">
        <v>40</v>
      </c>
      <c r="D19" s="191"/>
      <c r="E19" s="57"/>
      <c r="F19" s="58">
        <f>SUM(F20:F21)</f>
        <v>14000</v>
      </c>
    </row>
    <row r="20" spans="1:6" s="59" customFormat="1" ht="30">
      <c r="A20" s="225">
        <v>4590</v>
      </c>
      <c r="B20" s="48" t="s">
        <v>43</v>
      </c>
      <c r="C20" s="50"/>
      <c r="D20" s="157"/>
      <c r="E20" s="45"/>
      <c r="F20" s="46">
        <v>14000</v>
      </c>
    </row>
    <row r="21" spans="1:6" s="59" customFormat="1" ht="14.25" customHeight="1" hidden="1">
      <c r="A21" s="43">
        <v>4430</v>
      </c>
      <c r="B21" s="48" t="s">
        <v>33</v>
      </c>
      <c r="C21" s="50"/>
      <c r="D21" s="157"/>
      <c r="E21" s="45"/>
      <c r="F21" s="46"/>
    </row>
    <row r="22" spans="1:6" s="59" customFormat="1" ht="18" customHeight="1">
      <c r="A22" s="39">
        <v>70095</v>
      </c>
      <c r="B22" s="63" t="s">
        <v>12</v>
      </c>
      <c r="C22" s="51" t="s">
        <v>44</v>
      </c>
      <c r="D22" s="207"/>
      <c r="E22" s="41">
        <f>E23</f>
        <v>14000</v>
      </c>
      <c r="F22" s="42"/>
    </row>
    <row r="23" spans="1:6" s="59" customFormat="1" ht="30.75" thickBot="1">
      <c r="A23" s="226">
        <v>4590</v>
      </c>
      <c r="B23" s="227" t="s">
        <v>43</v>
      </c>
      <c r="C23" s="228"/>
      <c r="D23" s="229"/>
      <c r="E23" s="230">
        <v>14000</v>
      </c>
      <c r="F23" s="231"/>
    </row>
    <row r="24" spans="1:6" s="49" customFormat="1" ht="24" customHeight="1" thickBot="1" thickTop="1">
      <c r="A24" s="151">
        <v>750</v>
      </c>
      <c r="B24" s="152" t="s">
        <v>13</v>
      </c>
      <c r="C24" s="132"/>
      <c r="D24" s="212"/>
      <c r="E24" s="154">
        <f>E33+E25+E35</f>
        <v>113300</v>
      </c>
      <c r="F24" s="155">
        <f>F33+F25+F35</f>
        <v>113300</v>
      </c>
    </row>
    <row r="25" spans="1:6" s="49" customFormat="1" ht="18" customHeight="1" thickTop="1">
      <c r="A25" s="39">
        <v>75023</v>
      </c>
      <c r="B25" s="63" t="s">
        <v>27</v>
      </c>
      <c r="C25" s="51" t="s">
        <v>26</v>
      </c>
      <c r="D25" s="158"/>
      <c r="E25" s="41">
        <f>SUM(E26:E32)</f>
        <v>107420</v>
      </c>
      <c r="F25" s="42">
        <f>SUM(F26:F32)</f>
        <v>104220</v>
      </c>
    </row>
    <row r="26" spans="1:6" s="59" customFormat="1" ht="15" customHeight="1">
      <c r="A26" s="43">
        <v>4110</v>
      </c>
      <c r="B26" s="48" t="s">
        <v>19</v>
      </c>
      <c r="C26" s="50"/>
      <c r="D26" s="157"/>
      <c r="E26" s="45">
        <v>3200</v>
      </c>
      <c r="F26" s="46"/>
    </row>
    <row r="27" spans="1:6" s="59" customFormat="1" ht="15" customHeight="1">
      <c r="A27" s="43">
        <v>4210</v>
      </c>
      <c r="B27" s="208" t="s">
        <v>14</v>
      </c>
      <c r="C27" s="50"/>
      <c r="D27" s="157"/>
      <c r="E27" s="45"/>
      <c r="F27" s="46">
        <f>15000+20000</f>
        <v>35000</v>
      </c>
    </row>
    <row r="28" spans="1:6" s="59" customFormat="1" ht="15" customHeight="1">
      <c r="A28" s="43">
        <v>4300</v>
      </c>
      <c r="B28" s="48" t="s">
        <v>16</v>
      </c>
      <c r="C28" s="50"/>
      <c r="D28" s="157"/>
      <c r="E28" s="45">
        <v>5220</v>
      </c>
      <c r="F28" s="46">
        <f>5000+14710+1260+25000</f>
        <v>45970</v>
      </c>
    </row>
    <row r="29" spans="1:6" s="59" customFormat="1" ht="30" customHeight="1">
      <c r="A29" s="43">
        <v>4360</v>
      </c>
      <c r="B29" s="48" t="s">
        <v>105</v>
      </c>
      <c r="C29" s="50"/>
      <c r="D29" s="157"/>
      <c r="E29" s="45">
        <v>30000</v>
      </c>
      <c r="F29" s="46"/>
    </row>
    <row r="30" spans="1:6" s="59" customFormat="1" ht="30" customHeight="1">
      <c r="A30" s="43">
        <v>4370</v>
      </c>
      <c r="B30" s="48" t="s">
        <v>83</v>
      </c>
      <c r="C30" s="50"/>
      <c r="D30" s="157"/>
      <c r="E30" s="45">
        <v>15000</v>
      </c>
      <c r="F30" s="46"/>
    </row>
    <row r="31" spans="1:6" s="59" customFormat="1" ht="30">
      <c r="A31" s="43">
        <v>6050</v>
      </c>
      <c r="B31" s="48" t="s">
        <v>98</v>
      </c>
      <c r="C31" s="50"/>
      <c r="D31" s="157"/>
      <c r="E31" s="45"/>
      <c r="F31" s="46">
        <v>15250</v>
      </c>
    </row>
    <row r="32" spans="1:6" s="59" customFormat="1" ht="30">
      <c r="A32" s="43">
        <v>6060</v>
      </c>
      <c r="B32" s="48" t="s">
        <v>101</v>
      </c>
      <c r="C32" s="50"/>
      <c r="D32" s="157"/>
      <c r="E32" s="45">
        <f>26000+28000</f>
        <v>54000</v>
      </c>
      <c r="F32" s="46">
        <v>8000</v>
      </c>
    </row>
    <row r="33" spans="1:6" s="49" customFormat="1" ht="30" customHeight="1">
      <c r="A33" s="39">
        <v>75075</v>
      </c>
      <c r="B33" s="63" t="s">
        <v>24</v>
      </c>
      <c r="C33" s="51" t="s">
        <v>29</v>
      </c>
      <c r="D33" s="158"/>
      <c r="E33" s="41"/>
      <c r="F33" s="42">
        <f>SUM(F34:F34)</f>
        <v>3200</v>
      </c>
    </row>
    <row r="34" spans="1:6" s="59" customFormat="1" ht="13.5" customHeight="1">
      <c r="A34" s="43">
        <v>4300</v>
      </c>
      <c r="B34" s="48" t="s">
        <v>16</v>
      </c>
      <c r="C34" s="50"/>
      <c r="D34" s="157"/>
      <c r="E34" s="45"/>
      <c r="F34" s="46">
        <v>3200</v>
      </c>
    </row>
    <row r="35" spans="1:6" s="59" customFormat="1" ht="18" customHeight="1">
      <c r="A35" s="39">
        <v>75095</v>
      </c>
      <c r="B35" s="63" t="s">
        <v>12</v>
      </c>
      <c r="C35" s="51" t="s">
        <v>45</v>
      </c>
      <c r="D35" s="207"/>
      <c r="E35" s="232">
        <f>E36+E39</f>
        <v>5880</v>
      </c>
      <c r="F35" s="42">
        <f>F36+F39</f>
        <v>5880</v>
      </c>
    </row>
    <row r="36" spans="1:6" s="100" customFormat="1" ht="15" customHeight="1">
      <c r="A36" s="265"/>
      <c r="B36" s="270" t="s">
        <v>46</v>
      </c>
      <c r="C36" s="186"/>
      <c r="D36" s="271"/>
      <c r="E36" s="220">
        <f>SUM(E37:E38)</f>
        <v>1600</v>
      </c>
      <c r="F36" s="239">
        <f>SUM(F37:F38)</f>
        <v>1600</v>
      </c>
    </row>
    <row r="37" spans="1:6" s="59" customFormat="1" ht="15" customHeight="1">
      <c r="A37" s="43">
        <v>4170</v>
      </c>
      <c r="B37" s="208" t="s">
        <v>15</v>
      </c>
      <c r="C37" s="65"/>
      <c r="D37" s="269"/>
      <c r="E37" s="45">
        <v>1600</v>
      </c>
      <c r="F37" s="46"/>
    </row>
    <row r="38" spans="1:6" s="59" customFormat="1" ht="15" customHeight="1">
      <c r="A38" s="60">
        <v>4210</v>
      </c>
      <c r="B38" s="307" t="s">
        <v>14</v>
      </c>
      <c r="C38" s="181"/>
      <c r="D38" s="308"/>
      <c r="E38" s="61"/>
      <c r="F38" s="137">
        <v>1600</v>
      </c>
    </row>
    <row r="39" spans="1:6" s="59" customFormat="1" ht="15" customHeight="1">
      <c r="A39" s="265"/>
      <c r="B39" s="266" t="s">
        <v>47</v>
      </c>
      <c r="C39" s="186"/>
      <c r="D39" s="271"/>
      <c r="E39" s="220">
        <f>SUM(E41:E46)</f>
        <v>4280</v>
      </c>
      <c r="F39" s="239">
        <f>SUM(F40:F46)</f>
        <v>4280</v>
      </c>
    </row>
    <row r="40" spans="1:6" s="59" customFormat="1" ht="15">
      <c r="A40" s="43">
        <v>4110</v>
      </c>
      <c r="B40" s="208" t="s">
        <v>81</v>
      </c>
      <c r="C40" s="50"/>
      <c r="D40" s="157"/>
      <c r="E40" s="45"/>
      <c r="F40" s="46">
        <v>192</v>
      </c>
    </row>
    <row r="41" spans="1:6" s="59" customFormat="1" ht="15">
      <c r="A41" s="43">
        <v>4170</v>
      </c>
      <c r="B41" s="208" t="s">
        <v>15</v>
      </c>
      <c r="C41" s="50"/>
      <c r="D41" s="157"/>
      <c r="E41" s="45">
        <v>1200</v>
      </c>
      <c r="F41" s="46"/>
    </row>
    <row r="42" spans="1:6" s="59" customFormat="1" ht="15">
      <c r="A42" s="43">
        <v>4210</v>
      </c>
      <c r="B42" s="208" t="s">
        <v>14</v>
      </c>
      <c r="C42" s="50"/>
      <c r="D42" s="157"/>
      <c r="E42" s="45">
        <v>1500</v>
      </c>
      <c r="F42" s="46"/>
    </row>
    <row r="43" spans="1:6" s="59" customFormat="1" ht="15" customHeight="1">
      <c r="A43" s="43">
        <v>4260</v>
      </c>
      <c r="B43" s="48" t="s">
        <v>82</v>
      </c>
      <c r="C43" s="50"/>
      <c r="D43" s="157"/>
      <c r="E43" s="45"/>
      <c r="F43" s="46">
        <v>3208</v>
      </c>
    </row>
    <row r="44" spans="1:6" s="59" customFormat="1" ht="15">
      <c r="A44" s="43">
        <v>4300</v>
      </c>
      <c r="B44" s="48" t="s">
        <v>16</v>
      </c>
      <c r="C44" s="50"/>
      <c r="D44" s="157"/>
      <c r="E44" s="45"/>
      <c r="F44" s="46">
        <v>880</v>
      </c>
    </row>
    <row r="45" spans="1:6" s="59" customFormat="1" ht="30" customHeight="1">
      <c r="A45" s="43">
        <v>4370</v>
      </c>
      <c r="B45" s="48" t="s">
        <v>83</v>
      </c>
      <c r="C45" s="50"/>
      <c r="D45" s="157"/>
      <c r="E45" s="45">
        <v>250</v>
      </c>
      <c r="F45" s="46"/>
    </row>
    <row r="46" spans="1:6" s="59" customFormat="1" ht="26.25" customHeight="1" thickBot="1">
      <c r="A46" s="43">
        <v>4400</v>
      </c>
      <c r="B46" s="48" t="s">
        <v>56</v>
      </c>
      <c r="C46" s="50"/>
      <c r="D46" s="157"/>
      <c r="E46" s="45">
        <v>1330</v>
      </c>
      <c r="F46" s="46"/>
    </row>
    <row r="47" spans="1:6" s="59" customFormat="1" ht="26.25" customHeight="1" thickBot="1" thickTop="1">
      <c r="A47" s="35">
        <v>851</v>
      </c>
      <c r="B47" s="53" t="s">
        <v>118</v>
      </c>
      <c r="C47" s="36" t="s">
        <v>18</v>
      </c>
      <c r="D47" s="156"/>
      <c r="E47" s="37">
        <f>E48</f>
        <v>3000</v>
      </c>
      <c r="F47" s="38">
        <f>F48</f>
        <v>3000</v>
      </c>
    </row>
    <row r="48" spans="1:6" s="59" customFormat="1" ht="15.75" thickTop="1">
      <c r="A48" s="336">
        <v>85195</v>
      </c>
      <c r="B48" s="63" t="s">
        <v>12</v>
      </c>
      <c r="C48" s="187"/>
      <c r="D48" s="191"/>
      <c r="E48" s="57">
        <f>SUM(E49:E50)</f>
        <v>3000</v>
      </c>
      <c r="F48" s="58">
        <f>SUM(F49:F50)</f>
        <v>3000</v>
      </c>
    </row>
    <row r="49" spans="1:6" s="59" customFormat="1" ht="15">
      <c r="A49" s="127">
        <v>4210</v>
      </c>
      <c r="B49" s="208" t="s">
        <v>14</v>
      </c>
      <c r="C49" s="337"/>
      <c r="D49" s="157"/>
      <c r="E49" s="45"/>
      <c r="F49" s="46">
        <v>3000</v>
      </c>
    </row>
    <row r="50" spans="1:6" s="59" customFormat="1" ht="15.75" thickBot="1">
      <c r="A50" s="60">
        <v>4300</v>
      </c>
      <c r="B50" s="338" t="s">
        <v>16</v>
      </c>
      <c r="C50" s="135"/>
      <c r="D50" s="157"/>
      <c r="E50" s="45">
        <v>3000</v>
      </c>
      <c r="F50" s="46"/>
    </row>
    <row r="51" spans="1:6" s="49" customFormat="1" ht="24" customHeight="1" thickBot="1" thickTop="1">
      <c r="A51" s="35">
        <v>852</v>
      </c>
      <c r="B51" s="53" t="s">
        <v>17</v>
      </c>
      <c r="C51" s="36" t="s">
        <v>18</v>
      </c>
      <c r="D51" s="66">
        <f>D62+D65+D60+D57+D54+D52</f>
        <v>806751</v>
      </c>
      <c r="E51" s="37">
        <f>SUM(E62)+E60+E57+E54+E52+E65</f>
        <v>288000</v>
      </c>
      <c r="F51" s="38">
        <f>SUM(F62)+F65+F60+F57+F54+F52</f>
        <v>1100051</v>
      </c>
    </row>
    <row r="52" spans="1:6" s="49" customFormat="1" ht="18" customHeight="1" thickTop="1">
      <c r="A52" s="55">
        <v>85202</v>
      </c>
      <c r="B52" s="130" t="s">
        <v>65</v>
      </c>
      <c r="C52" s="56"/>
      <c r="D52" s="235"/>
      <c r="E52" s="57"/>
      <c r="F52" s="58">
        <f>F53</f>
        <v>288000</v>
      </c>
    </row>
    <row r="53" spans="1:6" s="49" customFormat="1" ht="45">
      <c r="A53" s="185">
        <v>4330</v>
      </c>
      <c r="B53" s="237" t="s">
        <v>66</v>
      </c>
      <c r="C53" s="198"/>
      <c r="D53" s="199"/>
      <c r="E53" s="200"/>
      <c r="F53" s="201">
        <v>288000</v>
      </c>
    </row>
    <row r="54" spans="1:6" s="49" customFormat="1" ht="71.25">
      <c r="A54" s="180">
        <v>85213</v>
      </c>
      <c r="B54" s="173" t="s">
        <v>68</v>
      </c>
      <c r="C54" s="181"/>
      <c r="D54" s="182">
        <f>SUM(D55:D56)</f>
        <v>62444</v>
      </c>
      <c r="E54" s="183"/>
      <c r="F54" s="184">
        <f>SUM(F55:F56)</f>
        <v>62444</v>
      </c>
    </row>
    <row r="55" spans="1:6" s="59" customFormat="1" ht="45">
      <c r="A55" s="43">
        <v>2030</v>
      </c>
      <c r="B55" s="48" t="s">
        <v>36</v>
      </c>
      <c r="C55" s="50"/>
      <c r="D55" s="68">
        <v>62444</v>
      </c>
      <c r="E55" s="45"/>
      <c r="F55" s="46"/>
    </row>
    <row r="56" spans="1:6" s="59" customFormat="1" ht="18" customHeight="1">
      <c r="A56" s="43">
        <v>4130</v>
      </c>
      <c r="B56" s="48" t="s">
        <v>67</v>
      </c>
      <c r="C56" s="50"/>
      <c r="D56" s="68"/>
      <c r="E56" s="45"/>
      <c r="F56" s="46">
        <v>62444</v>
      </c>
    </row>
    <row r="57" spans="1:6" s="49" customFormat="1" ht="42.75">
      <c r="A57" s="39">
        <v>85214</v>
      </c>
      <c r="B57" s="63" t="s">
        <v>69</v>
      </c>
      <c r="C57" s="51"/>
      <c r="D57" s="67">
        <f>SUM(D58:D59)</f>
        <v>694587</v>
      </c>
      <c r="E57" s="41"/>
      <c r="F57" s="42">
        <f>SUM(F58:F59)</f>
        <v>694587</v>
      </c>
    </row>
    <row r="58" spans="1:6" s="59" customFormat="1" ht="45">
      <c r="A58" s="43">
        <v>2030</v>
      </c>
      <c r="B58" s="48" t="s">
        <v>36</v>
      </c>
      <c r="C58" s="50"/>
      <c r="D58" s="68">
        <v>694587</v>
      </c>
      <c r="E58" s="45"/>
      <c r="F58" s="46"/>
    </row>
    <row r="59" spans="1:6" s="49" customFormat="1" ht="18" customHeight="1">
      <c r="A59" s="43">
        <v>3110</v>
      </c>
      <c r="B59" s="48" t="s">
        <v>70</v>
      </c>
      <c r="C59" s="50"/>
      <c r="D59" s="68"/>
      <c r="E59" s="45"/>
      <c r="F59" s="46">
        <v>694587</v>
      </c>
    </row>
    <row r="60" spans="1:6" s="49" customFormat="1" ht="18" customHeight="1">
      <c r="A60" s="39">
        <v>85215</v>
      </c>
      <c r="B60" s="63" t="s">
        <v>71</v>
      </c>
      <c r="C60" s="51"/>
      <c r="D60" s="67"/>
      <c r="E60" s="41">
        <f>SUM(E61)</f>
        <v>288000</v>
      </c>
      <c r="F60" s="42"/>
    </row>
    <row r="61" spans="1:6" s="49" customFormat="1" ht="18" customHeight="1">
      <c r="A61" s="43">
        <v>3110</v>
      </c>
      <c r="B61" s="48" t="s">
        <v>70</v>
      </c>
      <c r="C61" s="50"/>
      <c r="D61" s="68"/>
      <c r="E61" s="45">
        <v>288000</v>
      </c>
      <c r="F61" s="46"/>
    </row>
    <row r="62" spans="1:6" s="49" customFormat="1" ht="15.75" customHeight="1">
      <c r="A62" s="39">
        <v>85219</v>
      </c>
      <c r="B62" s="63" t="s">
        <v>23</v>
      </c>
      <c r="C62" s="51"/>
      <c r="D62" s="67">
        <f>D63</f>
        <v>49720</v>
      </c>
      <c r="E62" s="41"/>
      <c r="F62" s="42">
        <f>SUM(F63:F64)</f>
        <v>49720</v>
      </c>
    </row>
    <row r="63" spans="1:6" s="49" customFormat="1" ht="45">
      <c r="A63" s="43">
        <v>2030</v>
      </c>
      <c r="B63" s="48" t="s">
        <v>36</v>
      </c>
      <c r="C63" s="65"/>
      <c r="D63" s="68">
        <v>49720</v>
      </c>
      <c r="E63" s="45"/>
      <c r="F63" s="46"/>
    </row>
    <row r="64" spans="1:6" s="59" customFormat="1" ht="16.5" customHeight="1">
      <c r="A64" s="43">
        <v>4010</v>
      </c>
      <c r="B64" s="48" t="s">
        <v>54</v>
      </c>
      <c r="C64" s="50"/>
      <c r="D64" s="68"/>
      <c r="E64" s="45"/>
      <c r="F64" s="46">
        <v>49720</v>
      </c>
    </row>
    <row r="65" spans="1:6" s="59" customFormat="1" ht="48.75" customHeight="1">
      <c r="A65" s="39">
        <v>85220</v>
      </c>
      <c r="B65" s="40" t="s">
        <v>72</v>
      </c>
      <c r="C65" s="51"/>
      <c r="D65" s="67"/>
      <c r="E65" s="41"/>
      <c r="F65" s="42">
        <f>SUM(F66:F67)</f>
        <v>5300</v>
      </c>
    </row>
    <row r="66" spans="1:6" s="59" customFormat="1" ht="15">
      <c r="A66" s="43">
        <v>4210</v>
      </c>
      <c r="B66" s="48" t="s">
        <v>14</v>
      </c>
      <c r="C66" s="50"/>
      <c r="D66" s="68"/>
      <c r="E66" s="45"/>
      <c r="F66" s="46">
        <v>300</v>
      </c>
    </row>
    <row r="67" spans="1:6" s="59" customFormat="1" ht="15.75" thickBot="1">
      <c r="A67" s="339">
        <v>4270</v>
      </c>
      <c r="B67" s="238" t="s">
        <v>28</v>
      </c>
      <c r="C67" s="340"/>
      <c r="D67" s="341"/>
      <c r="E67" s="342"/>
      <c r="F67" s="343">
        <v>5000</v>
      </c>
    </row>
    <row r="68" spans="1:6" s="59" customFormat="1" ht="51.75" customHeight="1" thickBot="1" thickTop="1">
      <c r="A68" s="151">
        <v>853</v>
      </c>
      <c r="B68" s="309" t="s">
        <v>55</v>
      </c>
      <c r="C68" s="132" t="s">
        <v>18</v>
      </c>
      <c r="D68" s="153"/>
      <c r="E68" s="154">
        <f>E69</f>
        <v>46601</v>
      </c>
      <c r="F68" s="155">
        <f>F69</f>
        <v>46601</v>
      </c>
    </row>
    <row r="69" spans="1:6" s="59" customFormat="1" ht="21" customHeight="1" thickTop="1">
      <c r="A69" s="240">
        <v>85395</v>
      </c>
      <c r="B69" s="241" t="s">
        <v>12</v>
      </c>
      <c r="C69" s="187"/>
      <c r="D69" s="197"/>
      <c r="E69" s="188">
        <f>SUM(E71:E88)</f>
        <v>46601</v>
      </c>
      <c r="F69" s="189">
        <f>SUM(F71:F88)</f>
        <v>46601</v>
      </c>
    </row>
    <row r="70" spans="1:6" s="59" customFormat="1" ht="27">
      <c r="A70" s="242"/>
      <c r="B70" s="247" t="s">
        <v>74</v>
      </c>
      <c r="C70" s="243"/>
      <c r="D70" s="244"/>
      <c r="E70" s="245"/>
      <c r="F70" s="246"/>
    </row>
    <row r="71" spans="1:6" s="59" customFormat="1" ht="15" customHeight="1">
      <c r="A71" s="43">
        <v>4048</v>
      </c>
      <c r="B71" s="48" t="s">
        <v>34</v>
      </c>
      <c r="C71" s="50"/>
      <c r="D71" s="68"/>
      <c r="E71" s="45"/>
      <c r="F71" s="46">
        <v>1607</v>
      </c>
    </row>
    <row r="72" spans="1:6" s="59" customFormat="1" ht="15">
      <c r="A72" s="43">
        <v>4049</v>
      </c>
      <c r="B72" s="48" t="s">
        <v>34</v>
      </c>
      <c r="C72" s="50"/>
      <c r="D72" s="68"/>
      <c r="E72" s="45"/>
      <c r="F72" s="46">
        <v>95</v>
      </c>
    </row>
    <row r="73" spans="1:6" s="59" customFormat="1" ht="15">
      <c r="A73" s="43">
        <v>4118</v>
      </c>
      <c r="B73" s="48" t="s">
        <v>75</v>
      </c>
      <c r="C73" s="50"/>
      <c r="D73" s="68"/>
      <c r="E73" s="45">
        <v>4790</v>
      </c>
      <c r="F73" s="46"/>
    </row>
    <row r="74" spans="1:6" s="59" customFormat="1" ht="15">
      <c r="A74" s="43">
        <v>4119</v>
      </c>
      <c r="B74" s="48" t="s">
        <v>75</v>
      </c>
      <c r="C74" s="50"/>
      <c r="D74" s="68"/>
      <c r="E74" s="45">
        <v>282</v>
      </c>
      <c r="F74" s="46"/>
    </row>
    <row r="75" spans="1:6" s="59" customFormat="1" ht="15">
      <c r="A75" s="43">
        <v>4128</v>
      </c>
      <c r="B75" s="48" t="s">
        <v>25</v>
      </c>
      <c r="C75" s="50"/>
      <c r="D75" s="68"/>
      <c r="E75" s="45">
        <v>601</v>
      </c>
      <c r="F75" s="46"/>
    </row>
    <row r="76" spans="1:6" s="59" customFormat="1" ht="15">
      <c r="A76" s="43">
        <v>4129</v>
      </c>
      <c r="B76" s="48" t="s">
        <v>25</v>
      </c>
      <c r="C76" s="50"/>
      <c r="D76" s="68"/>
      <c r="E76" s="45">
        <v>36</v>
      </c>
      <c r="F76" s="46"/>
    </row>
    <row r="77" spans="1:6" s="59" customFormat="1" ht="15">
      <c r="A77" s="43">
        <v>4178</v>
      </c>
      <c r="B77" s="44" t="s">
        <v>15</v>
      </c>
      <c r="C77" s="50"/>
      <c r="D77" s="68"/>
      <c r="E77" s="45">
        <v>33896</v>
      </c>
      <c r="F77" s="46"/>
    </row>
    <row r="78" spans="1:6" s="59" customFormat="1" ht="15">
      <c r="A78" s="43">
        <v>4179</v>
      </c>
      <c r="B78" s="44" t="s">
        <v>15</v>
      </c>
      <c r="C78" s="50"/>
      <c r="D78" s="68"/>
      <c r="E78" s="45">
        <v>1996</v>
      </c>
      <c r="F78" s="46"/>
    </row>
    <row r="79" spans="1:6" s="59" customFormat="1" ht="15">
      <c r="A79" s="43">
        <v>4218</v>
      </c>
      <c r="B79" s="48" t="s">
        <v>14</v>
      </c>
      <c r="C79" s="50"/>
      <c r="D79" s="68"/>
      <c r="E79" s="45"/>
      <c r="F79" s="46">
        <v>14253</v>
      </c>
    </row>
    <row r="80" spans="1:6" s="59" customFormat="1" ht="15">
      <c r="A80" s="43">
        <v>4219</v>
      </c>
      <c r="B80" s="48" t="s">
        <v>14</v>
      </c>
      <c r="C80" s="50"/>
      <c r="D80" s="68"/>
      <c r="E80" s="45"/>
      <c r="F80" s="46">
        <v>839</v>
      </c>
    </row>
    <row r="81" spans="1:6" s="59" customFormat="1" ht="15">
      <c r="A81" s="43">
        <v>4308</v>
      </c>
      <c r="B81" s="205" t="s">
        <v>16</v>
      </c>
      <c r="C81" s="50"/>
      <c r="D81" s="68"/>
      <c r="E81" s="45"/>
      <c r="F81" s="46">
        <v>25694</v>
      </c>
    </row>
    <row r="82" spans="1:6" s="59" customFormat="1" ht="15">
      <c r="A82" s="43">
        <v>4309</v>
      </c>
      <c r="B82" s="205" t="s">
        <v>16</v>
      </c>
      <c r="C82" s="50"/>
      <c r="D82" s="68"/>
      <c r="E82" s="45"/>
      <c r="F82" s="46">
        <v>1513</v>
      </c>
    </row>
    <row r="83" spans="1:6" s="59" customFormat="1" ht="15">
      <c r="A83" s="43">
        <v>4438</v>
      </c>
      <c r="B83" s="48" t="s">
        <v>33</v>
      </c>
      <c r="C83" s="50"/>
      <c r="D83" s="68"/>
      <c r="E83" s="45">
        <v>4723</v>
      </c>
      <c r="F83" s="46"/>
    </row>
    <row r="84" spans="1:6" s="59" customFormat="1" ht="15">
      <c r="A84" s="43">
        <v>4439</v>
      </c>
      <c r="B84" s="48" t="s">
        <v>33</v>
      </c>
      <c r="C84" s="50"/>
      <c r="D84" s="68"/>
      <c r="E84" s="45">
        <v>277</v>
      </c>
      <c r="F84" s="46"/>
    </row>
    <row r="85" spans="1:6" s="59" customFormat="1" ht="30.75" customHeight="1">
      <c r="A85" s="43">
        <v>4748</v>
      </c>
      <c r="B85" s="48" t="s">
        <v>48</v>
      </c>
      <c r="C85" s="50"/>
      <c r="D85" s="68"/>
      <c r="E85" s="45"/>
      <c r="F85" s="46">
        <v>567</v>
      </c>
    </row>
    <row r="86" spans="1:6" s="59" customFormat="1" ht="30.75" customHeight="1">
      <c r="A86" s="43">
        <v>4749</v>
      </c>
      <c r="B86" s="48" t="s">
        <v>48</v>
      </c>
      <c r="C86" s="50"/>
      <c r="D86" s="68"/>
      <c r="E86" s="45"/>
      <c r="F86" s="46">
        <v>33</v>
      </c>
    </row>
    <row r="87" spans="1:6" s="59" customFormat="1" ht="30">
      <c r="A87" s="43">
        <v>4758</v>
      </c>
      <c r="B87" s="44" t="s">
        <v>32</v>
      </c>
      <c r="C87" s="50"/>
      <c r="D87" s="68"/>
      <c r="E87" s="45"/>
      <c r="F87" s="46">
        <v>1889</v>
      </c>
    </row>
    <row r="88" spans="1:6" s="59" customFormat="1" ht="30.75" thickBot="1">
      <c r="A88" s="43">
        <v>4759</v>
      </c>
      <c r="B88" s="238" t="s">
        <v>32</v>
      </c>
      <c r="C88" s="50"/>
      <c r="D88" s="68"/>
      <c r="E88" s="45"/>
      <c r="F88" s="46">
        <v>111</v>
      </c>
    </row>
    <row r="89" spans="1:6" s="59" customFormat="1" ht="33.75" customHeight="1" thickBot="1" thickTop="1">
      <c r="A89" s="35">
        <v>900</v>
      </c>
      <c r="B89" s="53" t="s">
        <v>37</v>
      </c>
      <c r="C89" s="54"/>
      <c r="D89" s="66"/>
      <c r="E89" s="37">
        <f>E90+E95+E92</f>
        <v>207500</v>
      </c>
      <c r="F89" s="38">
        <f>F95+F92</f>
        <v>207500</v>
      </c>
    </row>
    <row r="90" spans="1:6" s="59" customFormat="1" ht="19.5" customHeight="1" thickTop="1">
      <c r="A90" s="55">
        <v>90001</v>
      </c>
      <c r="B90" s="130" t="s">
        <v>63</v>
      </c>
      <c r="C90" s="56" t="s">
        <v>64</v>
      </c>
      <c r="D90" s="235"/>
      <c r="E90" s="57">
        <f>E91</f>
        <v>37000</v>
      </c>
      <c r="F90" s="97"/>
    </row>
    <row r="91" spans="1:6" s="59" customFormat="1" ht="42.75">
      <c r="A91" s="43">
        <v>6050</v>
      </c>
      <c r="B91" s="62" t="s">
        <v>62</v>
      </c>
      <c r="C91" s="50"/>
      <c r="D91" s="68"/>
      <c r="E91" s="45">
        <v>37000</v>
      </c>
      <c r="F91" s="98"/>
    </row>
    <row r="92" spans="1:6" s="59" customFormat="1" ht="15">
      <c r="A92" s="39">
        <v>90015</v>
      </c>
      <c r="B92" s="103" t="s">
        <v>117</v>
      </c>
      <c r="C92" s="51" t="s">
        <v>85</v>
      </c>
      <c r="D92" s="67"/>
      <c r="E92" s="41">
        <f>SUM(E93:E94)</f>
        <v>95500</v>
      </c>
      <c r="F92" s="329">
        <f>SUM(F93:F94)</f>
        <v>95500</v>
      </c>
    </row>
    <row r="93" spans="1:6" s="59" customFormat="1" ht="15">
      <c r="A93" s="43">
        <v>4270</v>
      </c>
      <c r="B93" s="62" t="s">
        <v>28</v>
      </c>
      <c r="C93" s="50"/>
      <c r="D93" s="68"/>
      <c r="E93" s="45">
        <v>95500</v>
      </c>
      <c r="F93" s="98"/>
    </row>
    <row r="94" spans="1:6" s="59" customFormat="1" ht="30">
      <c r="A94" s="43">
        <v>6050</v>
      </c>
      <c r="B94" s="62" t="s">
        <v>98</v>
      </c>
      <c r="C94" s="50"/>
      <c r="D94" s="68"/>
      <c r="E94" s="45"/>
      <c r="F94" s="98">
        <v>95500</v>
      </c>
    </row>
    <row r="95" spans="1:6" s="59" customFormat="1" ht="19.5" customHeight="1">
      <c r="A95" s="39">
        <v>90095</v>
      </c>
      <c r="B95" s="103" t="s">
        <v>12</v>
      </c>
      <c r="C95" s="51"/>
      <c r="D95" s="159"/>
      <c r="E95" s="41">
        <f>E96</f>
        <v>75000</v>
      </c>
      <c r="F95" s="71">
        <f>F99+F96</f>
        <v>112000</v>
      </c>
    </row>
    <row r="96" spans="1:6" s="59" customFormat="1" ht="27" customHeight="1">
      <c r="A96" s="43">
        <v>4270</v>
      </c>
      <c r="B96" s="62" t="s">
        <v>84</v>
      </c>
      <c r="C96" s="50" t="s">
        <v>85</v>
      </c>
      <c r="D96" s="195"/>
      <c r="E96" s="129">
        <f>SUM(E97:E98)</f>
        <v>75000</v>
      </c>
      <c r="F96" s="196">
        <f>SUM(F97:F98)</f>
        <v>75000</v>
      </c>
    </row>
    <row r="97" spans="1:6" s="100" customFormat="1" ht="12.75">
      <c r="A97" s="99"/>
      <c r="B97" s="150" t="s">
        <v>86</v>
      </c>
      <c r="C97" s="165"/>
      <c r="D97" s="195"/>
      <c r="E97" s="168"/>
      <c r="F97" s="190">
        <v>75000</v>
      </c>
    </row>
    <row r="98" spans="1:6" s="100" customFormat="1" ht="12.75">
      <c r="A98" s="344"/>
      <c r="B98" s="316" t="s">
        <v>87</v>
      </c>
      <c r="C98" s="345"/>
      <c r="D98" s="346"/>
      <c r="E98" s="347">
        <v>75000</v>
      </c>
      <c r="F98" s="348"/>
    </row>
    <row r="99" spans="1:6" s="59" customFormat="1" ht="43.5" thickBot="1">
      <c r="A99" s="349">
        <v>6050</v>
      </c>
      <c r="B99" s="350" t="s">
        <v>61</v>
      </c>
      <c r="C99" s="351" t="s">
        <v>64</v>
      </c>
      <c r="D99" s="352"/>
      <c r="E99" s="353"/>
      <c r="F99" s="354">
        <v>37000</v>
      </c>
    </row>
    <row r="100" spans="1:6" s="59" customFormat="1" ht="33" customHeight="1" thickBot="1" thickTop="1">
      <c r="A100" s="330">
        <v>921</v>
      </c>
      <c r="B100" s="331" t="s">
        <v>60</v>
      </c>
      <c r="C100" s="332" t="s">
        <v>18</v>
      </c>
      <c r="D100" s="333"/>
      <c r="E100" s="334">
        <f>E101+E106</f>
        <v>41400</v>
      </c>
      <c r="F100" s="335">
        <f>F101+F106</f>
        <v>41400</v>
      </c>
    </row>
    <row r="101" spans="1:6" s="59" customFormat="1" ht="29.25" thickTop="1">
      <c r="A101" s="123">
        <v>92109</v>
      </c>
      <c r="B101" s="317" t="s">
        <v>116</v>
      </c>
      <c r="C101" s="306"/>
      <c r="D101" s="310"/>
      <c r="E101" s="170">
        <f>SUM(E102)</f>
        <v>16400</v>
      </c>
      <c r="F101" s="69">
        <f>SUM(F102)</f>
        <v>41400</v>
      </c>
    </row>
    <row r="102" spans="1:6" s="59" customFormat="1" ht="30">
      <c r="A102" s="225">
        <v>2480</v>
      </c>
      <c r="B102" s="314" t="s">
        <v>112</v>
      </c>
      <c r="C102" s="50"/>
      <c r="D102" s="160"/>
      <c r="E102" s="129">
        <f>SUM(E103:E105)</f>
        <v>16400</v>
      </c>
      <c r="F102" s="70">
        <f>SUM(F103:F105)</f>
        <v>41400</v>
      </c>
    </row>
    <row r="103" spans="1:6" s="100" customFormat="1" ht="13.5">
      <c r="A103" s="273"/>
      <c r="B103" s="150" t="s">
        <v>113</v>
      </c>
      <c r="C103" s="165"/>
      <c r="D103" s="160"/>
      <c r="E103" s="168">
        <v>16400</v>
      </c>
      <c r="F103" s="190"/>
    </row>
    <row r="104" spans="1:6" s="100" customFormat="1" ht="13.5">
      <c r="A104" s="273"/>
      <c r="B104" s="150" t="s">
        <v>114</v>
      </c>
      <c r="C104" s="165"/>
      <c r="D104" s="160"/>
      <c r="E104" s="168"/>
      <c r="F104" s="190">
        <v>16400</v>
      </c>
    </row>
    <row r="105" spans="1:6" s="100" customFormat="1" ht="25.5">
      <c r="A105" s="315"/>
      <c r="B105" s="316" t="s">
        <v>115</v>
      </c>
      <c r="C105" s="165"/>
      <c r="D105" s="160"/>
      <c r="E105" s="168"/>
      <c r="F105" s="190">
        <v>25000</v>
      </c>
    </row>
    <row r="106" spans="1:6" s="59" customFormat="1" ht="15">
      <c r="A106" s="312">
        <v>92195</v>
      </c>
      <c r="B106" s="313" t="s">
        <v>12</v>
      </c>
      <c r="C106" s="51"/>
      <c r="D106" s="159"/>
      <c r="E106" s="179">
        <f>E107</f>
        <v>25000</v>
      </c>
      <c r="F106" s="311"/>
    </row>
    <row r="107" spans="1:6" s="59" customFormat="1" ht="30.75" thickBot="1">
      <c r="A107" s="225">
        <v>2480</v>
      </c>
      <c r="B107" s="314" t="s">
        <v>112</v>
      </c>
      <c r="C107" s="50"/>
      <c r="D107" s="160"/>
      <c r="E107" s="129">
        <v>25000</v>
      </c>
      <c r="F107" s="70"/>
    </row>
    <row r="108" spans="1:6" s="59" customFormat="1" ht="30" thickBot="1" thickTop="1">
      <c r="A108" s="233">
        <v>926</v>
      </c>
      <c r="B108" s="101" t="s">
        <v>60</v>
      </c>
      <c r="C108" s="54" t="s">
        <v>45</v>
      </c>
      <c r="D108" s="66"/>
      <c r="E108" s="169">
        <f>E109</f>
        <v>400</v>
      </c>
      <c r="F108" s="234">
        <f>F109</f>
        <v>400</v>
      </c>
    </row>
    <row r="109" spans="1:6" s="59" customFormat="1" ht="18.75" customHeight="1" thickTop="1">
      <c r="A109" s="123">
        <v>92695</v>
      </c>
      <c r="B109" s="103" t="s">
        <v>12</v>
      </c>
      <c r="C109" s="174"/>
      <c r="D109" s="235"/>
      <c r="E109" s="170">
        <f>E111+E114+E115</f>
        <v>400</v>
      </c>
      <c r="F109" s="69">
        <f>SUM(F111:F115)</f>
        <v>400</v>
      </c>
    </row>
    <row r="110" spans="1:6" s="59" customFormat="1" ht="13.5" customHeight="1" hidden="1">
      <c r="A110" s="47"/>
      <c r="B110" s="150"/>
      <c r="C110" s="236"/>
      <c r="D110" s="167"/>
      <c r="E110" s="129"/>
      <c r="F110" s="70"/>
    </row>
    <row r="111" spans="1:6" s="59" customFormat="1" ht="15">
      <c r="A111" s="47">
        <v>4210</v>
      </c>
      <c r="B111" s="209" t="s">
        <v>14</v>
      </c>
      <c r="C111" s="236"/>
      <c r="D111" s="167"/>
      <c r="E111" s="129">
        <f>SUM(E112:E113)</f>
        <v>400</v>
      </c>
      <c r="F111" s="70"/>
    </row>
    <row r="112" spans="1:6" s="100" customFormat="1" ht="13.5">
      <c r="A112" s="273"/>
      <c r="B112" s="274" t="s">
        <v>91</v>
      </c>
      <c r="C112" s="186"/>
      <c r="D112" s="160"/>
      <c r="E112" s="168">
        <v>100</v>
      </c>
      <c r="F112" s="190"/>
    </row>
    <row r="113" spans="1:6" s="100" customFormat="1" ht="13.5">
      <c r="A113" s="273"/>
      <c r="B113" s="274" t="s">
        <v>92</v>
      </c>
      <c r="C113" s="186"/>
      <c r="D113" s="160"/>
      <c r="E113" s="168">
        <v>300</v>
      </c>
      <c r="F113" s="190"/>
    </row>
    <row r="114" spans="1:6" s="59" customFormat="1" ht="15">
      <c r="A114" s="43">
        <v>4300</v>
      </c>
      <c r="B114" s="205" t="s">
        <v>93</v>
      </c>
      <c r="C114" s="236"/>
      <c r="D114" s="167"/>
      <c r="E114" s="129"/>
      <c r="F114" s="70">
        <v>300</v>
      </c>
    </row>
    <row r="115" spans="1:6" s="59" customFormat="1" ht="15.75" thickBot="1">
      <c r="A115" s="47">
        <v>4430</v>
      </c>
      <c r="B115" s="206" t="s">
        <v>90</v>
      </c>
      <c r="C115" s="236"/>
      <c r="D115" s="167"/>
      <c r="E115" s="129"/>
      <c r="F115" s="70">
        <v>100</v>
      </c>
    </row>
    <row r="116" spans="1:6" s="49" customFormat="1" ht="17.25" customHeight="1" thickBot="1" thickTop="1">
      <c r="A116" s="72"/>
      <c r="B116" s="73" t="s">
        <v>20</v>
      </c>
      <c r="C116" s="74"/>
      <c r="D116" s="161">
        <f>D89+D51+D24+D68</f>
        <v>806751</v>
      </c>
      <c r="E116" s="75">
        <f>E24+E51+E89+E18+E68+E108+E11+E100+E47</f>
        <v>961201</v>
      </c>
      <c r="F116" s="222">
        <f>F24+F51+F89+F18+F68+F108+F11+F100+F47</f>
        <v>1773252</v>
      </c>
    </row>
    <row r="117" spans="1:6" s="49" customFormat="1" ht="17.25" thickBot="1" thickTop="1">
      <c r="A117" s="77"/>
      <c r="B117" s="78" t="s">
        <v>21</v>
      </c>
      <c r="C117" s="79"/>
      <c r="D117" s="223"/>
      <c r="E117" s="194">
        <f>F116-E116</f>
        <v>812051</v>
      </c>
      <c r="F117" s="80"/>
    </row>
    <row r="118" spans="1:6" s="49" customFormat="1" ht="15" thickTop="1">
      <c r="A118" s="81"/>
      <c r="B118" s="81"/>
      <c r="C118" s="82"/>
      <c r="D118" s="81"/>
      <c r="E118" s="81"/>
      <c r="F118" s="81"/>
    </row>
    <row r="119" spans="1:6" s="49" customFormat="1" ht="14.25">
      <c r="A119" s="81"/>
      <c r="B119" s="81"/>
      <c r="C119" s="82"/>
      <c r="D119" s="81"/>
      <c r="E119" s="81"/>
      <c r="F119" s="81"/>
    </row>
    <row r="120" spans="1:6" s="49" customFormat="1" ht="14.25">
      <c r="A120" s="81"/>
      <c r="B120" s="81"/>
      <c r="C120" s="82"/>
      <c r="D120" s="81"/>
      <c r="E120" s="81"/>
      <c r="F120" s="81"/>
    </row>
    <row r="121" spans="1:6" s="49" customFormat="1" ht="14.25">
      <c r="A121" s="81"/>
      <c r="B121" s="81"/>
      <c r="C121" s="82"/>
      <c r="D121" s="81"/>
      <c r="E121" s="81"/>
      <c r="F121" s="81"/>
    </row>
    <row r="122" spans="1:6" s="49" customFormat="1" ht="14.25">
      <c r="A122" s="81"/>
      <c r="B122" s="81"/>
      <c r="C122" s="82"/>
      <c r="D122" s="81"/>
      <c r="E122" s="81"/>
      <c r="F122" s="81"/>
    </row>
    <row r="123" spans="1:6" s="49" customFormat="1" ht="14.25">
      <c r="A123" s="81"/>
      <c r="B123" s="81"/>
      <c r="C123" s="82"/>
      <c r="D123" s="81"/>
      <c r="E123" s="81"/>
      <c r="F123" s="81"/>
    </row>
    <row r="124" spans="1:6" s="59" customFormat="1" ht="15">
      <c r="A124" s="81"/>
      <c r="B124" s="81"/>
      <c r="C124" s="82"/>
      <c r="D124" s="81"/>
      <c r="E124" s="81"/>
      <c r="F124" s="81"/>
    </row>
    <row r="125" spans="1:6" s="59" customFormat="1" ht="15.75">
      <c r="A125" s="1"/>
      <c r="B125" s="1"/>
      <c r="C125" s="2"/>
      <c r="D125" s="1"/>
      <c r="E125" s="1"/>
      <c r="F125" s="1"/>
    </row>
    <row r="126" spans="1:6" s="59" customFormat="1" ht="15.75">
      <c r="A126" s="1"/>
      <c r="B126" s="1"/>
      <c r="C126" s="2"/>
      <c r="D126" s="1"/>
      <c r="E126" s="1"/>
      <c r="F126" s="1"/>
    </row>
    <row r="127" spans="1:6" s="83" customFormat="1" ht="15.75">
      <c r="A127" s="1"/>
      <c r="B127" s="1"/>
      <c r="C127" s="2"/>
      <c r="D127" s="1"/>
      <c r="E127" s="1"/>
      <c r="F127" s="1"/>
    </row>
    <row r="128" spans="1:6" s="84" customFormat="1" ht="15.75">
      <c r="A128" s="1"/>
      <c r="B128" s="1"/>
      <c r="C128" s="2"/>
      <c r="D128" s="1"/>
      <c r="E128" s="1"/>
      <c r="F128" s="1"/>
    </row>
    <row r="129" spans="1:6" s="81" customFormat="1" ht="15.75">
      <c r="A129" s="1"/>
      <c r="B129" s="1"/>
      <c r="C129" s="2"/>
      <c r="D129" s="1"/>
      <c r="E129" s="1"/>
      <c r="F129" s="1"/>
    </row>
    <row r="130" spans="1:6" s="81" customFormat="1" ht="15.75">
      <c r="A130" s="1"/>
      <c r="B130" s="1"/>
      <c r="C130" s="2"/>
      <c r="D130" s="1"/>
      <c r="E130" s="1"/>
      <c r="F130" s="1"/>
    </row>
    <row r="131" spans="1:6" s="81" customFormat="1" ht="15.75">
      <c r="A131" s="1"/>
      <c r="B131" s="1"/>
      <c r="C131" s="2"/>
      <c r="D131" s="1"/>
      <c r="E131" s="1"/>
      <c r="F131" s="1"/>
    </row>
    <row r="132" spans="1:6" s="81" customFormat="1" ht="15.75">
      <c r="A132" s="1"/>
      <c r="B132" s="1"/>
      <c r="C132" s="2"/>
      <c r="D132" s="1"/>
      <c r="E132" s="1"/>
      <c r="F132" s="1"/>
    </row>
    <row r="133" spans="1:6" s="81" customFormat="1" ht="15.75">
      <c r="A133" s="1"/>
      <c r="B133" s="1"/>
      <c r="C133" s="2"/>
      <c r="D133" s="1"/>
      <c r="E133" s="1"/>
      <c r="F133" s="1"/>
    </row>
    <row r="134" spans="1:6" s="81" customFormat="1" ht="15.75">
      <c r="A134" s="1"/>
      <c r="B134" s="1"/>
      <c r="C134" s="2"/>
      <c r="D134" s="1"/>
      <c r="E134" s="1"/>
      <c r="F134" s="1"/>
    </row>
    <row r="135" spans="1:6" s="81" customFormat="1" ht="15.75">
      <c r="A135" s="1"/>
      <c r="B135" s="1"/>
      <c r="C135" s="2"/>
      <c r="D135" s="1"/>
      <c r="E135" s="1"/>
      <c r="F135" s="1"/>
    </row>
  </sheetData>
  <printOptions horizontalCentered="1"/>
  <pageMargins left="0" right="0" top="0.7874015748031497" bottom="0.6299212598425197" header="0.5118110236220472" footer="0.2755905511811024"/>
  <pageSetup firstPageNumber="5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E5" sqref="E5"/>
    </sheetView>
  </sheetViews>
  <sheetFormatPr defaultColWidth="9.00390625" defaultRowHeight="12.75"/>
  <cols>
    <col min="1" max="1" width="7.875" style="1" customWidth="1"/>
    <col min="2" max="2" width="39.75390625" style="1" customWidth="1"/>
    <col min="3" max="3" width="7.00390625" style="1" customWidth="1"/>
    <col min="4" max="6" width="13.875" style="1" customWidth="1"/>
    <col min="7" max="16384" width="10.00390625" style="1" customWidth="1"/>
  </cols>
  <sheetData>
    <row r="1" spans="2:5" ht="13.5" customHeight="1">
      <c r="B1" s="85"/>
      <c r="C1" s="3"/>
      <c r="D1" s="3"/>
      <c r="E1" s="3" t="s">
        <v>22</v>
      </c>
    </row>
    <row r="2" spans="1:5" ht="13.5" customHeight="1">
      <c r="A2" s="4"/>
      <c r="B2" s="5"/>
      <c r="C2" s="8"/>
      <c r="D2" s="8"/>
      <c r="E2" s="8" t="s">
        <v>125</v>
      </c>
    </row>
    <row r="3" spans="1:5" ht="13.5" customHeight="1">
      <c r="A3" s="4"/>
      <c r="B3" s="5"/>
      <c r="C3" s="8"/>
      <c r="D3" s="8"/>
      <c r="E3" s="8" t="s">
        <v>1</v>
      </c>
    </row>
    <row r="4" spans="1:5" ht="13.5" customHeight="1">
      <c r="A4" s="4"/>
      <c r="B4" s="5"/>
      <c r="C4" s="8"/>
      <c r="D4" s="8"/>
      <c r="E4" s="8" t="s">
        <v>126</v>
      </c>
    </row>
    <row r="5" spans="1:5" ht="12" customHeight="1">
      <c r="A5" s="4"/>
      <c r="B5" s="5"/>
      <c r="C5" s="8"/>
      <c r="D5" s="8"/>
      <c r="E5" s="7"/>
    </row>
    <row r="6" spans="1:6" s="13" customFormat="1" ht="37.5">
      <c r="A6" s="9" t="s">
        <v>42</v>
      </c>
      <c r="B6" s="10"/>
      <c r="C6" s="11"/>
      <c r="D6" s="11"/>
      <c r="E6" s="11"/>
      <c r="F6" s="11"/>
    </row>
    <row r="7" spans="1:6" s="13" customFormat="1" ht="18" customHeight="1" thickBot="1">
      <c r="A7" s="9"/>
      <c r="B7" s="10"/>
      <c r="C7" s="11"/>
      <c r="D7" s="11"/>
      <c r="E7" s="11"/>
      <c r="F7" s="86" t="s">
        <v>2</v>
      </c>
    </row>
    <row r="8" spans="1:6" s="22" customFormat="1" ht="21" customHeight="1">
      <c r="A8" s="16" t="s">
        <v>3</v>
      </c>
      <c r="B8" s="17" t="s">
        <v>4</v>
      </c>
      <c r="C8" s="18" t="s">
        <v>5</v>
      </c>
      <c r="D8" s="19" t="s">
        <v>6</v>
      </c>
      <c r="E8" s="20" t="s">
        <v>7</v>
      </c>
      <c r="F8" s="21"/>
    </row>
    <row r="9" spans="1:6" s="22" customFormat="1" ht="15.75" customHeight="1">
      <c r="A9" s="87" t="s">
        <v>8</v>
      </c>
      <c r="B9" s="88"/>
      <c r="C9" s="89" t="s">
        <v>9</v>
      </c>
      <c r="D9" s="26" t="s">
        <v>10</v>
      </c>
      <c r="E9" s="91" t="s">
        <v>11</v>
      </c>
      <c r="F9" s="92" t="s">
        <v>10</v>
      </c>
    </row>
    <row r="10" spans="1:6" s="34" customFormat="1" ht="12" thickBot="1">
      <c r="A10" s="29">
        <v>1</v>
      </c>
      <c r="B10" s="93">
        <v>2</v>
      </c>
      <c r="C10" s="30">
        <v>3</v>
      </c>
      <c r="D10" s="121">
        <v>4</v>
      </c>
      <c r="E10" s="94">
        <v>5</v>
      </c>
      <c r="F10" s="95">
        <v>6</v>
      </c>
    </row>
    <row r="11" spans="1:6" s="59" customFormat="1" ht="30" customHeight="1" thickBot="1" thickTop="1">
      <c r="A11" s="35">
        <v>801</v>
      </c>
      <c r="B11" s="101" t="s">
        <v>94</v>
      </c>
      <c r="C11" s="54" t="s">
        <v>95</v>
      </c>
      <c r="D11" s="279"/>
      <c r="E11" s="272">
        <f>E12+E17+E22+E24</f>
        <v>35275</v>
      </c>
      <c r="F11" s="283">
        <f>F12+F17+F22+F24</f>
        <v>35275</v>
      </c>
    </row>
    <row r="12" spans="1:6" s="59" customFormat="1" ht="21" customHeight="1" thickTop="1">
      <c r="A12" s="104">
        <v>80120</v>
      </c>
      <c r="B12" s="103" t="s">
        <v>96</v>
      </c>
      <c r="C12" s="276"/>
      <c r="D12" s="280"/>
      <c r="E12" s="284">
        <f>SUM(E13:E16)</f>
        <v>2000</v>
      </c>
      <c r="F12" s="285">
        <f>SUM(F13:F16)</f>
        <v>2000</v>
      </c>
    </row>
    <row r="13" spans="1:6" s="59" customFormat="1" ht="16.5" customHeight="1">
      <c r="A13" s="43">
        <v>4210</v>
      </c>
      <c r="B13" s="208" t="s">
        <v>14</v>
      </c>
      <c r="C13" s="275"/>
      <c r="D13" s="281"/>
      <c r="E13" s="286">
        <v>500</v>
      </c>
      <c r="F13" s="202"/>
    </row>
    <row r="14" spans="1:6" s="59" customFormat="1" ht="31.5" customHeight="1">
      <c r="A14" s="43">
        <v>4370</v>
      </c>
      <c r="B14" s="278" t="s">
        <v>83</v>
      </c>
      <c r="C14" s="275"/>
      <c r="D14" s="281"/>
      <c r="E14" s="286">
        <v>1000</v>
      </c>
      <c r="F14" s="202"/>
    </row>
    <row r="15" spans="1:6" s="59" customFormat="1" ht="31.5" customHeight="1">
      <c r="A15" s="43">
        <v>4740</v>
      </c>
      <c r="B15" s="48" t="s">
        <v>48</v>
      </c>
      <c r="C15" s="275"/>
      <c r="D15" s="281"/>
      <c r="E15" s="286">
        <v>500</v>
      </c>
      <c r="F15" s="202"/>
    </row>
    <row r="16" spans="1:6" s="59" customFormat="1" ht="31.5" customHeight="1">
      <c r="A16" s="43">
        <v>4750</v>
      </c>
      <c r="B16" s="44" t="s">
        <v>32</v>
      </c>
      <c r="C16" s="275"/>
      <c r="D16" s="281"/>
      <c r="E16" s="286"/>
      <c r="F16" s="202">
        <v>2000</v>
      </c>
    </row>
    <row r="17" spans="1:6" s="59" customFormat="1" ht="21" customHeight="1">
      <c r="A17" s="104">
        <v>80130</v>
      </c>
      <c r="B17" s="103" t="s">
        <v>97</v>
      </c>
      <c r="C17" s="277"/>
      <c r="D17" s="282"/>
      <c r="E17" s="287">
        <f>SUM(E18:E21)</f>
        <v>23385</v>
      </c>
      <c r="F17" s="71">
        <f>SUM(F18:F21)</f>
        <v>23385</v>
      </c>
    </row>
    <row r="18" spans="1:6" s="59" customFormat="1" ht="31.5" customHeight="1">
      <c r="A18" s="43">
        <v>4240</v>
      </c>
      <c r="B18" s="48" t="s">
        <v>99</v>
      </c>
      <c r="C18" s="275"/>
      <c r="D18" s="281"/>
      <c r="E18" s="286">
        <v>3026</v>
      </c>
      <c r="F18" s="202"/>
    </row>
    <row r="19" spans="1:6" s="59" customFormat="1" ht="31.5" customHeight="1">
      <c r="A19" s="43">
        <v>4390</v>
      </c>
      <c r="B19" s="48" t="s">
        <v>100</v>
      </c>
      <c r="C19" s="275"/>
      <c r="D19" s="281"/>
      <c r="E19" s="286">
        <v>12000</v>
      </c>
      <c r="F19" s="202"/>
    </row>
    <row r="20" spans="1:6" s="59" customFormat="1" ht="16.5" customHeight="1">
      <c r="A20" s="43">
        <v>6050</v>
      </c>
      <c r="B20" s="48" t="s">
        <v>98</v>
      </c>
      <c r="C20" s="275"/>
      <c r="D20" s="281"/>
      <c r="E20" s="286"/>
      <c r="F20" s="202">
        <v>23385</v>
      </c>
    </row>
    <row r="21" spans="1:6" s="59" customFormat="1" ht="31.5" customHeight="1">
      <c r="A21" s="43">
        <v>6060</v>
      </c>
      <c r="B21" s="48" t="s">
        <v>101</v>
      </c>
      <c r="C21" s="275"/>
      <c r="D21" s="281"/>
      <c r="E21" s="286">
        <v>8359</v>
      </c>
      <c r="F21" s="202"/>
    </row>
    <row r="22" spans="1:6" s="59" customFormat="1" ht="53.25" customHeight="1">
      <c r="A22" s="104">
        <v>80140</v>
      </c>
      <c r="B22" s="103" t="s">
        <v>104</v>
      </c>
      <c r="C22" s="277"/>
      <c r="D22" s="282"/>
      <c r="E22" s="287">
        <f>SUM(E23)</f>
        <v>1890</v>
      </c>
      <c r="F22" s="71">
        <f>SUM(F23)</f>
        <v>0</v>
      </c>
    </row>
    <row r="23" spans="1:6" s="59" customFormat="1" ht="30">
      <c r="A23" s="43">
        <v>4240</v>
      </c>
      <c r="B23" s="48" t="s">
        <v>99</v>
      </c>
      <c r="C23" s="275"/>
      <c r="D23" s="281"/>
      <c r="E23" s="286">
        <v>1890</v>
      </c>
      <c r="F23" s="202"/>
    </row>
    <row r="24" spans="1:6" s="59" customFormat="1" ht="21" customHeight="1">
      <c r="A24" s="104">
        <v>80195</v>
      </c>
      <c r="B24" s="40" t="s">
        <v>12</v>
      </c>
      <c r="C24" s="277"/>
      <c r="D24" s="282"/>
      <c r="E24" s="287">
        <f>SUM(E25:E26)</f>
        <v>8000</v>
      </c>
      <c r="F24" s="71">
        <f>SUM(F25:F26)</f>
        <v>9890</v>
      </c>
    </row>
    <row r="25" spans="1:6" s="59" customFormat="1" ht="16.5" customHeight="1">
      <c r="A25" s="43">
        <v>4170</v>
      </c>
      <c r="B25" s="48" t="s">
        <v>15</v>
      </c>
      <c r="C25" s="275"/>
      <c r="D25" s="281"/>
      <c r="E25" s="286">
        <v>8000</v>
      </c>
      <c r="F25" s="202"/>
    </row>
    <row r="26" spans="1:6" s="59" customFormat="1" ht="16.5" customHeight="1">
      <c r="A26" s="43">
        <v>6050</v>
      </c>
      <c r="B26" s="48" t="s">
        <v>98</v>
      </c>
      <c r="C26" s="275"/>
      <c r="D26" s="281"/>
      <c r="E26" s="286"/>
      <c r="F26" s="202">
        <f>SUM(F27:F28)</f>
        <v>9890</v>
      </c>
    </row>
    <row r="27" spans="1:6" s="100" customFormat="1" ht="16.5" customHeight="1">
      <c r="A27" s="99"/>
      <c r="B27" s="288" t="s">
        <v>102</v>
      </c>
      <c r="C27" s="289"/>
      <c r="D27" s="290"/>
      <c r="E27" s="291"/>
      <c r="F27" s="292">
        <v>8000</v>
      </c>
    </row>
    <row r="28" spans="1:6" s="100" customFormat="1" ht="16.5" customHeight="1" thickBot="1">
      <c r="A28" s="99"/>
      <c r="B28" s="288" t="s">
        <v>103</v>
      </c>
      <c r="C28" s="289"/>
      <c r="D28" s="290"/>
      <c r="E28" s="293"/>
      <c r="F28" s="292">
        <v>1890</v>
      </c>
    </row>
    <row r="29" spans="1:6" s="52" customFormat="1" ht="30" customHeight="1" thickBot="1" thickTop="1">
      <c r="A29" s="35">
        <v>852</v>
      </c>
      <c r="B29" s="53" t="s">
        <v>17</v>
      </c>
      <c r="C29" s="256" t="s">
        <v>18</v>
      </c>
      <c r="D29" s="164">
        <f>D32</f>
        <v>17256</v>
      </c>
      <c r="E29" s="169">
        <f>E30</f>
        <v>5300</v>
      </c>
      <c r="F29" s="38">
        <f>F32</f>
        <v>17256</v>
      </c>
    </row>
    <row r="30" spans="1:6" s="52" customFormat="1" ht="21" customHeight="1" thickTop="1">
      <c r="A30" s="123">
        <v>85204</v>
      </c>
      <c r="B30" s="102" t="s">
        <v>73</v>
      </c>
      <c r="C30" s="174"/>
      <c r="D30" s="175"/>
      <c r="E30" s="170">
        <f>E31</f>
        <v>5300</v>
      </c>
      <c r="F30" s="58"/>
    </row>
    <row r="31" spans="1:6" s="52" customFormat="1" ht="19.5" customHeight="1">
      <c r="A31" s="294">
        <v>3110</v>
      </c>
      <c r="B31" s="295" t="s">
        <v>70</v>
      </c>
      <c r="C31" s="296"/>
      <c r="D31" s="297"/>
      <c r="E31" s="298">
        <v>5300</v>
      </c>
      <c r="F31" s="201"/>
    </row>
    <row r="32" spans="1:6" s="52" customFormat="1" ht="21" customHeight="1">
      <c r="A32" s="104">
        <v>85218</v>
      </c>
      <c r="B32" s="103" t="s">
        <v>53</v>
      </c>
      <c r="C32" s="178"/>
      <c r="D32" s="162">
        <f>D33</f>
        <v>17256</v>
      </c>
      <c r="E32" s="179"/>
      <c r="F32" s="42">
        <f>F34</f>
        <v>17256</v>
      </c>
    </row>
    <row r="33" spans="1:6" s="52" customFormat="1" ht="35.25" customHeight="1">
      <c r="A33" s="127">
        <v>2130</v>
      </c>
      <c r="B33" s="48" t="s">
        <v>35</v>
      </c>
      <c r="C33" s="176"/>
      <c r="D33" s="177">
        <v>17256</v>
      </c>
      <c r="E33" s="171"/>
      <c r="F33" s="172"/>
    </row>
    <row r="34" spans="1:6" s="52" customFormat="1" ht="16.5" customHeight="1" thickBot="1">
      <c r="A34" s="43">
        <v>4010</v>
      </c>
      <c r="B34" s="221" t="s">
        <v>54</v>
      </c>
      <c r="C34" s="131"/>
      <c r="D34" s="163"/>
      <c r="E34" s="129"/>
      <c r="F34" s="46">
        <v>17256</v>
      </c>
    </row>
    <row r="35" spans="1:6" s="107" customFormat="1" ht="17.25" customHeight="1" thickBot="1" thickTop="1">
      <c r="A35" s="133"/>
      <c r="B35" s="134" t="s">
        <v>20</v>
      </c>
      <c r="C35" s="105"/>
      <c r="D35" s="161">
        <f>D29</f>
        <v>17256</v>
      </c>
      <c r="E35" s="106">
        <f>E29+E11</f>
        <v>40575</v>
      </c>
      <c r="F35" s="76">
        <f>F29+F11</f>
        <v>52531</v>
      </c>
    </row>
    <row r="36" spans="1:6" s="84" customFormat="1" ht="17.25" thickBot="1" thickTop="1">
      <c r="A36" s="108"/>
      <c r="B36" s="78" t="s">
        <v>21</v>
      </c>
      <c r="C36" s="109"/>
      <c r="D36" s="78"/>
      <c r="E36" s="110">
        <f>F35-E35</f>
        <v>11956</v>
      </c>
      <c r="F36" s="111"/>
    </row>
    <row r="37" ht="16.5" thickTop="1"/>
  </sheetData>
  <printOptions horizontalCentered="1"/>
  <pageMargins left="0" right="0" top="0.984251968503937" bottom="0.984251968503937" header="0.5118110236220472" footer="0.5118110236220472"/>
  <pageSetup firstPageNumber="9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5" sqref="D5"/>
    </sheetView>
  </sheetViews>
  <sheetFormatPr defaultColWidth="9.00390625" defaultRowHeight="12.75"/>
  <cols>
    <col min="1" max="1" width="7.625" style="1" customWidth="1"/>
    <col min="2" max="2" width="37.00390625" style="1" customWidth="1"/>
    <col min="3" max="3" width="6.875" style="2" customWidth="1"/>
    <col min="4" max="5" width="17.00390625" style="1" customWidth="1"/>
    <col min="6" max="16384" width="10.00390625" style="1" customWidth="1"/>
  </cols>
  <sheetData>
    <row r="1" spans="3:6" s="13" customFormat="1" ht="13.5" customHeight="1">
      <c r="C1" s="112"/>
      <c r="D1" s="3" t="s">
        <v>88</v>
      </c>
      <c r="F1" s="1"/>
    </row>
    <row r="2" spans="1:6" s="13" customFormat="1" ht="13.5" customHeight="1">
      <c r="A2" s="113"/>
      <c r="B2" s="114"/>
      <c r="C2" s="14"/>
      <c r="D2" s="8" t="s">
        <v>123</v>
      </c>
      <c r="F2" s="1"/>
    </row>
    <row r="3" spans="1:6" s="13" customFormat="1" ht="13.5" customHeight="1">
      <c r="A3" s="113"/>
      <c r="B3" s="114"/>
      <c r="C3" s="14"/>
      <c r="D3" s="8" t="s">
        <v>89</v>
      </c>
      <c r="F3" s="1"/>
    </row>
    <row r="4" spans="1:6" s="13" customFormat="1" ht="13.5" customHeight="1">
      <c r="A4" s="113"/>
      <c r="B4" s="114"/>
      <c r="C4" s="14"/>
      <c r="D4" s="8" t="s">
        <v>124</v>
      </c>
      <c r="F4" s="1"/>
    </row>
    <row r="5" spans="1:6" s="13" customFormat="1" ht="19.5" customHeight="1">
      <c r="A5" s="113"/>
      <c r="B5" s="114"/>
      <c r="C5" s="14"/>
      <c r="D5" s="11"/>
      <c r="E5" s="11"/>
      <c r="F5" s="3"/>
    </row>
    <row r="6" spans="1:6" s="13" customFormat="1" ht="56.25">
      <c r="A6" s="9" t="s">
        <v>49</v>
      </c>
      <c r="B6" s="10"/>
      <c r="C6" s="11"/>
      <c r="D6" s="11"/>
      <c r="E6" s="11"/>
      <c r="F6" s="3"/>
    </row>
    <row r="7" spans="1:6" s="13" customFormat="1" ht="21.75" customHeight="1" thickBot="1">
      <c r="A7" s="9"/>
      <c r="B7" s="10"/>
      <c r="C7" s="14"/>
      <c r="D7" s="11"/>
      <c r="E7" s="115" t="s">
        <v>2</v>
      </c>
      <c r="F7" s="3"/>
    </row>
    <row r="8" spans="1:5" s="22" customFormat="1" ht="27" customHeight="1">
      <c r="A8" s="116" t="s">
        <v>3</v>
      </c>
      <c r="B8" s="17" t="s">
        <v>4</v>
      </c>
      <c r="C8" s="18" t="s">
        <v>5</v>
      </c>
      <c r="D8" s="138" t="s">
        <v>6</v>
      </c>
      <c r="E8" s="318" t="s">
        <v>7</v>
      </c>
    </row>
    <row r="9" spans="1:5" s="22" customFormat="1" ht="13.5" customHeight="1">
      <c r="A9" s="118" t="s">
        <v>8</v>
      </c>
      <c r="B9" s="24"/>
      <c r="C9" s="25" t="s">
        <v>9</v>
      </c>
      <c r="D9" s="26" t="s">
        <v>76</v>
      </c>
      <c r="E9" s="319" t="s">
        <v>11</v>
      </c>
    </row>
    <row r="10" spans="1:5" s="34" customFormat="1" ht="12" thickBot="1">
      <c r="A10" s="119">
        <v>1</v>
      </c>
      <c r="B10" s="120">
        <v>2</v>
      </c>
      <c r="C10" s="120">
        <v>3</v>
      </c>
      <c r="D10" s="121">
        <v>4</v>
      </c>
      <c r="E10" s="320">
        <v>5</v>
      </c>
    </row>
    <row r="11" spans="1:5" s="34" customFormat="1" ht="33" customHeight="1" thickBot="1" thickTop="1">
      <c r="A11" s="35">
        <v>852</v>
      </c>
      <c r="B11" s="53" t="s">
        <v>17</v>
      </c>
      <c r="C11" s="36" t="s">
        <v>18</v>
      </c>
      <c r="D11" s="148">
        <f>SUM(D15)+D12</f>
        <v>757031</v>
      </c>
      <c r="E11" s="321">
        <f>E12+E15</f>
        <v>757031</v>
      </c>
    </row>
    <row r="12" spans="1:5" s="34" customFormat="1" ht="72" thickTop="1">
      <c r="A12" s="180">
        <v>85213</v>
      </c>
      <c r="B12" s="173" t="s">
        <v>68</v>
      </c>
      <c r="C12" s="248"/>
      <c r="D12" s="249">
        <f>SUM(D13:D14)</f>
        <v>62444</v>
      </c>
      <c r="E12" s="322">
        <f>SUM(E13:E14)</f>
        <v>62444</v>
      </c>
    </row>
    <row r="13" spans="1:5" s="34" customFormat="1" ht="75">
      <c r="A13" s="127">
        <v>2010</v>
      </c>
      <c r="B13" s="64" t="s">
        <v>57</v>
      </c>
      <c r="C13" s="252"/>
      <c r="D13" s="253">
        <v>62444</v>
      </c>
      <c r="E13" s="323"/>
    </row>
    <row r="14" spans="1:5" s="34" customFormat="1" ht="19.5" customHeight="1">
      <c r="A14" s="43">
        <v>4130</v>
      </c>
      <c r="B14" s="48" t="s">
        <v>67</v>
      </c>
      <c r="C14" s="254"/>
      <c r="D14" s="255"/>
      <c r="E14" s="324">
        <v>62444</v>
      </c>
    </row>
    <row r="15" spans="1:5" s="34" customFormat="1" ht="42.75">
      <c r="A15" s="39">
        <v>85214</v>
      </c>
      <c r="B15" s="63" t="s">
        <v>69</v>
      </c>
      <c r="C15" s="250"/>
      <c r="D15" s="251">
        <f>SUM(D16:D17)</f>
        <v>694587</v>
      </c>
      <c r="E15" s="325">
        <f>SUM(E16:E17)</f>
        <v>694587</v>
      </c>
    </row>
    <row r="16" spans="1:5" s="34" customFormat="1" ht="75">
      <c r="A16" s="127">
        <v>2010</v>
      </c>
      <c r="B16" s="64" t="s">
        <v>57</v>
      </c>
      <c r="C16" s="96"/>
      <c r="D16" s="68">
        <v>694587</v>
      </c>
      <c r="E16" s="326"/>
    </row>
    <row r="17" spans="1:5" s="34" customFormat="1" ht="19.5" customHeight="1" thickBot="1">
      <c r="A17" s="43">
        <v>3110</v>
      </c>
      <c r="B17" s="48" t="s">
        <v>70</v>
      </c>
      <c r="C17" s="135"/>
      <c r="D17" s="136"/>
      <c r="E17" s="327">
        <v>694587</v>
      </c>
    </row>
    <row r="18" spans="1:5" s="107" customFormat="1" ht="17.25" thickBot="1" thickTop="1">
      <c r="A18" s="72"/>
      <c r="B18" s="73" t="s">
        <v>20</v>
      </c>
      <c r="C18" s="124"/>
      <c r="D18" s="125">
        <f>D11</f>
        <v>757031</v>
      </c>
      <c r="E18" s="328">
        <f>E11</f>
        <v>757031</v>
      </c>
    </row>
    <row r="19" ht="16.5" thickTop="1"/>
    <row r="20" ht="15.75">
      <c r="B20" s="126"/>
    </row>
  </sheetData>
  <printOptions horizontalCentered="1"/>
  <pageMargins left="0" right="0" top="0.984251968503937" bottom="0.787401574803149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6" sqref="E6"/>
    </sheetView>
  </sheetViews>
  <sheetFormatPr defaultColWidth="9.00390625" defaultRowHeight="12.75"/>
  <cols>
    <col min="1" max="1" width="7.625" style="1" customWidth="1"/>
    <col min="2" max="2" width="37.00390625" style="1" customWidth="1"/>
    <col min="3" max="3" width="6.875" style="2" customWidth="1"/>
    <col min="4" max="4" width="17.00390625" style="1" customWidth="1"/>
    <col min="5" max="5" width="16.75390625" style="1" customWidth="1"/>
    <col min="6" max="16384" width="10.00390625" style="1" customWidth="1"/>
  </cols>
  <sheetData>
    <row r="1" spans="3:6" s="13" customFormat="1" ht="13.5" customHeight="1">
      <c r="C1" s="112"/>
      <c r="D1" s="3" t="s">
        <v>50</v>
      </c>
      <c r="F1" s="1"/>
    </row>
    <row r="2" spans="1:6" s="13" customFormat="1" ht="13.5" customHeight="1">
      <c r="A2" s="113"/>
      <c r="B2" s="114"/>
      <c r="C2" s="14"/>
      <c r="D2" s="8" t="s">
        <v>121</v>
      </c>
      <c r="F2" s="1"/>
    </row>
    <row r="3" spans="1:6" s="13" customFormat="1" ht="13.5" customHeight="1">
      <c r="A3" s="113"/>
      <c r="B3" s="114"/>
      <c r="C3" s="14"/>
      <c r="D3" s="8" t="s">
        <v>51</v>
      </c>
      <c r="F3" s="1"/>
    </row>
    <row r="4" spans="1:6" s="13" customFormat="1" ht="13.5" customHeight="1">
      <c r="A4" s="113"/>
      <c r="B4" s="114"/>
      <c r="C4" s="14"/>
      <c r="D4" s="8" t="s">
        <v>122</v>
      </c>
      <c r="F4" s="1"/>
    </row>
    <row r="5" spans="1:6" s="13" customFormat="1" ht="19.5" customHeight="1">
      <c r="A5" s="113"/>
      <c r="B5" s="114"/>
      <c r="C5" s="14"/>
      <c r="D5" s="11"/>
      <c r="E5" s="8"/>
      <c r="F5" s="3"/>
    </row>
    <row r="6" spans="1:6" s="13" customFormat="1" ht="56.25">
      <c r="A6" s="9" t="s">
        <v>52</v>
      </c>
      <c r="B6" s="10"/>
      <c r="C6" s="11"/>
      <c r="D6" s="11"/>
      <c r="E6" s="115"/>
      <c r="F6" s="3"/>
    </row>
    <row r="7" spans="1:6" s="13" customFormat="1" ht="21.75" customHeight="1" thickBot="1">
      <c r="A7" s="9"/>
      <c r="B7" s="10"/>
      <c r="C7" s="14"/>
      <c r="D7" s="11"/>
      <c r="E7" s="115" t="s">
        <v>2</v>
      </c>
      <c r="F7" s="3"/>
    </row>
    <row r="8" spans="1:5" s="22" customFormat="1" ht="27" customHeight="1">
      <c r="A8" s="116" t="s">
        <v>3</v>
      </c>
      <c r="B8" s="17" t="s">
        <v>4</v>
      </c>
      <c r="C8" s="213" t="s">
        <v>5</v>
      </c>
      <c r="D8" s="216" t="s">
        <v>7</v>
      </c>
      <c r="E8" s="117"/>
    </row>
    <row r="9" spans="1:5" s="22" customFormat="1" ht="13.5" customHeight="1">
      <c r="A9" s="118" t="s">
        <v>8</v>
      </c>
      <c r="B9" s="24"/>
      <c r="C9" s="192" t="s">
        <v>9</v>
      </c>
      <c r="D9" s="90" t="s">
        <v>11</v>
      </c>
      <c r="E9" s="92" t="s">
        <v>10</v>
      </c>
    </row>
    <row r="10" spans="1:5" s="34" customFormat="1" ht="12" thickBot="1">
      <c r="A10" s="29">
        <v>1</v>
      </c>
      <c r="B10" s="30">
        <v>2</v>
      </c>
      <c r="C10" s="93">
        <v>3</v>
      </c>
      <c r="D10" s="30">
        <v>4</v>
      </c>
      <c r="E10" s="122">
        <v>5</v>
      </c>
    </row>
    <row r="11" spans="1:6" s="34" customFormat="1" ht="33" customHeight="1" thickBot="1" thickTop="1">
      <c r="A11" s="35">
        <v>852</v>
      </c>
      <c r="B11" s="53" t="s">
        <v>17</v>
      </c>
      <c r="C11" s="256" t="s">
        <v>18</v>
      </c>
      <c r="D11" s="219">
        <f>SUM(D12)</f>
        <v>2500</v>
      </c>
      <c r="E11" s="38">
        <f>E12</f>
        <v>2500</v>
      </c>
      <c r="F11" s="146"/>
    </row>
    <row r="12" spans="1:6" s="34" customFormat="1" ht="21" customHeight="1" thickTop="1">
      <c r="A12" s="240">
        <v>85295</v>
      </c>
      <c r="B12" s="241" t="s">
        <v>12</v>
      </c>
      <c r="C12" s="214"/>
      <c r="D12" s="217">
        <f>SUM(D14:D17)</f>
        <v>2500</v>
      </c>
      <c r="E12" s="69">
        <f>SUM(E14:E17)</f>
        <v>2500</v>
      </c>
      <c r="F12" s="147"/>
    </row>
    <row r="13" spans="1:5" s="166" customFormat="1" ht="27">
      <c r="A13" s="257"/>
      <c r="B13" s="258" t="s">
        <v>77</v>
      </c>
      <c r="C13" s="259"/>
      <c r="D13" s="260"/>
      <c r="E13" s="261"/>
    </row>
    <row r="14" spans="1:5" s="34" customFormat="1" ht="15">
      <c r="A14" s="43">
        <v>4210</v>
      </c>
      <c r="B14" s="48" t="s">
        <v>14</v>
      </c>
      <c r="C14" s="215"/>
      <c r="D14" s="218">
        <v>2150</v>
      </c>
      <c r="E14" s="202"/>
    </row>
    <row r="15" spans="1:5" s="34" customFormat="1" ht="16.5" customHeight="1">
      <c r="A15" s="43">
        <v>4300</v>
      </c>
      <c r="B15" s="48" t="s">
        <v>16</v>
      </c>
      <c r="C15" s="215"/>
      <c r="D15" s="218"/>
      <c r="E15" s="202">
        <v>2000</v>
      </c>
    </row>
    <row r="16" spans="1:5" s="34" customFormat="1" ht="34.5" customHeight="1">
      <c r="A16" s="43">
        <v>4740</v>
      </c>
      <c r="B16" s="48" t="s">
        <v>48</v>
      </c>
      <c r="C16" s="215"/>
      <c r="D16" s="218">
        <v>350</v>
      </c>
      <c r="E16" s="202"/>
    </row>
    <row r="17" spans="1:5" s="34" customFormat="1" ht="30.75" thickBot="1">
      <c r="A17" s="43">
        <v>4750</v>
      </c>
      <c r="B17" s="44" t="s">
        <v>32</v>
      </c>
      <c r="C17" s="215"/>
      <c r="D17" s="218"/>
      <c r="E17" s="202">
        <v>500</v>
      </c>
    </row>
    <row r="18" spans="1:5" s="107" customFormat="1" ht="18.75" customHeight="1" thickBot="1" thickTop="1">
      <c r="A18" s="72"/>
      <c r="B18" s="73" t="s">
        <v>20</v>
      </c>
      <c r="C18" s="193"/>
      <c r="D18" s="211">
        <f>D11</f>
        <v>2500</v>
      </c>
      <c r="E18" s="149">
        <f>E11</f>
        <v>2500</v>
      </c>
    </row>
    <row r="19" spans="1:5" ht="17.25" hidden="1" thickBot="1" thickTop="1">
      <c r="A19" s="77"/>
      <c r="B19" s="78" t="s">
        <v>21</v>
      </c>
      <c r="C19" s="79"/>
      <c r="D19" s="128">
        <f>E18-D18</f>
        <v>0</v>
      </c>
      <c r="E19" s="80"/>
    </row>
    <row r="20" ht="16.5" thickTop="1"/>
    <row r="21" ht="15.75">
      <c r="B21" s="126"/>
    </row>
  </sheetData>
  <printOptions horizontalCentered="1"/>
  <pageMargins left="0" right="0" top="0.984251968503937" bottom="0.984251968503937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G6" sqref="G6"/>
    </sheetView>
  </sheetViews>
  <sheetFormatPr defaultColWidth="9.00390625" defaultRowHeight="12.75"/>
  <cols>
    <col min="1" max="1" width="7.625" style="1" customWidth="1"/>
    <col min="2" max="2" width="37.00390625" style="1" customWidth="1"/>
    <col min="3" max="3" width="6.875" style="2" customWidth="1"/>
    <col min="4" max="5" width="17.125" style="1" customWidth="1"/>
    <col min="6" max="16384" width="10.00390625" style="1" customWidth="1"/>
  </cols>
  <sheetData>
    <row r="1" spans="3:6" s="13" customFormat="1" ht="13.5" customHeight="1">
      <c r="C1" s="112"/>
      <c r="D1" s="3" t="s">
        <v>79</v>
      </c>
      <c r="F1" s="1"/>
    </row>
    <row r="2" spans="1:6" s="13" customFormat="1" ht="13.5" customHeight="1">
      <c r="A2" s="113"/>
      <c r="B2" s="114"/>
      <c r="C2" s="14"/>
      <c r="D2" s="8" t="s">
        <v>119</v>
      </c>
      <c r="F2" s="1"/>
    </row>
    <row r="3" spans="1:6" s="13" customFormat="1" ht="13.5" customHeight="1">
      <c r="A3" s="113"/>
      <c r="B3" s="114"/>
      <c r="C3" s="14"/>
      <c r="D3" s="8" t="s">
        <v>58</v>
      </c>
      <c r="F3" s="1"/>
    </row>
    <row r="4" spans="1:6" s="13" customFormat="1" ht="13.5" customHeight="1">
      <c r="A4" s="113"/>
      <c r="B4" s="114"/>
      <c r="C4" s="14"/>
      <c r="D4" s="8" t="s">
        <v>120</v>
      </c>
      <c r="F4" s="1"/>
    </row>
    <row r="5" spans="1:6" s="13" customFormat="1" ht="19.5" customHeight="1">
      <c r="A5" s="113"/>
      <c r="B5" s="114"/>
      <c r="C5" s="14"/>
      <c r="D5" s="11"/>
      <c r="E5" s="8"/>
      <c r="F5" s="3"/>
    </row>
    <row r="6" spans="1:6" s="13" customFormat="1" ht="93.75">
      <c r="A6" s="9" t="s">
        <v>80</v>
      </c>
      <c r="B6" s="10"/>
      <c r="C6" s="11"/>
      <c r="D6" s="11"/>
      <c r="E6" s="115"/>
      <c r="F6" s="3"/>
    </row>
    <row r="7" spans="1:6" s="13" customFormat="1" ht="21.75" customHeight="1" thickBot="1">
      <c r="A7" s="9"/>
      <c r="B7" s="10"/>
      <c r="C7" s="14"/>
      <c r="D7" s="11"/>
      <c r="E7" s="115" t="s">
        <v>2</v>
      </c>
      <c r="F7" s="3"/>
    </row>
    <row r="8" spans="1:5" s="22" customFormat="1" ht="27" customHeight="1">
      <c r="A8" s="116" t="s">
        <v>3</v>
      </c>
      <c r="B8" s="17" t="s">
        <v>4</v>
      </c>
      <c r="C8" s="18" t="s">
        <v>5</v>
      </c>
      <c r="D8" s="216" t="s">
        <v>7</v>
      </c>
      <c r="E8" s="216"/>
    </row>
    <row r="9" spans="1:5" s="22" customFormat="1" ht="13.5" customHeight="1">
      <c r="A9" s="118" t="s">
        <v>8</v>
      </c>
      <c r="B9" s="24"/>
      <c r="C9" s="25" t="s">
        <v>9</v>
      </c>
      <c r="D9" s="262" t="s">
        <v>11</v>
      </c>
      <c r="E9" s="263" t="s">
        <v>10</v>
      </c>
    </row>
    <row r="10" spans="1:5" s="34" customFormat="1" ht="12" thickBot="1">
      <c r="A10" s="119">
        <v>1</v>
      </c>
      <c r="B10" s="120">
        <v>2</v>
      </c>
      <c r="C10" s="120">
        <v>3</v>
      </c>
      <c r="D10" s="215">
        <v>4</v>
      </c>
      <c r="E10" s="264">
        <v>5</v>
      </c>
    </row>
    <row r="11" spans="1:5" s="34" customFormat="1" ht="33" customHeight="1" thickBot="1" thickTop="1">
      <c r="A11" s="139" t="s">
        <v>30</v>
      </c>
      <c r="B11" s="140" t="s">
        <v>31</v>
      </c>
      <c r="C11" s="141" t="s">
        <v>18</v>
      </c>
      <c r="D11" s="203">
        <f>SUM(D12)</f>
        <v>12115</v>
      </c>
      <c r="E11" s="38">
        <f>E12</f>
        <v>12115</v>
      </c>
    </row>
    <row r="12" spans="1:5" s="34" customFormat="1" ht="20.25" customHeight="1" thickTop="1">
      <c r="A12" s="142" t="s">
        <v>59</v>
      </c>
      <c r="B12" s="143" t="s">
        <v>12</v>
      </c>
      <c r="C12" s="144"/>
      <c r="D12" s="204">
        <f>SUM(D14:D17)</f>
        <v>12115</v>
      </c>
      <c r="E12" s="69">
        <f>SUM(E14:E17)</f>
        <v>12115</v>
      </c>
    </row>
    <row r="13" spans="1:5" s="166" customFormat="1" ht="27.75" customHeight="1">
      <c r="A13" s="265"/>
      <c r="B13" s="266" t="s">
        <v>78</v>
      </c>
      <c r="C13" s="267"/>
      <c r="D13" s="268"/>
      <c r="E13" s="239"/>
    </row>
    <row r="14" spans="1:5" s="34" customFormat="1" ht="15">
      <c r="A14" s="43">
        <v>4110</v>
      </c>
      <c r="B14" s="208" t="s">
        <v>19</v>
      </c>
      <c r="C14" s="224"/>
      <c r="D14" s="210">
        <v>1684</v>
      </c>
      <c r="E14" s="46"/>
    </row>
    <row r="15" spans="1:5" s="34" customFormat="1" ht="15">
      <c r="A15" s="43">
        <v>4120</v>
      </c>
      <c r="B15" s="48" t="s">
        <v>25</v>
      </c>
      <c r="C15" s="224"/>
      <c r="D15" s="210">
        <v>212</v>
      </c>
      <c r="E15" s="46"/>
    </row>
    <row r="16" spans="1:5" s="34" customFormat="1" ht="15">
      <c r="A16" s="43">
        <v>4170</v>
      </c>
      <c r="B16" s="48" t="s">
        <v>15</v>
      </c>
      <c r="C16" s="224"/>
      <c r="D16" s="210">
        <v>10219</v>
      </c>
      <c r="E16" s="46"/>
    </row>
    <row r="17" spans="1:5" s="34" customFormat="1" ht="15.75" thickBot="1">
      <c r="A17" s="43">
        <v>4300</v>
      </c>
      <c r="B17" s="48" t="s">
        <v>16</v>
      </c>
      <c r="C17" s="224"/>
      <c r="D17" s="210"/>
      <c r="E17" s="46">
        <v>12115</v>
      </c>
    </row>
    <row r="18" spans="1:5" s="107" customFormat="1" ht="17.25" thickBot="1" thickTop="1">
      <c r="A18" s="72"/>
      <c r="B18" s="73" t="s">
        <v>20</v>
      </c>
      <c r="C18" s="124"/>
      <c r="D18" s="211">
        <f>D11</f>
        <v>12115</v>
      </c>
      <c r="E18" s="149">
        <f>E11</f>
        <v>12115</v>
      </c>
    </row>
    <row r="19" ht="16.5" thickTop="1"/>
    <row r="20" ht="15.75">
      <c r="B20" s="126"/>
    </row>
  </sheetData>
  <printOptions/>
  <pageMargins left="0.75" right="0.75" top="1" bottom="1" header="0.5" footer="0.5"/>
  <pageSetup firstPageNumber="13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2009-08-27T13:41:33Z</cp:lastPrinted>
  <dcterms:created xsi:type="dcterms:W3CDTF">2008-07-23T10:22:58Z</dcterms:created>
  <dcterms:modified xsi:type="dcterms:W3CDTF">2009-09-03T06:14:28Z</dcterms:modified>
  <cp:category/>
  <cp:version/>
  <cp:contentType/>
  <cp:contentStatus/>
</cp:coreProperties>
</file>