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2120" windowHeight="8640" activeTab="0"/>
  </bookViews>
  <sheets>
    <sheet name="Arkusz1" sheetId="1" r:id="rId1"/>
  </sheets>
  <definedNames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<sst xmlns="http://schemas.openxmlformats.org/spreadsheetml/2006/main" count="85" uniqueCount="73">
  <si>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</si>
  <si>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</si>
  <si>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</si>
  <si>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</t>
  </si>
  <si>
    <t>w złotych</t>
  </si>
  <si>
    <t>Lp.</t>
  </si>
  <si>
    <t>Dział           Rozdział                §</t>
  </si>
  <si>
    <t>WYSZCZEGÓLNIENIE</t>
  </si>
  <si>
    <t>Przewidywane wykonanie                     2006 r.</t>
  </si>
  <si>
    <t>2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</si>
  <si>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</si>
  <si>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</si>
  <si>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</si>
  <si>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</si>
  <si>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</si>
  <si>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</si>
  <si>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</si>
  <si>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</si>
  <si>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</si>
  <si>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</si>
  <si>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</si>
  <si>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</si>
  <si>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</si>
  <si>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</si>
  <si>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</si>
  <si>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</si>
  <si>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</si>
  <si>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z tego:</t>
  </si>
  <si>
    <t>4210</t>
  </si>
  <si>
    <t>Zakup materiałów i wyposażenia</t>
  </si>
  <si>
    <t>Przedszkole Nr 15 - dofinansowanie zakupu nagród na konkurs "Chrońmy drzewa"</t>
  </si>
  <si>
    <t>4300</t>
  </si>
  <si>
    <t>Zakup usług pozostałych</t>
  </si>
  <si>
    <t>2.</t>
  </si>
  <si>
    <t>Urządzanie i utrzymanie terenów zieleni, zadrzewień, zakrzewień oraz parków:</t>
  </si>
  <si>
    <t>3.</t>
  </si>
  <si>
    <t>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</si>
  <si>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</si>
  <si>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</si>
  <si>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</si>
  <si>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</si>
  <si>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</si>
  <si>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</si>
  <si>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</si>
  <si>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</si>
  <si>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</si>
  <si>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t>6110</t>
  </si>
  <si>
    <t>V</t>
  </si>
  <si>
    <t>STAN ŚRODKÓW OBROTOWYCH NA KONIEC ROKU</t>
  </si>
  <si>
    <t xml:space="preserve">             NA  2010  ROK</t>
  </si>
  <si>
    <t>na edukację ekologiczną mieszkańców Koszalina w zakresie budowy dotyczącej Zakładu Termicznego Przekształcena Odpadów</t>
  </si>
  <si>
    <t>prace pielęgnacyjno-lecznicze pojedynczych drzew przyulicznych, w parkach i na zieleńcach miejskich</t>
  </si>
  <si>
    <t>obsadzenie drzewami, krzewami i pnączami pasów zieleni ulicznej w parkach i na  zieleńcach w mieście</t>
  </si>
  <si>
    <t>zwalczanie szrotówka kasztanowcowiaczka niszczącego kasztanowce na terenie miasta Koszalina</t>
  </si>
  <si>
    <t>uporządkowanie zespołu przyrodniczo-krajobrazowego obszaru pn. "WĄWOZY GRABOWE"</t>
  </si>
  <si>
    <t>wykonanie i ustawienie konstrukcji kwiatowych wraz z ich obsadzeniem kwiatami jednorocznymi na terenie miejskim</t>
  </si>
  <si>
    <t>konserwacja, naprawy oraz zakup pojemników i woreczków na psie odchody</t>
  </si>
  <si>
    <t>oczyszczanie koryta rzeki Dzierżęcinki z narzuconych odpadów</t>
  </si>
  <si>
    <t>wykonanie projektu budowlanego  oraz renowacja rowu na odcinku od ul. Wrzosów do rzeki Dzierżęcinki</t>
  </si>
  <si>
    <t>opracowanie mapy akustycznej dla miasta Koszalina</t>
  </si>
  <si>
    <t>utrzymanie w należytym stanie pojemników na psie odchody</t>
  </si>
  <si>
    <t>likwidacja nielegalnych wysypisk oraz sprzątanie zaśmieconych terenów miejskich bez administratora</t>
  </si>
  <si>
    <t>organizacja akcji ekologicznych, m.in. "Sprzątanie Świata", "Dzień Ziemi",  "Święto Drzewa"</t>
  </si>
  <si>
    <t>organizacja akcji ekologicznych, m.in. "Sprzątanie Świata", "Dzień Ziemi", "Święto Drzewa"</t>
  </si>
  <si>
    <t xml:space="preserve">dla Pałacu Młodzieży - dofinansowanie do realizacji konkursu "Ja i moje środowisko" </t>
  </si>
  <si>
    <t xml:space="preserve">w tym dla Pałacu Młodzieży - dofinansowanie do realizacji konkursu "Ja i moje środowisko" </t>
  </si>
  <si>
    <r>
      <t xml:space="preserve">Zakup usług pozostałych - </t>
    </r>
    <r>
      <rPr>
        <i/>
        <sz val="10"/>
        <rFont val="Calibri"/>
        <family val="2"/>
      </rPr>
      <t>likwidacja skutków zdarzeń losowych na terenia miasta Koszalina</t>
    </r>
  </si>
  <si>
    <r>
      <t xml:space="preserve">Wydatki inwestycyjne funduszy celowych  - </t>
    </r>
    <r>
      <rPr>
        <i/>
        <sz val="10"/>
        <rFont val="Calibri"/>
        <family val="2"/>
      </rPr>
      <t>porządkowanie gospodarki wodno-ściekowej w rejonie ul. Monte Cassino</t>
    </r>
  </si>
  <si>
    <t>Rady Miejskiej w Koszalinie</t>
  </si>
  <si>
    <t xml:space="preserve">z dnia 17 grudnia 2009 roku </t>
  </si>
  <si>
    <t>Załącznik nr 18a do Uchwały</t>
  </si>
  <si>
    <t xml:space="preserve">Plan </t>
  </si>
  <si>
    <t>Nr  XLV / 533 /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</si>
</sst>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5">
    <font>
      <sz val="10"/>
      <name val="Arial CE"/>
      <family val="0"/>
    </font>
    <font>
      <sz val="10"/>
      <name val="Calibri"/>
      <family val="2"/>
    </font>
    <font>
      <i/>
      <sz val="9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left" vertical="center" wrapText="1"/>
    </xf>
    <xf numFmtId="3" fontId="10" fillId="0" borderId="6" xfId="0" applyNumberFormat="1" applyFont="1" applyFill="1" applyBorder="1" applyAlignment="1" applyProtection="1">
      <alignment horizontal="right" vertical="center"/>
      <protection/>
    </xf>
    <xf numFmtId="49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3" fontId="10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horizontal="right" vertical="center"/>
      <protection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3" fontId="1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7" xfId="0" applyNumberFormat="1" applyFont="1" applyFill="1" applyBorder="1" applyAlignment="1" applyProtection="1">
      <alignment horizontal="right" vertical="center"/>
      <protection/>
    </xf>
    <xf numFmtId="3" fontId="1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3" fontId="1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3" fontId="13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3" fontId="2" fillId="0" borderId="9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top" wrapText="1"/>
    </xf>
    <xf numFmtId="49" fontId="2" fillId="0" borderId="19" xfId="0" applyNumberFormat="1" applyFont="1" applyBorder="1" applyAlignment="1">
      <alignment vertical="center" wrapText="1"/>
    </xf>
    <xf numFmtId="0" fontId="5" fillId="0" borderId="37" xfId="0" applyNumberFormat="1" applyFont="1" applyFill="1" applyBorder="1" applyAlignment="1" applyProtection="1">
      <alignment horizontal="centerContinuous" vertical="center"/>
      <protection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51">
      <selection activeCell="A61" sqref="A61:A63"/>
    </sheetView>
  </sheetViews>
  <sheetFormatPr defaultColWidth="9.00390625" defaultRowHeight="12.75"/>
  <cols>
    <col min="1" max="1" width="5.875" style="1" customWidth="1"/>
    <col min="2" max="2" width="8.375" style="2" customWidth="1"/>
    <col min="3" max="3" width="54.375" style="5" customWidth="1"/>
    <col min="4" max="4" width="13.25390625" style="3" hidden="1" customWidth="1"/>
    <col min="5" max="5" width="23.625" style="4" customWidth="1"/>
    <col min="6" max="16384" width="9.125" style="5" customWidth="1"/>
  </cols>
  <sheetData>
    <row r="1" spans="3:5" ht="12.75">
      <c r="C1" s="84"/>
      <c r="E1" s="84" t="s">
        <v>70</v>
      </c>
    </row>
    <row r="2" spans="3:5" ht="12.75">
      <c r="C2" s="116"/>
      <c r="E2" s="120" t="s">
        <v>72</v>
      </c>
    </row>
    <row r="3" spans="1:5" s="8" customFormat="1" ht="12.75" customHeight="1">
      <c r="A3" s="6"/>
      <c r="B3" s="7"/>
      <c r="C3" s="116"/>
      <c r="E3" s="116" t="s">
        <v>68</v>
      </c>
    </row>
    <row r="4" spans="1:5" s="8" customFormat="1" ht="16.5" customHeight="1">
      <c r="A4" s="6"/>
      <c r="B4" s="7"/>
      <c r="C4" s="116"/>
      <c r="E4" s="116" t="s">
        <v>69</v>
      </c>
    </row>
    <row r="5" spans="1:5" s="12" customFormat="1" ht="17.25" customHeight="1">
      <c r="A5" s="9"/>
      <c r="B5" s="10"/>
      <c r="C5" s="11" t="s">
        <v>0</v>
      </c>
      <c r="E5" s="13"/>
    </row>
    <row r="6" spans="1:5" s="12" customFormat="1" ht="17.25">
      <c r="A6" s="9"/>
      <c r="B6" s="10"/>
      <c r="C6" s="11" t="s">
        <v>1</v>
      </c>
      <c r="E6" s="13"/>
    </row>
    <row r="7" spans="1:5" s="12" customFormat="1" ht="15.75" customHeight="1">
      <c r="A7" s="9"/>
      <c r="B7" s="10"/>
      <c r="C7" s="11" t="s">
        <v>2</v>
      </c>
      <c r="D7" s="14"/>
      <c r="E7" s="13"/>
    </row>
    <row r="8" spans="1:5" s="12" customFormat="1" ht="15.75" customHeight="1">
      <c r="A8" s="9"/>
      <c r="B8" s="10"/>
      <c r="C8" s="11" t="s">
        <v>49</v>
      </c>
      <c r="D8" s="14"/>
      <c r="E8" s="13"/>
    </row>
    <row r="9" spans="1:5" ht="18" customHeight="1" thickBot="1">
      <c r="A9" s="1" t="s">
        <v>3</v>
      </c>
      <c r="C9" s="15"/>
      <c r="E9" s="16" t="s">
        <v>4</v>
      </c>
    </row>
    <row r="10" ht="8.25" customHeight="1" hidden="1">
      <c r="B10" s="17"/>
    </row>
    <row r="11" spans="1:5" s="23" customFormat="1" ht="34.5" customHeight="1" thickBot="1" thickTop="1">
      <c r="A11" s="18" t="s">
        <v>5</v>
      </c>
      <c r="B11" s="19" t="s">
        <v>6</v>
      </c>
      <c r="C11" s="20" t="s">
        <v>7</v>
      </c>
      <c r="D11" s="21" t="s">
        <v>8</v>
      </c>
      <c r="E11" s="22" t="s">
        <v>71</v>
      </c>
    </row>
    <row r="12" spans="1:5" s="28" customFormat="1" ht="12.75" customHeight="1" thickBot="1" thickTop="1">
      <c r="A12" s="24">
        <v>1</v>
      </c>
      <c r="B12" s="25" t="s">
        <v>9</v>
      </c>
      <c r="C12" s="26">
        <v>3</v>
      </c>
      <c r="D12" s="26">
        <v>4</v>
      </c>
      <c r="E12" s="27">
        <v>4</v>
      </c>
    </row>
    <row r="13" spans="1:5" s="28" customFormat="1" ht="17.25" thickBot="1" thickTop="1">
      <c r="A13" s="29" t="s">
        <v>10</v>
      </c>
      <c r="B13" s="25"/>
      <c r="C13" s="30" t="s">
        <v>11</v>
      </c>
      <c r="D13" s="26"/>
      <c r="E13" s="31">
        <v>173300</v>
      </c>
    </row>
    <row r="14" spans="1:5" s="36" customFormat="1" ht="24.75" customHeight="1" thickBot="1" thickTop="1">
      <c r="A14" s="29" t="s">
        <v>12</v>
      </c>
      <c r="B14" s="32" t="s">
        <v>13</v>
      </c>
      <c r="C14" s="33" t="s">
        <v>14</v>
      </c>
      <c r="D14" s="34">
        <f>SUM(D15:D16)</f>
        <v>629047</v>
      </c>
      <c r="E14" s="35">
        <f>SUM(E15:E17)</f>
        <v>555000</v>
      </c>
    </row>
    <row r="15" spans="1:5" s="8" customFormat="1" ht="29.25" customHeight="1" thickTop="1">
      <c r="A15" s="37"/>
      <c r="B15" s="38" t="s">
        <v>15</v>
      </c>
      <c r="C15" s="39" t="s">
        <v>16</v>
      </c>
      <c r="D15" s="40">
        <v>594047</v>
      </c>
      <c r="E15" s="41">
        <v>5000</v>
      </c>
    </row>
    <row r="16" spans="1:5" s="8" customFormat="1" ht="17.25" customHeight="1">
      <c r="A16" s="37"/>
      <c r="B16" s="38" t="s">
        <v>17</v>
      </c>
      <c r="C16" s="42" t="s">
        <v>18</v>
      </c>
      <c r="D16" s="40">
        <v>35000</v>
      </c>
      <c r="E16" s="41">
        <v>500000</v>
      </c>
    </row>
    <row r="17" spans="1:5" s="8" customFormat="1" ht="17.25" customHeight="1" thickBot="1">
      <c r="A17" s="37"/>
      <c r="B17" s="43" t="s">
        <v>19</v>
      </c>
      <c r="C17" s="44" t="s">
        <v>20</v>
      </c>
      <c r="D17" s="45"/>
      <c r="E17" s="46">
        <v>50000</v>
      </c>
    </row>
    <row r="18" spans="1:5" s="36" customFormat="1" ht="23.25" customHeight="1" thickBot="1" thickTop="1">
      <c r="A18" s="47" t="s">
        <v>21</v>
      </c>
      <c r="B18" s="48"/>
      <c r="C18" s="30" t="s">
        <v>22</v>
      </c>
      <c r="D18" s="49"/>
      <c r="E18" s="35">
        <f>E13+E14</f>
        <v>728300</v>
      </c>
    </row>
    <row r="19" spans="1:5" s="36" customFormat="1" ht="25.5" customHeight="1" thickBot="1" thickTop="1">
      <c r="A19" s="50" t="s">
        <v>23</v>
      </c>
      <c r="B19" s="32" t="s">
        <v>13</v>
      </c>
      <c r="C19" s="33" t="s">
        <v>24</v>
      </c>
      <c r="D19" s="34" t="e">
        <f>D20+D28+#REF!+D36</f>
        <v>#REF!</v>
      </c>
      <c r="E19" s="35">
        <f>E20+E36+E28+E45</f>
        <v>728300</v>
      </c>
    </row>
    <row r="20" spans="1:5" s="56" customFormat="1" ht="18.75" customHeight="1" thickTop="1">
      <c r="A20" s="51" t="s">
        <v>25</v>
      </c>
      <c r="B20" s="52"/>
      <c r="C20" s="53" t="s">
        <v>26</v>
      </c>
      <c r="D20" s="54">
        <f>SUM(D21:D26)</f>
        <v>63000</v>
      </c>
      <c r="E20" s="55">
        <f>E21+E26</f>
        <v>28000</v>
      </c>
    </row>
    <row r="21" spans="1:5" s="8" customFormat="1" ht="15" customHeight="1">
      <c r="A21" s="57"/>
      <c r="B21" s="58" t="s">
        <v>28</v>
      </c>
      <c r="C21" s="59" t="s">
        <v>29</v>
      </c>
      <c r="D21" s="60">
        <v>37600</v>
      </c>
      <c r="E21" s="61">
        <f>E23+E25</f>
        <v>17000</v>
      </c>
    </row>
    <row r="22" spans="1:5" s="8" customFormat="1" ht="13.5" customHeight="1">
      <c r="A22" s="57"/>
      <c r="B22" s="62"/>
      <c r="C22" s="63" t="s">
        <v>27</v>
      </c>
      <c r="D22" s="45"/>
      <c r="E22" s="64"/>
    </row>
    <row r="23" spans="1:5" s="8" customFormat="1" ht="24.75" customHeight="1">
      <c r="A23" s="57"/>
      <c r="B23" s="118"/>
      <c r="C23" s="65" t="s">
        <v>64</v>
      </c>
      <c r="D23" s="66"/>
      <c r="E23" s="67">
        <v>7000</v>
      </c>
    </row>
    <row r="24" spans="1:5" s="8" customFormat="1" ht="24" customHeight="1" hidden="1">
      <c r="A24" s="57"/>
      <c r="B24" s="118"/>
      <c r="C24" s="65" t="s">
        <v>30</v>
      </c>
      <c r="D24" s="68"/>
      <c r="E24" s="67"/>
    </row>
    <row r="25" spans="1:5" s="8" customFormat="1" ht="24">
      <c r="A25" s="57"/>
      <c r="B25" s="119"/>
      <c r="C25" s="65" t="s">
        <v>50</v>
      </c>
      <c r="D25" s="68"/>
      <c r="E25" s="67">
        <v>10000</v>
      </c>
    </row>
    <row r="26" spans="1:5" s="8" customFormat="1" ht="17.25" customHeight="1">
      <c r="A26" s="37"/>
      <c r="B26" s="70" t="s">
        <v>31</v>
      </c>
      <c r="C26" s="71" t="s">
        <v>32</v>
      </c>
      <c r="D26" s="40">
        <v>25400</v>
      </c>
      <c r="E26" s="72">
        <v>11000</v>
      </c>
    </row>
    <row r="27" spans="1:5" s="8" customFormat="1" ht="23.25" customHeight="1">
      <c r="A27" s="37"/>
      <c r="B27" s="73"/>
      <c r="C27" s="74" t="s">
        <v>65</v>
      </c>
      <c r="D27" s="75"/>
      <c r="E27" s="76">
        <v>1000</v>
      </c>
    </row>
    <row r="28" spans="1:5" s="56" customFormat="1" ht="27.75" customHeight="1">
      <c r="A28" s="77" t="s">
        <v>33</v>
      </c>
      <c r="B28" s="78"/>
      <c r="C28" s="79" t="s">
        <v>34</v>
      </c>
      <c r="D28" s="80">
        <f>SUM(D29:D35)</f>
        <v>368000</v>
      </c>
      <c r="E28" s="81">
        <f>E29</f>
        <v>200000</v>
      </c>
    </row>
    <row r="29" spans="1:5" s="8" customFormat="1" ht="15.75" customHeight="1">
      <c r="A29" s="82"/>
      <c r="B29" s="70" t="s">
        <v>31</v>
      </c>
      <c r="C29" s="59" t="s">
        <v>32</v>
      </c>
      <c r="D29" s="83">
        <v>234000</v>
      </c>
      <c r="E29" s="61">
        <f>E31+E32+E33+E34+E35</f>
        <v>200000</v>
      </c>
    </row>
    <row r="30" spans="1:8" s="8" customFormat="1" ht="12.75" customHeight="1">
      <c r="A30" s="82"/>
      <c r="B30" s="43"/>
      <c r="C30" s="63" t="s">
        <v>27</v>
      </c>
      <c r="D30" s="83"/>
      <c r="E30" s="64"/>
      <c r="H30" s="84"/>
    </row>
    <row r="31" spans="1:6" s="8" customFormat="1" ht="24.75" customHeight="1">
      <c r="A31" s="85"/>
      <c r="B31" s="86"/>
      <c r="C31" s="87" t="s">
        <v>51</v>
      </c>
      <c r="D31" s="88">
        <v>60000</v>
      </c>
      <c r="E31" s="67">
        <v>100000</v>
      </c>
      <c r="F31" s="89"/>
    </row>
    <row r="32" spans="1:5" s="8" customFormat="1" ht="26.25" customHeight="1">
      <c r="A32" s="85"/>
      <c r="B32" s="86"/>
      <c r="C32" s="87" t="s">
        <v>52</v>
      </c>
      <c r="D32" s="88">
        <v>20000</v>
      </c>
      <c r="E32" s="67">
        <v>30000</v>
      </c>
    </row>
    <row r="33" spans="1:5" s="8" customFormat="1" ht="23.25" customHeight="1">
      <c r="A33" s="85"/>
      <c r="B33" s="86"/>
      <c r="C33" s="87" t="s">
        <v>53</v>
      </c>
      <c r="D33" s="90">
        <v>20000</v>
      </c>
      <c r="E33" s="67">
        <v>10000</v>
      </c>
    </row>
    <row r="34" spans="1:5" s="8" customFormat="1" ht="24">
      <c r="A34" s="85"/>
      <c r="B34" s="86"/>
      <c r="C34" s="87" t="s">
        <v>54</v>
      </c>
      <c r="D34" s="91">
        <v>20000</v>
      </c>
      <c r="E34" s="92">
        <v>40000</v>
      </c>
    </row>
    <row r="35" spans="1:5" s="8" customFormat="1" ht="24">
      <c r="A35" s="85"/>
      <c r="B35" s="86"/>
      <c r="C35" s="87" t="s">
        <v>55</v>
      </c>
      <c r="D35" s="91">
        <v>14000</v>
      </c>
      <c r="E35" s="67">
        <v>20000</v>
      </c>
    </row>
    <row r="36" spans="1:5" s="56" customFormat="1" ht="21" customHeight="1">
      <c r="A36" s="77" t="s">
        <v>35</v>
      </c>
      <c r="B36" s="78"/>
      <c r="C36" s="93" t="s">
        <v>36</v>
      </c>
      <c r="D36" s="80">
        <f>SUM(D37:D38)</f>
        <v>270000</v>
      </c>
      <c r="E36" s="81">
        <f>E37</f>
        <v>10000</v>
      </c>
    </row>
    <row r="37" spans="1:5" s="56" customFormat="1" ht="25.5" customHeight="1">
      <c r="A37" s="94"/>
      <c r="B37" s="38" t="s">
        <v>31</v>
      </c>
      <c r="C37" s="39" t="s">
        <v>66</v>
      </c>
      <c r="D37" s="95">
        <v>70000</v>
      </c>
      <c r="E37" s="96">
        <v>10000</v>
      </c>
    </row>
    <row r="38" spans="1:5" s="56" customFormat="1" ht="37.5" customHeight="1" hidden="1">
      <c r="A38" s="82"/>
      <c r="B38" s="43" t="s">
        <v>37</v>
      </c>
      <c r="C38" s="97" t="s">
        <v>38</v>
      </c>
      <c r="D38" s="98">
        <v>200000</v>
      </c>
      <c r="E38" s="64">
        <v>0</v>
      </c>
    </row>
    <row r="39" spans="1:5" s="56" customFormat="1" ht="15.75" customHeight="1" hidden="1">
      <c r="A39" s="82"/>
      <c r="B39" s="86"/>
      <c r="C39" s="99" t="s">
        <v>27</v>
      </c>
      <c r="D39" s="100"/>
      <c r="E39" s="67"/>
    </row>
    <row r="40" spans="1:5" s="56" customFormat="1" ht="26.25" customHeight="1" hidden="1">
      <c r="A40" s="82"/>
      <c r="B40" s="86"/>
      <c r="C40" s="87" t="s">
        <v>39</v>
      </c>
      <c r="D40" s="101">
        <v>50000</v>
      </c>
      <c r="E40" s="67"/>
    </row>
    <row r="41" spans="1:5" s="56" customFormat="1" ht="17.25" customHeight="1" hidden="1">
      <c r="A41" s="82"/>
      <c r="B41" s="86"/>
      <c r="C41" s="87" t="s">
        <v>40</v>
      </c>
      <c r="D41" s="102">
        <v>40000</v>
      </c>
      <c r="E41" s="67"/>
    </row>
    <row r="42" spans="1:5" s="56" customFormat="1" ht="29.25" customHeight="1" hidden="1">
      <c r="A42" s="82"/>
      <c r="B42" s="86"/>
      <c r="C42" s="87" t="s">
        <v>41</v>
      </c>
      <c r="D42" s="102">
        <v>40000</v>
      </c>
      <c r="E42" s="67"/>
    </row>
    <row r="43" spans="1:5" s="56" customFormat="1" ht="27.75" customHeight="1" hidden="1">
      <c r="A43" s="82"/>
      <c r="B43" s="86"/>
      <c r="C43" s="87" t="s">
        <v>42</v>
      </c>
      <c r="D43" s="102">
        <v>40000</v>
      </c>
      <c r="E43" s="67"/>
    </row>
    <row r="44" spans="1:5" s="56" customFormat="1" ht="18" customHeight="1" hidden="1">
      <c r="A44" s="82"/>
      <c r="B44" s="103"/>
      <c r="C44" s="104" t="s">
        <v>43</v>
      </c>
      <c r="D44" s="105"/>
      <c r="E44" s="106"/>
    </row>
    <row r="45" spans="1:5" s="56" customFormat="1" ht="21.75" customHeight="1">
      <c r="A45" s="77" t="s">
        <v>44</v>
      </c>
      <c r="B45" s="78"/>
      <c r="C45" s="93" t="s">
        <v>45</v>
      </c>
      <c r="D45" s="80">
        <f>SUM(D46:D58)</f>
        <v>508000</v>
      </c>
      <c r="E45" s="81">
        <f>E46+E50+E58</f>
        <v>490300</v>
      </c>
    </row>
    <row r="46" spans="1:5" s="56" customFormat="1" ht="15.75" customHeight="1">
      <c r="A46" s="107"/>
      <c r="B46" s="43" t="s">
        <v>28</v>
      </c>
      <c r="C46" s="44" t="s">
        <v>29</v>
      </c>
      <c r="D46" s="98">
        <v>49000</v>
      </c>
      <c r="E46" s="64">
        <f>SUM(E48:E49)</f>
        <v>17000</v>
      </c>
    </row>
    <row r="47" spans="1:5" s="56" customFormat="1" ht="12.75" customHeight="1">
      <c r="A47" s="107"/>
      <c r="B47" s="43"/>
      <c r="C47" s="63" t="s">
        <v>27</v>
      </c>
      <c r="D47" s="98"/>
      <c r="E47" s="64"/>
    </row>
    <row r="48" spans="1:5" s="56" customFormat="1" ht="24.75" customHeight="1">
      <c r="A48" s="107"/>
      <c r="B48" s="86"/>
      <c r="C48" s="65" t="s">
        <v>62</v>
      </c>
      <c r="D48" s="100"/>
      <c r="E48" s="67">
        <v>7000</v>
      </c>
    </row>
    <row r="49" spans="1:5" s="56" customFormat="1" ht="15.75" customHeight="1">
      <c r="A49" s="51"/>
      <c r="B49" s="103"/>
      <c r="C49" s="108" t="s">
        <v>56</v>
      </c>
      <c r="D49" s="109"/>
      <c r="E49" s="106">
        <v>10000</v>
      </c>
    </row>
    <row r="50" spans="1:5" s="56" customFormat="1" ht="16.5" customHeight="1">
      <c r="A50" s="107"/>
      <c r="B50" s="43" t="s">
        <v>31</v>
      </c>
      <c r="C50" s="97" t="s">
        <v>32</v>
      </c>
      <c r="D50" s="98">
        <v>349000</v>
      </c>
      <c r="E50" s="64">
        <f>E52+E53+E54+E55+E56+E57</f>
        <v>250000</v>
      </c>
    </row>
    <row r="51" spans="1:5" s="56" customFormat="1" ht="13.5" customHeight="1">
      <c r="A51" s="107"/>
      <c r="B51" s="43"/>
      <c r="C51" s="110" t="s">
        <v>27</v>
      </c>
      <c r="D51" s="98"/>
      <c r="E51" s="64"/>
    </row>
    <row r="52" spans="1:5" s="56" customFormat="1" ht="24" customHeight="1">
      <c r="A52" s="107"/>
      <c r="B52" s="43"/>
      <c r="C52" s="65" t="s">
        <v>63</v>
      </c>
      <c r="D52" s="98"/>
      <c r="E52" s="64">
        <v>5000</v>
      </c>
    </row>
    <row r="53" spans="1:5" s="56" customFormat="1" ht="16.5" customHeight="1">
      <c r="A53" s="107"/>
      <c r="B53" s="43"/>
      <c r="C53" s="111" t="s">
        <v>60</v>
      </c>
      <c r="D53" s="98"/>
      <c r="E53" s="64">
        <v>5000</v>
      </c>
    </row>
    <row r="54" spans="1:5" s="56" customFormat="1" ht="14.25" customHeight="1">
      <c r="A54" s="107"/>
      <c r="B54" s="43"/>
      <c r="C54" s="87" t="s">
        <v>57</v>
      </c>
      <c r="D54" s="100"/>
      <c r="E54" s="67">
        <v>10000</v>
      </c>
    </row>
    <row r="55" spans="1:5" s="56" customFormat="1" ht="25.5" customHeight="1">
      <c r="A55" s="107"/>
      <c r="B55" s="43"/>
      <c r="C55" s="87" t="s">
        <v>61</v>
      </c>
      <c r="D55" s="100"/>
      <c r="E55" s="67">
        <v>100000</v>
      </c>
    </row>
    <row r="56" spans="1:5" s="56" customFormat="1" ht="25.5" customHeight="1">
      <c r="A56" s="107"/>
      <c r="B56" s="43"/>
      <c r="C56" s="112" t="s">
        <v>58</v>
      </c>
      <c r="D56" s="100"/>
      <c r="E56" s="67">
        <v>80000</v>
      </c>
    </row>
    <row r="57" spans="1:5" s="56" customFormat="1" ht="15">
      <c r="A57" s="51"/>
      <c r="B57" s="69"/>
      <c r="C57" s="113" t="s">
        <v>59</v>
      </c>
      <c r="D57" s="109"/>
      <c r="E57" s="106">
        <v>50000</v>
      </c>
    </row>
    <row r="58" spans="1:5" s="8" customFormat="1" ht="31.5" customHeight="1" thickBot="1">
      <c r="A58" s="107"/>
      <c r="B58" s="43" t="s">
        <v>46</v>
      </c>
      <c r="C58" s="97" t="s">
        <v>67</v>
      </c>
      <c r="D58" s="98">
        <v>110000</v>
      </c>
      <c r="E58" s="64">
        <v>223300</v>
      </c>
    </row>
    <row r="59" spans="1:5" s="36" customFormat="1" ht="28.5" customHeight="1" thickBot="1" thickTop="1">
      <c r="A59" s="29" t="s">
        <v>47</v>
      </c>
      <c r="B59" s="114" t="s">
        <v>48</v>
      </c>
      <c r="C59" s="115"/>
      <c r="D59" s="34" t="e">
        <f>D14-D19</f>
        <v>#REF!</v>
      </c>
      <c r="E59" s="31">
        <f>E18-E19</f>
        <v>0</v>
      </c>
    </row>
    <row r="60" ht="13.5" thickTop="1"/>
    <row r="61" ht="12.75">
      <c r="A61" s="117"/>
    </row>
    <row r="62" ht="12.75">
      <c r="A62" s="117"/>
    </row>
    <row r="63" ht="12.75">
      <c r="A63" s="117"/>
    </row>
  </sheetData>
  <mergeCells count="1">
    <mergeCell ref="B23:B25"/>
  </mergeCells>
  <printOptions horizontalCentered="1"/>
  <pageMargins left="0.3937007874015748" right="0.3937007874015748" top="0.9448818897637796" bottom="1.0236220472440944" header="0.5118110236220472" footer="0.5118110236220472"/>
  <pageSetup firstPageNumber="49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2009-11-12T10:48:17Z</cp:lastPrinted>
  <dcterms:created xsi:type="dcterms:W3CDTF">2009-10-02T06:20:56Z</dcterms:created>
  <dcterms:modified xsi:type="dcterms:W3CDTF">2009-12-22T12:44:14Z</dcterms:modified>
  <cp:category/>
  <cp:version/>
  <cp:contentType/>
  <cp:contentStatus/>
</cp:coreProperties>
</file>