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zał 1" sheetId="1" r:id="rId1"/>
    <sheet name="zał 2" sheetId="2" r:id="rId2"/>
    <sheet name="zał 3" sheetId="3" r:id="rId3"/>
    <sheet name="zał 4" sheetId="4" r:id="rId4"/>
    <sheet name="zał5" sheetId="5" r:id="rId5"/>
  </sheets>
  <definedNames>
    <definedName name="_xlnm.Print_Titles" localSheetId="0">'zał 1'!$8:$10</definedName>
    <definedName name="_xlnm.Print_Titles" localSheetId="1">'zał 2'!$8:$10</definedName>
    <definedName name="_xlnm.Print_Titles" localSheetId="2">'zał 3'!$8:$10</definedName>
    <definedName name="_xlnm.Print_Titles" localSheetId="3">'zał 4'!$8:$10</definedName>
  </definedNames>
  <calcPr fullCalcOnLoad="1"/>
</workbook>
</file>

<file path=xl/sharedStrings.xml><?xml version="1.0" encoding="utf-8"?>
<sst xmlns="http://schemas.openxmlformats.org/spreadsheetml/2006/main" count="470" uniqueCount="169">
  <si>
    <t xml:space="preserve">          Załącznik nr 1 do Zarządzenia</t>
  </si>
  <si>
    <t xml:space="preserve">          Prezydenta Miasta Koszalina</t>
  </si>
  <si>
    <t>w złotych</t>
  </si>
  <si>
    <t xml:space="preserve">Dział Rozdział   </t>
  </si>
  <si>
    <t>Wyszczególnienie</t>
  </si>
  <si>
    <t>WYDATKI</t>
  </si>
  <si>
    <t xml:space="preserve"> §</t>
  </si>
  <si>
    <t>Zmniejszenia</t>
  </si>
  <si>
    <t>Zwiększenia</t>
  </si>
  <si>
    <t>Pozostała działalność</t>
  </si>
  <si>
    <t>Zakup materiałów i wyposażenia</t>
  </si>
  <si>
    <t>Zakup materiałów papierniczych do sprzętu drukarskiego i urządzeń kserograficznych</t>
  </si>
  <si>
    <t>Zakup usług pozostałych</t>
  </si>
  <si>
    <t>OŚWIATA I WYCHOWANIE</t>
  </si>
  <si>
    <t>E</t>
  </si>
  <si>
    <t>Wynagrodzenia osobowe pracowników</t>
  </si>
  <si>
    <t>Składki na ubezpieczenia społeczne</t>
  </si>
  <si>
    <t>Składki na Fundusz Pracy</t>
  </si>
  <si>
    <t>Dokształcanie i doskonalenie nauczycieli</t>
  </si>
  <si>
    <t>EDUKACYJNA OPIEKA WYCHOWAWCZA</t>
  </si>
  <si>
    <t>OGÓŁEM</t>
  </si>
  <si>
    <t>per saldo</t>
  </si>
  <si>
    <t xml:space="preserve">          Załącznik nr 2 do Zarządzenia</t>
  </si>
  <si>
    <t>DOCHODY</t>
  </si>
  <si>
    <t>Szkoły podstawowe specjalne</t>
  </si>
  <si>
    <t>Zakup akcesoriów komputerowych, w tym programów i licencji</t>
  </si>
  <si>
    <t>Licea ogólnokształcące</t>
  </si>
  <si>
    <t>Licea profilowane</t>
  </si>
  <si>
    <t>Szkoły zawodowe</t>
  </si>
  <si>
    <t>Specjalne ośrodki szkolno - wychowawcze</t>
  </si>
  <si>
    <t xml:space="preserve">          Załącznik nr 3 do Zarządzenia</t>
  </si>
  <si>
    <t xml:space="preserve">Szkoły podstawowe </t>
  </si>
  <si>
    <t>Gimnazja</t>
  </si>
  <si>
    <t>Oddziały przedszkolne w szkołach podstawowych</t>
  </si>
  <si>
    <t>Świetlice szkolne</t>
  </si>
  <si>
    <t>Różne opłaty i składki</t>
  </si>
  <si>
    <t>Gimnazja specjalne</t>
  </si>
  <si>
    <t>Szkoły zawodowe specjalne</t>
  </si>
  <si>
    <t>Centra kształcenia ustawicznego i praktycznego oraz ośrodki dokształcania zawodowego</t>
  </si>
  <si>
    <t>Internaty i bursy szkolne</t>
  </si>
  <si>
    <t>KS</t>
  </si>
  <si>
    <t>POMOC SPOŁECZNA</t>
  </si>
  <si>
    <t>Ośrodki wsparcia</t>
  </si>
  <si>
    <t>Zakup usług remontowych</t>
  </si>
  <si>
    <t>Zakup energii</t>
  </si>
  <si>
    <t>Opłaty z tytułu zakupu usług telekomunikacyjnych telefonii stacjonarnej</t>
  </si>
  <si>
    <t>Prezydenta Miasta Koszalina</t>
  </si>
  <si>
    <t>Zakup usług dostępu do sieci Internet</t>
  </si>
  <si>
    <t>DZIAŁALNOŚĆ USŁUGOWA</t>
  </si>
  <si>
    <t>Nadzór budowlany</t>
  </si>
  <si>
    <t>Podróże służbowe krajowe</t>
  </si>
  <si>
    <t>Szkolenia pracowników niebędących członkami korpusu służby cywilnej</t>
  </si>
  <si>
    <t>GOSPODARKA KOMUNALNA I OCHRONA ŚRODOWISKA</t>
  </si>
  <si>
    <t>Oświetlenie ulic, placów i dróg</t>
  </si>
  <si>
    <t>TRANSPORT I ŁĄCZNOŚĆ</t>
  </si>
  <si>
    <t>Podróże służbowe zagraniczne</t>
  </si>
  <si>
    <t>Zakup akcesoriów komputerowych w tym programów i licencji</t>
  </si>
  <si>
    <t>Zakup usług zdrowotnych</t>
  </si>
  <si>
    <t>Zakup pomocy naukowych, dydaktycznych i książek</t>
  </si>
  <si>
    <t>Wydatki osobowe niezaliczone do wynagrodzeń</t>
  </si>
  <si>
    <t>Dodatkowe wynagrodzenie roczne</t>
  </si>
  <si>
    <t>Odpisy na zakładowy fundusz świadczeń socjalnych</t>
  </si>
  <si>
    <t>Zakup usług obejmujących wykonanie ekspertyz, analiz i opinii</t>
  </si>
  <si>
    <t xml:space="preserve">Wynagrodzenia bezosobowe </t>
  </si>
  <si>
    <t>Zakup środków żywności</t>
  </si>
  <si>
    <t>Rodziny zastępcze</t>
  </si>
  <si>
    <t>Wydatki inwestycyjne jednostek budżetowych</t>
  </si>
  <si>
    <t>Wpłaty na PFRON</t>
  </si>
  <si>
    <t xml:space="preserve">DYSPONENT   </t>
  </si>
  <si>
    <t xml:space="preserve">DYSPO
NENT   </t>
  </si>
  <si>
    <t>Drogi publiczne gminne</t>
  </si>
  <si>
    <t>Drogi wewnętrzne</t>
  </si>
  <si>
    <t>Odpis na zakładowy fundusz świadczeń socjalnych</t>
  </si>
  <si>
    <t>Zespół Obsługi Ekonomiczno-Administracyjnej Przedszkoli Miejskich</t>
  </si>
  <si>
    <r>
      <t>Zakup usług pozostałych -</t>
    </r>
    <r>
      <rPr>
        <i/>
        <sz val="10"/>
        <rFont val="Times New Roman"/>
        <family val="1"/>
      </rPr>
      <t xml:space="preserve"> środki wydziału na dokształcenie i doskonalenie zawodowe nauczycieli</t>
    </r>
  </si>
  <si>
    <r>
      <t>Zakup usług pozostałych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środki wydziału</t>
    </r>
  </si>
  <si>
    <r>
      <t xml:space="preserve">Zakup usług pozostałych - </t>
    </r>
    <r>
      <rPr>
        <i/>
        <sz val="10"/>
        <rFont val="Times New Roman"/>
        <family val="1"/>
      </rPr>
      <t>środki wydziału</t>
    </r>
  </si>
  <si>
    <t>GOSPODARKA MIESZKANIOWA</t>
  </si>
  <si>
    <t>Gospodarka gruntami i nieruchomościami</t>
  </si>
  <si>
    <t>N</t>
  </si>
  <si>
    <t>Zakupy inwestycyjne jednostek budżetowych</t>
  </si>
  <si>
    <t>- podziały geodezyjne</t>
  </si>
  <si>
    <t>- ogłoszenia w prasie</t>
  </si>
  <si>
    <t>- rozbiórki i remonty nieruchomości</t>
  </si>
  <si>
    <t>- wyceny nieruchomości</t>
  </si>
  <si>
    <t>- przebudowa ul. Brzozowej</t>
  </si>
  <si>
    <t>- przebudowa ul. Wenedów</t>
  </si>
  <si>
    <t>- pozostałe usługi niezbędne do realizacji gospodarki nieruchomościami</t>
  </si>
  <si>
    <t>Drogi publiczne w miastach na prawach powiatu</t>
  </si>
  <si>
    <t>Opłaty z tytułu zakupu usług telekomunikacyjnych telefonii komórkowej</t>
  </si>
  <si>
    <r>
      <t xml:space="preserve">Zakup usług pozostałych - </t>
    </r>
    <r>
      <rPr>
        <i/>
        <sz val="10"/>
        <rFont val="Times New Roman"/>
        <family val="1"/>
      </rPr>
      <t>środki Wydziału Edukacji</t>
    </r>
  </si>
  <si>
    <t>Dokształcenie i doskonalenie nauczycieli</t>
  </si>
  <si>
    <t>ZMIANY  PLANU  WYDATKÓW NA  ZADANIA  WŁASNE  POWIATU W  2009  ROKU</t>
  </si>
  <si>
    <t xml:space="preserve">DYSPO   </t>
  </si>
  <si>
    <t xml:space="preserve"> NENT</t>
  </si>
  <si>
    <t>Dotacje celowe przekazane dla powiatu na zadania bieżące realizowane na podstawie porozumień (umów) między jednostkami samorządu terytorialnego</t>
  </si>
  <si>
    <t>ZMIANY   PLANU  DOCHODÓW  I   WYDATKÓW   NA  ZADANIA                                         REALIZOWANE  PRZEZ  GMINĘ  NA PODSTAWIE  POROZUMIEŃ                                        Z  ORGANAMI  ADMINISTRACJI  RZĄDOWEJ                                                                                                                                   W  2009  ROKU</t>
  </si>
  <si>
    <t>Dotacje celowe otrzymane z budżetu państwa na zadania bieżące realizowane przez gminę na podstawie porozumień z organami administracji rządowej</t>
  </si>
  <si>
    <t>"Dofinansowanie pracodawcom kosztów przygotowania zawodowego młodocianych pracowników"</t>
  </si>
  <si>
    <t>2020</t>
  </si>
  <si>
    <t>4300</t>
  </si>
  <si>
    <t>ADMINISTRACJA PUBLICZNA</t>
  </si>
  <si>
    <t>BRM</t>
  </si>
  <si>
    <t>RO "Nowobramskie"</t>
  </si>
  <si>
    <t>Placówki opiekuńczo - wychowawcze</t>
  </si>
  <si>
    <t>Ośrodki adopcyjno  -opiekuńcze</t>
  </si>
  <si>
    <r>
      <t xml:space="preserve">Placówki wychowania pozaszkolnego - </t>
    </r>
    <r>
      <rPr>
        <b/>
        <i/>
        <sz val="10"/>
        <rFont val="Times New Roman"/>
        <family val="1"/>
      </rPr>
      <t>Pałac Młodzieży</t>
    </r>
  </si>
  <si>
    <t>ZMIANY   PLANU   WYDATKÓW  NA  ZADANIA    ZLECONE   GMINIE  Z   ZAKRESU  ADMINISTRACJI   RZĄDOWEJ 
W 2009  ROKU</t>
  </si>
  <si>
    <t>ZMIANY  PLANU  WYDATKÓW  NA  ZADANIA  ZLECONE  POWIATOWI  Z  ZAKRESU  ADMINISTRACJI  RZĄDOWEJ                                    W  2009 ROKU</t>
  </si>
  <si>
    <t>POZOSTAŁE ZADANIA W ZAKRESIE POLITYKI SPOŁECZNEJ</t>
  </si>
  <si>
    <t>Zespoły do spraw orzekania o niepełnosprawności</t>
  </si>
  <si>
    <t xml:space="preserve">          Załącznik nr 4 do Zarządzenia</t>
  </si>
  <si>
    <t>Załącznik nr 5 do Zarządzenia</t>
  </si>
  <si>
    <t>Pomoc materialna dla uczniów</t>
  </si>
  <si>
    <t>Stypendia i zasiłki szkolne</t>
  </si>
  <si>
    <t>Wyprawka szkolna 2009/10</t>
  </si>
  <si>
    <t>Stypendia dla uczniów</t>
  </si>
  <si>
    <t>Inne formy pomocy dla uczniów</t>
  </si>
  <si>
    <r>
      <t xml:space="preserve">Inne formy pomocy dla uczniów- </t>
    </r>
    <r>
      <rPr>
        <i/>
        <sz val="10"/>
        <rFont val="Times New Roman"/>
        <family val="1"/>
      </rPr>
      <t>środki Wydziału Edykacji</t>
    </r>
  </si>
  <si>
    <r>
      <t xml:space="preserve">Inne formy pomocy dla uczniów- </t>
    </r>
    <r>
      <rPr>
        <i/>
        <sz val="10"/>
        <rFont val="Times New Roman"/>
        <family val="1"/>
      </rPr>
      <t>Zespół Szkół Sportowych</t>
    </r>
  </si>
  <si>
    <t>Opłaty za administrowanie i czynsze za budynki, lokale i pomieszczenia garażowe</t>
  </si>
  <si>
    <t>Pozostałe podatki na rzecz budżetu państwa</t>
  </si>
  <si>
    <t>Szkolenia członków korpusu służby cywilnej</t>
  </si>
  <si>
    <t>GKO</t>
  </si>
  <si>
    <t>Szkoły zawodowe dodają skrzydeł</t>
  </si>
  <si>
    <t>Ośrodki pomocy społecznej</t>
  </si>
  <si>
    <t xml:space="preserve">DYSPO   NENT   </t>
  </si>
  <si>
    <r>
      <t xml:space="preserve">Zakup usług pozostałych- </t>
    </r>
    <r>
      <rPr>
        <i/>
        <sz val="10"/>
        <rFont val="Times New Roman"/>
        <family val="1"/>
      </rPr>
      <t>środki Wydziału Edukacji na dokształcenie nauczycieli</t>
    </r>
  </si>
  <si>
    <t>Usługi opiekuńcze i specjalistyczne usługi opiekuńcze</t>
  </si>
  <si>
    <t>Podatek od nieruchomości</t>
  </si>
  <si>
    <t>RÓŻNE ROZLICZENIA</t>
  </si>
  <si>
    <t>Rezerwy ogólne i celowe</t>
  </si>
  <si>
    <t xml:space="preserve">          z dnia    grudnia 2009 r.</t>
  </si>
  <si>
    <t>A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</si>
  <si>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</si>
  <si>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Zasiłki i pomoc w naturze oraz składki na ubezpieczenia emerytalne i rentowe </t>
  </si>
  <si>
    <t>Dotacje celowe otrzymane z budżetu państwa na realizację własnych zadań bieżących gmin (związków gmin)</t>
  </si>
  <si>
    <t xml:space="preserve">Składki na ubezpieczenia zdrowotne  </t>
  </si>
  <si>
    <t>Świadczenia społeczne</t>
  </si>
  <si>
    <t xml:space="preserve">          z dnia     grudnia 2009 r.</t>
  </si>
  <si>
    <t>z dnia   grudnia 2009 roku</t>
  </si>
  <si>
    <t>BZK</t>
  </si>
  <si>
    <t>BEZPIECZEŃSTWO PUBLICZNE I OCHRONA PRZECIWPOŻAROWA</t>
  </si>
  <si>
    <t>Komandy powiatowe Państwowej Straży Pożarnej</t>
  </si>
  <si>
    <t>Wynagrodzenia osobowe członków korpusu służby cywilnej</t>
  </si>
  <si>
    <t>Uposażenia żołnierzy zawodowych i nadterminowych oraz funkcjonariuszy</t>
  </si>
  <si>
    <t>Pozostałe należności żołnierzy zawodowych i nadterminowych oraz funkcjonariuszy</t>
  </si>
  <si>
    <t>RO "Wspólny Dom"</t>
  </si>
  <si>
    <t xml:space="preserve">Rezerwa ogólna </t>
  </si>
  <si>
    <t>Fn</t>
  </si>
  <si>
    <t>Comenius 2009/10 "Europeans: Identical Aims, Different Ways, Identical Hearts, Different Feelings" ("Identyczne cele, różne sposoby, identyczne serca, różne odczucia")</t>
  </si>
  <si>
    <t>Comenius 2009/10 "School of Scouts" ("Szkoła Skautów")</t>
  </si>
  <si>
    <t>RDD nr 2</t>
  </si>
  <si>
    <t>RDD nr 3</t>
  </si>
  <si>
    <t>ŚDS nr 1</t>
  </si>
  <si>
    <t>ŚDS nr 2</t>
  </si>
  <si>
    <t>OCHRONA ZDROWIA</t>
  </si>
  <si>
    <t>PU</t>
  </si>
  <si>
    <t>Przeciwdziałanie alkoholizmowi</t>
  </si>
  <si>
    <t>ZMIANY  PLANU DOCHODÓW I WYDATKÓW  NA  ZADANIA  WŁASNE  GMINY  W  2009  ROKU</t>
  </si>
  <si>
    <t xml:space="preserve"> </t>
  </si>
  <si>
    <t>Promocja jednostek samorządu terytorialnego</t>
  </si>
  <si>
    <t>R</t>
  </si>
  <si>
    <t>Zakup usług pozostałych - środki Wydziału Edukacji na dokształcenie nauczycieli</t>
  </si>
  <si>
    <t>"Europejski fundusz stypendialny dla uczniów szkół ponadgimnazjalnych w Koszalinie 2009"</t>
  </si>
  <si>
    <t>Zarząd Budynków Mieszkalnych</t>
  </si>
  <si>
    <t>Zarząd Dróg Miejskich</t>
  </si>
  <si>
    <t xml:space="preserve">          Nr 506 / 1839 / 09</t>
  </si>
  <si>
    <t>Nr 506 / 1839 / 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</si>
</sst>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2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 CE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14" xfId="20" applyNumberFormat="1" applyFont="1" applyFill="1" applyBorder="1" applyAlignment="1" applyProtection="1">
      <alignment vertical="center" wrapText="1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164" fontId="9" fillId="0" borderId="4" xfId="2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10" fillId="0" borderId="22" xfId="2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Continuous" vertical="center" wrapText="1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1" fontId="10" fillId="0" borderId="34" xfId="0" applyNumberFormat="1" applyFont="1" applyFill="1" applyBorder="1" applyAlignment="1" applyProtection="1">
      <alignment horizontal="centerContinuous" vertical="center"/>
      <protection locked="0"/>
    </xf>
    <xf numFmtId="1" fontId="9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64" fontId="10" fillId="0" borderId="21" xfId="20" applyNumberFormat="1" applyFont="1" applyFill="1" applyBorder="1" applyAlignment="1" applyProtection="1">
      <alignment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vertical="center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12" xfId="20" applyNumberFormat="1" applyFont="1" applyFill="1" applyBorder="1" applyAlignment="1" applyProtection="1">
      <alignment vertical="center" wrapText="1"/>
      <protection locked="0"/>
    </xf>
    <xf numFmtId="164" fontId="10" fillId="0" borderId="25" xfId="2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9" fillId="0" borderId="40" xfId="20" applyNumberFormat="1" applyFont="1" applyFill="1" applyBorder="1" applyAlignment="1" applyProtection="1">
      <alignment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left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/>
    </xf>
    <xf numFmtId="164" fontId="9" fillId="0" borderId="38" xfId="20" applyNumberFormat="1" applyFont="1" applyFill="1" applyBorder="1" applyAlignment="1" applyProtection="1">
      <alignment vertical="center" wrapText="1"/>
      <protection locked="0"/>
    </xf>
    <xf numFmtId="164" fontId="10" fillId="0" borderId="38" xfId="20" applyNumberFormat="1" applyFont="1" applyFill="1" applyBorder="1" applyAlignment="1" applyProtection="1">
      <alignment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5" fontId="12" fillId="0" borderId="0" xfId="0" applyNumberFormat="1" applyFont="1" applyFill="1" applyBorder="1" applyAlignment="1" applyProtection="1">
      <alignment horizontal="centerContinuous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12" fillId="0" borderId="29" xfId="0" applyFont="1" applyBorder="1" applyAlignment="1">
      <alignment horizontal="center" vertical="center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164" fontId="10" fillId="0" borderId="40" xfId="20" applyNumberFormat="1" applyFont="1" applyFill="1" applyBorder="1" applyAlignment="1" applyProtection="1">
      <alignment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" xfId="0" applyNumberFormat="1" applyFont="1" applyFill="1" applyBorder="1" applyAlignment="1" applyProtection="1">
      <alignment vertical="center" wrapText="1"/>
      <protection locked="0"/>
    </xf>
    <xf numFmtId="49" fontId="18" fillId="0" borderId="38" xfId="0" applyNumberFormat="1" applyFont="1" applyFill="1" applyBorder="1" applyAlignment="1" applyProtection="1">
      <alignment vertical="center" wrapText="1"/>
      <protection locked="0"/>
    </xf>
    <xf numFmtId="4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0" xfId="20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wrapText="1"/>
      <protection locked="0"/>
    </xf>
    <xf numFmtId="0" fontId="4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20" applyNumberFormat="1" applyFont="1" applyFill="1" applyBorder="1" applyAlignment="1" applyProtection="1">
      <alignment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17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4" xfId="20" applyNumberFormat="1" applyFont="1" applyFill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9" xfId="0" applyFont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4" fontId="9" fillId="0" borderId="22" xfId="20" applyNumberFormat="1" applyFont="1" applyFill="1" applyBorder="1" applyAlignment="1" applyProtection="1">
      <alignment horizontal="right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7" xfId="20" applyNumberFormat="1" applyFont="1" applyFill="1" applyBorder="1" applyAlignment="1" applyProtection="1">
      <alignment vertical="center" wrapText="1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164" fontId="17" fillId="0" borderId="43" xfId="20" applyNumberFormat="1" applyFont="1" applyFill="1" applyBorder="1" applyAlignment="1" applyProtection="1">
      <alignment vertical="center" wrapText="1"/>
      <protection locked="0"/>
    </xf>
    <xf numFmtId="164" fontId="17" fillId="0" borderId="14" xfId="20" applyNumberFormat="1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left" vertical="center"/>
      <protection locked="0"/>
    </xf>
    <xf numFmtId="4" fontId="9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 locked="0"/>
    </xf>
    <xf numFmtId="4" fontId="9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20" xfId="2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51" xfId="0" applyNumberFormat="1" applyFont="1" applyFill="1" applyBorder="1" applyAlignment="1" applyProtection="1">
      <alignment horizontal="center" vertical="center"/>
      <protection locked="0"/>
    </xf>
    <xf numFmtId="3" fontId="12" fillId="0" borderId="52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5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center" vertical="center"/>
      <protection locked="0"/>
    </xf>
    <xf numFmtId="3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18" fillId="0" borderId="57" xfId="0" applyNumberFormat="1" applyFont="1" applyFill="1" applyBorder="1" applyAlignment="1" applyProtection="1">
      <alignment horizontal="center" vertical="center"/>
      <protection locked="0"/>
    </xf>
    <xf numFmtId="3" fontId="18" fillId="0" borderId="58" xfId="0" applyNumberFormat="1" applyFont="1" applyFill="1" applyBorder="1" applyAlignment="1" applyProtection="1">
      <alignment horizontal="center" vertical="center"/>
      <protection locked="0"/>
    </xf>
    <xf numFmtId="3" fontId="18" fillId="0" borderId="57" xfId="0" applyNumberFormat="1" applyFont="1" applyFill="1" applyBorder="1" applyAlignment="1" applyProtection="1">
      <alignment horizontal="right" vertical="center"/>
      <protection locked="0"/>
    </xf>
    <xf numFmtId="3" fontId="18" fillId="0" borderId="59" xfId="0" applyNumberFormat="1" applyFont="1" applyFill="1" applyBorder="1" applyAlignment="1" applyProtection="1">
      <alignment horizontal="right" vertical="center"/>
      <protection locked="0"/>
    </xf>
    <xf numFmtId="3" fontId="18" fillId="0" borderId="60" xfId="0" applyNumberFormat="1" applyFont="1" applyFill="1" applyBorder="1" applyAlignment="1" applyProtection="1">
      <alignment horizontal="center" vertical="center"/>
      <protection locked="0"/>
    </xf>
    <xf numFmtId="3" fontId="18" fillId="0" borderId="61" xfId="0" applyNumberFormat="1" applyFont="1" applyFill="1" applyBorder="1" applyAlignment="1" applyProtection="1">
      <alignment horizontal="center" vertical="center"/>
      <protection locked="0"/>
    </xf>
    <xf numFmtId="3" fontId="18" fillId="0" borderId="60" xfId="0" applyNumberFormat="1" applyFont="1" applyFill="1" applyBorder="1" applyAlignment="1" applyProtection="1">
      <alignment horizontal="right" vertical="center"/>
      <protection locked="0"/>
    </xf>
    <xf numFmtId="3" fontId="18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center" vertical="center"/>
      <protection locked="0"/>
    </xf>
    <xf numFmtId="3" fontId="12" fillId="0" borderId="61" xfId="0" applyNumberFormat="1" applyFont="1" applyFill="1" applyBorder="1" applyAlignment="1" applyProtection="1">
      <alignment horizontal="center"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0" xfId="0" applyNumberFormat="1" applyFont="1" applyFill="1" applyBorder="1" applyAlignment="1" applyProtection="1">
      <alignment horizontal="center" vertical="center"/>
      <protection locked="0"/>
    </xf>
    <xf numFmtId="3" fontId="2" fillId="0" borderId="61" xfId="0" applyNumberFormat="1" applyFont="1" applyFill="1" applyBorder="1" applyAlignment="1" applyProtection="1">
      <alignment horizontal="center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center" vertical="center"/>
      <protection locked="0"/>
    </xf>
    <xf numFmtId="3" fontId="12" fillId="0" borderId="58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18" fillId="0" borderId="72" xfId="0" applyNumberFormat="1" applyFont="1" applyFill="1" applyBorder="1" applyAlignment="1" applyProtection="1">
      <alignment horizontal="right" vertical="center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7" xfId="0" applyNumberFormat="1" applyFont="1" applyFill="1" applyBorder="1" applyAlignment="1" applyProtection="1">
      <alignment horizontal="right" vertical="center"/>
      <protection locked="0"/>
    </xf>
    <xf numFmtId="3" fontId="17" fillId="0" borderId="72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3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0" xfId="0" applyNumberFormat="1" applyFont="1" applyFill="1" applyBorder="1" applyAlignment="1" applyProtection="1">
      <alignment horizontal="right" vertical="center"/>
      <protection locked="0"/>
    </xf>
    <xf numFmtId="3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3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3" fontId="10" fillId="0" borderId="84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10" fillId="0" borderId="76" xfId="0" applyNumberFormat="1" applyFont="1" applyFill="1" applyBorder="1" applyAlignment="1" applyProtection="1">
      <alignment horizontal="right" vertical="center"/>
      <protection locked="0"/>
    </xf>
    <xf numFmtId="3" fontId="12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4" xfId="0" applyNumberFormat="1" applyFont="1" applyFill="1" applyBorder="1" applyAlignment="1" applyProtection="1">
      <alignment horizontal="center" vertical="center"/>
      <protection locked="0"/>
    </xf>
    <xf numFmtId="3" fontId="12" fillId="0" borderId="81" xfId="0" applyNumberFormat="1" applyFont="1" applyFill="1" applyBorder="1" applyAlignment="1" applyProtection="1">
      <alignment horizontal="center" vertical="center"/>
      <protection locked="0"/>
    </xf>
    <xf numFmtId="3" fontId="12" fillId="0" borderId="82" xfId="0" applyNumberFormat="1" applyFont="1" applyFill="1" applyBorder="1" applyAlignment="1" applyProtection="1">
      <alignment horizontal="center" vertical="center"/>
      <protection locked="0"/>
    </xf>
    <xf numFmtId="3" fontId="12" fillId="0" borderId="70" xfId="0" applyNumberFormat="1" applyFont="1" applyFill="1" applyBorder="1" applyAlignment="1" applyProtection="1">
      <alignment horizontal="center" vertical="center"/>
      <protection locked="0"/>
    </xf>
    <xf numFmtId="3" fontId="12" fillId="0" borderId="71" xfId="0" applyNumberFormat="1" applyFont="1" applyFill="1" applyBorder="1" applyAlignment="1" applyProtection="1">
      <alignment horizontal="center" vertical="center"/>
      <protection locked="0"/>
    </xf>
    <xf numFmtId="3" fontId="2" fillId="0" borderId="70" xfId="0" applyNumberFormat="1" applyFont="1" applyFill="1" applyBorder="1" applyAlignment="1" applyProtection="1">
      <alignment horizontal="center" vertical="center"/>
      <protection locked="0"/>
    </xf>
    <xf numFmtId="3" fontId="2" fillId="0" borderId="71" xfId="0" applyNumberFormat="1" applyFont="1" applyFill="1" applyBorder="1" applyAlignment="1" applyProtection="1">
      <alignment horizontal="center" vertical="center"/>
      <protection locked="0"/>
    </xf>
    <xf numFmtId="3" fontId="12" fillId="0" borderId="67" xfId="0" applyNumberFormat="1" applyFont="1" applyFill="1" applyBorder="1" applyAlignment="1" applyProtection="1">
      <alignment horizontal="center" vertical="center"/>
      <protection locked="0"/>
    </xf>
    <xf numFmtId="3" fontId="12" fillId="0" borderId="68" xfId="0" applyNumberFormat="1" applyFont="1" applyFill="1" applyBorder="1" applyAlignment="1" applyProtection="1">
      <alignment horizontal="center" vertical="center"/>
      <protection locked="0"/>
    </xf>
    <xf numFmtId="3" fontId="2" fillId="0" borderId="81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center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3" fontId="9" fillId="0" borderId="84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6" xfId="0" applyNumberFormat="1" applyFont="1" applyFill="1" applyBorder="1" applyAlignment="1" applyProtection="1">
      <alignment horizontal="center" vertical="center"/>
      <protection locked="0"/>
    </xf>
    <xf numFmtId="3" fontId="11" fillId="0" borderId="63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vertical="center"/>
    </xf>
    <xf numFmtId="3" fontId="11" fillId="0" borderId="66" xfId="0" applyNumberFormat="1" applyFont="1" applyBorder="1" applyAlignment="1">
      <alignment vertical="center"/>
    </xf>
    <xf numFmtId="0" fontId="10" fillId="0" borderId="41" xfId="0" applyNumberFormat="1" applyFont="1" applyFill="1" applyBorder="1" applyAlignment="1" applyProtection="1">
      <alignment vertical="center" wrapText="1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0" fontId="18" fillId="0" borderId="39" xfId="0" applyNumberFormat="1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75" xfId="20" applyNumberFormat="1" applyFont="1" applyFill="1" applyBorder="1" applyAlignment="1" applyProtection="1">
      <alignment horizontal="right" vertical="center" wrapText="1"/>
      <protection locked="0"/>
    </xf>
    <xf numFmtId="3" fontId="9" fillId="0" borderId="81" xfId="20" applyNumberFormat="1" applyFont="1" applyFill="1" applyBorder="1" applyAlignment="1" applyProtection="1">
      <alignment horizontal="right" vertical="center" wrapText="1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>
      <alignment horizontal="right" vertical="center"/>
    </xf>
    <xf numFmtId="3" fontId="4" fillId="0" borderId="73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vertical="center"/>
    </xf>
    <xf numFmtId="3" fontId="11" fillId="0" borderId="73" xfId="0" applyNumberFormat="1" applyFont="1" applyBorder="1" applyAlignment="1">
      <alignment vertical="center"/>
    </xf>
    <xf numFmtId="3" fontId="10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66" xfId="0" applyNumberFormat="1" applyFont="1" applyFill="1" applyBorder="1" applyAlignment="1" applyProtection="1">
      <alignment vertical="center" wrapText="1"/>
      <protection locked="0"/>
    </xf>
    <xf numFmtId="3" fontId="10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6" xfId="0" applyNumberFormat="1" applyFont="1" applyFill="1" applyBorder="1" applyAlignment="1" applyProtection="1">
      <alignment vertical="center" wrapText="1"/>
      <protection locked="0"/>
    </xf>
    <xf numFmtId="3" fontId="9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59" xfId="0" applyNumberFormat="1" applyFont="1" applyFill="1" applyBorder="1" applyAlignment="1" applyProtection="1">
      <alignment vertical="center" wrapText="1"/>
      <protection locked="0"/>
    </xf>
    <xf numFmtId="3" fontId="4" fillId="0" borderId="65" xfId="15" applyNumberFormat="1" applyFont="1" applyBorder="1" applyAlignment="1">
      <alignment vertical="center"/>
    </xf>
    <xf numFmtId="3" fontId="4" fillId="0" borderId="66" xfId="15" applyNumberFormat="1" applyFont="1" applyBorder="1" applyAlignment="1">
      <alignment vertical="center"/>
    </xf>
    <xf numFmtId="3" fontId="17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85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2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3" xfId="20" applyNumberFormat="1" applyFont="1" applyFill="1" applyBorder="1" applyAlignment="1" applyProtection="1">
      <alignment vertical="center" wrapText="1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12" fillId="0" borderId="82" xfId="0" applyNumberFormat="1" applyFont="1" applyFill="1" applyBorder="1" applyAlignment="1" applyProtection="1">
      <alignment horizontal="center" vertical="center"/>
      <protection locked="0"/>
    </xf>
    <xf numFmtId="0" fontId="12" fillId="0" borderId="76" xfId="0" applyNumberFormat="1" applyFont="1" applyFill="1" applyBorder="1" applyAlignment="1" applyProtection="1">
      <alignment horizontal="center" vertical="center"/>
      <protection locked="0"/>
    </xf>
    <xf numFmtId="0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82" xfId="0" applyNumberFormat="1" applyFont="1" applyFill="1" applyBorder="1" applyAlignment="1" applyProtection="1">
      <alignment horizontal="center" vertical="center"/>
      <protection locked="0"/>
    </xf>
    <xf numFmtId="3" fontId="10" fillId="0" borderId="81" xfId="0" applyNumberFormat="1" applyFont="1" applyFill="1" applyBorder="1" applyAlignment="1" applyProtection="1">
      <alignment horizontal="center" vertical="center"/>
      <protection locked="0"/>
    </xf>
    <xf numFmtId="3" fontId="10" fillId="0" borderId="82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71" xfId="0" applyNumberFormat="1" applyFont="1" applyFill="1" applyBorder="1" applyAlignment="1" applyProtection="1">
      <alignment horizontal="center" vertical="center"/>
      <protection locked="0"/>
    </xf>
    <xf numFmtId="3" fontId="17" fillId="0" borderId="70" xfId="0" applyNumberFormat="1" applyFont="1" applyFill="1" applyBorder="1" applyAlignment="1" applyProtection="1">
      <alignment horizontal="center" vertical="center"/>
      <protection locked="0"/>
    </xf>
    <xf numFmtId="3" fontId="17" fillId="0" borderId="71" xfId="0" applyNumberFormat="1" applyFont="1" applyFill="1" applyBorder="1" applyAlignment="1" applyProtection="1">
      <alignment horizontal="center" vertical="center"/>
      <protection locked="0"/>
    </xf>
    <xf numFmtId="0" fontId="17" fillId="0" borderId="49" xfId="0" applyNumberFormat="1" applyFont="1" applyFill="1" applyBorder="1" applyAlignment="1" applyProtection="1">
      <alignment horizontal="center" vertical="center"/>
      <protection locked="0"/>
    </xf>
    <xf numFmtId="3" fontId="17" fillId="0" borderId="69" xfId="0" applyNumberFormat="1" applyFont="1" applyFill="1" applyBorder="1" applyAlignment="1" applyProtection="1">
      <alignment horizontal="center" vertical="center"/>
      <protection locked="0"/>
    </xf>
    <xf numFmtId="3" fontId="17" fillId="0" borderId="49" xfId="0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horizontal="center" vertical="center"/>
    </xf>
    <xf numFmtId="0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9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selection activeCell="E2" sqref="E2"/>
    </sheetView>
  </sheetViews>
  <sheetFormatPr defaultColWidth="9.00390625" defaultRowHeight="12.75"/>
  <cols>
    <col min="1" max="1" width="6.75390625" style="1" customWidth="1"/>
    <col min="2" max="2" width="34.875" style="1" customWidth="1"/>
    <col min="3" max="3" width="6.375" style="138" customWidth="1"/>
    <col min="4" max="4" width="12.375" style="138" customWidth="1"/>
    <col min="5" max="5" width="11.00390625" style="138" customWidth="1"/>
    <col min="6" max="6" width="13.00390625" style="1" customWidth="1"/>
    <col min="7" max="7" width="12.75390625" style="1" customWidth="1"/>
    <col min="8" max="16384" width="10.00390625" style="1" customWidth="1"/>
  </cols>
  <sheetData>
    <row r="1" spans="5:7" ht="15.75">
      <c r="E1" s="2" t="s">
        <v>0</v>
      </c>
      <c r="F1" s="2"/>
      <c r="G1" s="2"/>
    </row>
    <row r="2" spans="1:9" ht="10.5" customHeight="1">
      <c r="A2" s="3"/>
      <c r="B2" s="4"/>
      <c r="C2" s="139"/>
      <c r="D2" s="139"/>
      <c r="E2" s="6" t="s">
        <v>167</v>
      </c>
      <c r="F2" s="6"/>
      <c r="G2" s="6"/>
      <c r="I2" s="135"/>
    </row>
    <row r="3" spans="1:7" ht="12" customHeight="1">
      <c r="A3" s="3"/>
      <c r="B3" s="4"/>
      <c r="C3" s="139"/>
      <c r="D3" s="139"/>
      <c r="E3" s="6" t="s">
        <v>1</v>
      </c>
      <c r="F3" s="6"/>
      <c r="G3" s="6"/>
    </row>
    <row r="4" spans="1:7" ht="14.25" customHeight="1">
      <c r="A4" s="3"/>
      <c r="B4" s="4"/>
      <c r="C4" s="139"/>
      <c r="D4" s="139"/>
      <c r="E4" s="6" t="s">
        <v>139</v>
      </c>
      <c r="F4" s="6"/>
      <c r="G4" s="6"/>
    </row>
    <row r="5" spans="1:6" ht="9" customHeight="1">
      <c r="A5" s="3"/>
      <c r="B5" s="4"/>
      <c r="C5" s="139"/>
      <c r="D5" s="139"/>
      <c r="E5" s="139"/>
      <c r="F5" s="5"/>
    </row>
    <row r="6" spans="1:7" s="11" customFormat="1" ht="37.5">
      <c r="A6" s="7" t="s">
        <v>159</v>
      </c>
      <c r="B6" s="8"/>
      <c r="C6" s="140"/>
      <c r="D6" s="140"/>
      <c r="E6" s="140"/>
      <c r="F6" s="9"/>
      <c r="G6" s="10"/>
    </row>
    <row r="7" spans="1:7" s="11" customFormat="1" ht="12" customHeight="1" thickBot="1">
      <c r="A7" s="7"/>
      <c r="B7" s="8"/>
      <c r="C7" s="140"/>
      <c r="D7" s="140"/>
      <c r="E7" s="140"/>
      <c r="F7" s="9"/>
      <c r="G7" s="12" t="s">
        <v>2</v>
      </c>
    </row>
    <row r="8" spans="1:7" s="15" customFormat="1" ht="30" customHeight="1">
      <c r="A8" s="141" t="s">
        <v>3</v>
      </c>
      <c r="B8" s="403" t="s">
        <v>4</v>
      </c>
      <c r="C8" s="407" t="s">
        <v>69</v>
      </c>
      <c r="D8" s="409" t="s">
        <v>23</v>
      </c>
      <c r="E8" s="410"/>
      <c r="F8" s="142" t="s">
        <v>5</v>
      </c>
      <c r="G8" s="143"/>
    </row>
    <row r="9" spans="1:7" s="15" customFormat="1" ht="15.75">
      <c r="A9" s="144" t="s">
        <v>6</v>
      </c>
      <c r="B9" s="404"/>
      <c r="C9" s="408"/>
      <c r="D9" s="68" t="s">
        <v>7</v>
      </c>
      <c r="E9" s="238" t="s">
        <v>8</v>
      </c>
      <c r="F9" s="68" t="s">
        <v>7</v>
      </c>
      <c r="G9" s="18" t="s">
        <v>8</v>
      </c>
    </row>
    <row r="10" spans="1:7" s="22" customFormat="1" ht="12" thickBot="1">
      <c r="A10" s="19">
        <v>1</v>
      </c>
      <c r="B10" s="20">
        <v>2</v>
      </c>
      <c r="C10" s="44">
        <v>3</v>
      </c>
      <c r="D10" s="69">
        <v>4</v>
      </c>
      <c r="E10" s="239">
        <v>5</v>
      </c>
      <c r="F10" s="69">
        <v>6</v>
      </c>
      <c r="G10" s="21">
        <v>7</v>
      </c>
    </row>
    <row r="11" spans="1:7" s="22" customFormat="1" ht="27" customHeight="1" thickBot="1" thickTop="1">
      <c r="A11" s="103">
        <v>600</v>
      </c>
      <c r="B11" s="104" t="s">
        <v>54</v>
      </c>
      <c r="C11" s="223" t="s">
        <v>123</v>
      </c>
      <c r="D11" s="244"/>
      <c r="E11" s="245"/>
      <c r="F11" s="246">
        <f>F12+F19+F27</f>
        <v>63190</v>
      </c>
      <c r="G11" s="247">
        <f>G12+G19+G27</f>
        <v>63190</v>
      </c>
    </row>
    <row r="12" spans="1:7" s="22" customFormat="1" ht="15.75" customHeight="1" thickTop="1">
      <c r="A12" s="30">
        <v>60016</v>
      </c>
      <c r="B12" s="105" t="s">
        <v>70</v>
      </c>
      <c r="C12" s="75"/>
      <c r="D12" s="248"/>
      <c r="E12" s="249"/>
      <c r="F12" s="250">
        <f>SUM(F13:F16)</f>
        <v>21300</v>
      </c>
      <c r="G12" s="251">
        <f>SUM(G13:G16)</f>
        <v>21300</v>
      </c>
    </row>
    <row r="13" spans="1:7" s="22" customFormat="1" ht="15">
      <c r="A13" s="31">
        <v>4270</v>
      </c>
      <c r="B13" s="26" t="s">
        <v>43</v>
      </c>
      <c r="C13" s="227"/>
      <c r="D13" s="252"/>
      <c r="E13" s="253"/>
      <c r="F13" s="254"/>
      <c r="G13" s="255">
        <v>20000</v>
      </c>
    </row>
    <row r="14" spans="1:7" s="22" customFormat="1" ht="13.5" customHeight="1">
      <c r="A14" s="31">
        <v>4300</v>
      </c>
      <c r="B14" s="26" t="s">
        <v>12</v>
      </c>
      <c r="C14" s="227"/>
      <c r="D14" s="252"/>
      <c r="E14" s="253"/>
      <c r="F14" s="254">
        <v>14500</v>
      </c>
      <c r="G14" s="255"/>
    </row>
    <row r="15" spans="1:7" s="22" customFormat="1" ht="28.5" customHeight="1">
      <c r="A15" s="31">
        <v>4390</v>
      </c>
      <c r="B15" s="73" t="s">
        <v>62</v>
      </c>
      <c r="C15" s="227"/>
      <c r="D15" s="252"/>
      <c r="E15" s="253"/>
      <c r="F15" s="254">
        <v>5500</v>
      </c>
      <c r="G15" s="255"/>
    </row>
    <row r="16" spans="1:7" s="22" customFormat="1" ht="27.75" customHeight="1">
      <c r="A16" s="31">
        <v>6050</v>
      </c>
      <c r="B16" s="26" t="s">
        <v>66</v>
      </c>
      <c r="C16" s="227"/>
      <c r="D16" s="252"/>
      <c r="E16" s="253"/>
      <c r="F16" s="254">
        <f>SUM(F17:F18)</f>
        <v>1300</v>
      </c>
      <c r="G16" s="255">
        <f>SUM(G17:G18)</f>
        <v>1300</v>
      </c>
    </row>
    <row r="17" spans="1:7" s="22" customFormat="1" ht="15">
      <c r="A17" s="31"/>
      <c r="B17" s="170" t="s">
        <v>85</v>
      </c>
      <c r="C17" s="228"/>
      <c r="D17" s="256"/>
      <c r="E17" s="257"/>
      <c r="F17" s="258"/>
      <c r="G17" s="259">
        <v>1300</v>
      </c>
    </row>
    <row r="18" spans="1:7" s="22" customFormat="1" ht="15">
      <c r="A18" s="115"/>
      <c r="B18" s="171" t="s">
        <v>86</v>
      </c>
      <c r="C18" s="229"/>
      <c r="D18" s="260"/>
      <c r="E18" s="261"/>
      <c r="F18" s="262">
        <v>1300</v>
      </c>
      <c r="G18" s="263"/>
    </row>
    <row r="19" spans="1:7" s="22" customFormat="1" ht="16.5" customHeight="1">
      <c r="A19" s="130">
        <v>60017</v>
      </c>
      <c r="B19" s="111" t="s">
        <v>71</v>
      </c>
      <c r="C19" s="356"/>
      <c r="D19" s="264"/>
      <c r="E19" s="265"/>
      <c r="F19" s="266">
        <f>F20+F21+F22+F23</f>
        <v>40000</v>
      </c>
      <c r="G19" s="267">
        <f>G20+G21+G22+G23</f>
        <v>40000</v>
      </c>
    </row>
    <row r="20" spans="1:7" s="22" customFormat="1" ht="15">
      <c r="A20" s="31">
        <v>4270</v>
      </c>
      <c r="B20" s="26" t="s">
        <v>43</v>
      </c>
      <c r="C20" s="227"/>
      <c r="D20" s="252"/>
      <c r="E20" s="253"/>
      <c r="F20" s="254"/>
      <c r="G20" s="255">
        <v>36500</v>
      </c>
    </row>
    <row r="21" spans="1:7" s="22" customFormat="1" ht="15">
      <c r="A21" s="31">
        <v>4300</v>
      </c>
      <c r="B21" s="26" t="s">
        <v>12</v>
      </c>
      <c r="C21" s="227"/>
      <c r="D21" s="252"/>
      <c r="E21" s="253"/>
      <c r="F21" s="254">
        <v>35900</v>
      </c>
      <c r="G21" s="255"/>
    </row>
    <row r="22" spans="1:7" s="22" customFormat="1" ht="27.75" customHeight="1">
      <c r="A22" s="31">
        <v>4390</v>
      </c>
      <c r="B22" s="51" t="s">
        <v>62</v>
      </c>
      <c r="C22" s="227"/>
      <c r="D22" s="252"/>
      <c r="E22" s="253"/>
      <c r="F22" s="254">
        <v>600</v>
      </c>
      <c r="G22" s="255"/>
    </row>
    <row r="23" spans="1:7" s="22" customFormat="1" ht="15">
      <c r="A23" s="31"/>
      <c r="B23" s="198" t="s">
        <v>147</v>
      </c>
      <c r="C23" s="355"/>
      <c r="D23" s="252"/>
      <c r="E23" s="253"/>
      <c r="F23" s="296">
        <f>F24</f>
        <v>3500</v>
      </c>
      <c r="G23" s="354">
        <f>G24</f>
        <v>3500</v>
      </c>
    </row>
    <row r="24" spans="1:7" s="22" customFormat="1" ht="15">
      <c r="A24" s="31">
        <v>4270</v>
      </c>
      <c r="B24" s="26" t="s">
        <v>43</v>
      </c>
      <c r="C24" s="227"/>
      <c r="D24" s="252"/>
      <c r="E24" s="253"/>
      <c r="F24" s="254">
        <f>SUM(F25:F26)</f>
        <v>3500</v>
      </c>
      <c r="G24" s="255">
        <f>SUM(G25:G26)</f>
        <v>3500</v>
      </c>
    </row>
    <row r="25" spans="1:7" s="22" customFormat="1" ht="13.5" customHeight="1">
      <c r="A25" s="243"/>
      <c r="B25" s="170" t="s">
        <v>165</v>
      </c>
      <c r="C25" s="227"/>
      <c r="D25" s="252"/>
      <c r="E25" s="253"/>
      <c r="F25" s="258">
        <v>3500</v>
      </c>
      <c r="G25" s="259"/>
    </row>
    <row r="26" spans="1:7" s="22" customFormat="1" ht="13.5" customHeight="1">
      <c r="A26" s="353"/>
      <c r="B26" s="171" t="s">
        <v>166</v>
      </c>
      <c r="C26" s="231"/>
      <c r="D26" s="268"/>
      <c r="E26" s="269"/>
      <c r="F26" s="262"/>
      <c r="G26" s="263">
        <v>3500</v>
      </c>
    </row>
    <row r="27" spans="1:7" s="22" customFormat="1" ht="16.5" customHeight="1">
      <c r="A27" s="130">
        <v>60095</v>
      </c>
      <c r="B27" s="165" t="s">
        <v>9</v>
      </c>
      <c r="C27" s="240"/>
      <c r="D27" s="264"/>
      <c r="E27" s="265"/>
      <c r="F27" s="266">
        <f>SUM(F28:F29)</f>
        <v>1890</v>
      </c>
      <c r="G27" s="267">
        <f>SUM(G28:G29)</f>
        <v>1890</v>
      </c>
    </row>
    <row r="28" spans="1:7" s="22" customFormat="1" ht="27" customHeight="1">
      <c r="A28" s="31">
        <v>4440</v>
      </c>
      <c r="B28" s="26" t="s">
        <v>61</v>
      </c>
      <c r="C28" s="232"/>
      <c r="D28" s="272"/>
      <c r="E28" s="273"/>
      <c r="F28" s="254">
        <v>1890</v>
      </c>
      <c r="G28" s="255"/>
    </row>
    <row r="29" spans="1:7" s="22" customFormat="1" ht="29.25" customHeight="1" thickBot="1">
      <c r="A29" s="54">
        <v>4750</v>
      </c>
      <c r="B29" s="106" t="s">
        <v>56</v>
      </c>
      <c r="C29" s="225"/>
      <c r="D29" s="244"/>
      <c r="E29" s="245"/>
      <c r="F29" s="274"/>
      <c r="G29" s="275">
        <v>1890</v>
      </c>
    </row>
    <row r="30" spans="1:7" s="22" customFormat="1" ht="21" customHeight="1" thickBot="1" thickTop="1">
      <c r="A30" s="71">
        <v>700</v>
      </c>
      <c r="B30" s="52" t="s">
        <v>77</v>
      </c>
      <c r="C30" s="201" t="s">
        <v>79</v>
      </c>
      <c r="D30" s="276"/>
      <c r="E30" s="277"/>
      <c r="F30" s="278">
        <f>F31</f>
        <v>310000</v>
      </c>
      <c r="G30" s="279">
        <f>G31</f>
        <v>410000</v>
      </c>
    </row>
    <row r="31" spans="1:7" s="22" customFormat="1" ht="29.25" customHeight="1" thickTop="1">
      <c r="A31" s="102">
        <v>70005</v>
      </c>
      <c r="B31" s="82" t="s">
        <v>78</v>
      </c>
      <c r="C31" s="224"/>
      <c r="D31" s="280"/>
      <c r="E31" s="281"/>
      <c r="F31" s="250">
        <f>F32+F37+F39</f>
        <v>310000</v>
      </c>
      <c r="G31" s="251">
        <f>G32+G37+G39</f>
        <v>410000</v>
      </c>
    </row>
    <row r="32" spans="1:7" s="22" customFormat="1" ht="17.25" customHeight="1">
      <c r="A32" s="167">
        <v>4300</v>
      </c>
      <c r="B32" s="26" t="s">
        <v>12</v>
      </c>
      <c r="C32" s="152"/>
      <c r="D32" s="282"/>
      <c r="E32" s="283"/>
      <c r="F32" s="284">
        <f>SUM(F33:F36)</f>
        <v>230000</v>
      </c>
      <c r="G32" s="285">
        <f>SUM(G33:G36)</f>
        <v>60000</v>
      </c>
    </row>
    <row r="33" spans="1:7" s="22" customFormat="1" ht="13.5" customHeight="1">
      <c r="A33" s="72"/>
      <c r="B33" s="168" t="s">
        <v>81</v>
      </c>
      <c r="C33" s="145"/>
      <c r="D33" s="286"/>
      <c r="E33" s="287"/>
      <c r="F33" s="258">
        <v>140000</v>
      </c>
      <c r="G33" s="259"/>
    </row>
    <row r="34" spans="1:7" s="22" customFormat="1" ht="13.5" customHeight="1">
      <c r="A34" s="72"/>
      <c r="B34" s="169" t="s">
        <v>82</v>
      </c>
      <c r="C34" s="145"/>
      <c r="D34" s="286"/>
      <c r="E34" s="287"/>
      <c r="F34" s="258"/>
      <c r="G34" s="259">
        <v>60000</v>
      </c>
    </row>
    <row r="35" spans="1:7" s="22" customFormat="1" ht="25.5" customHeight="1">
      <c r="A35" s="72"/>
      <c r="B35" s="168" t="s">
        <v>87</v>
      </c>
      <c r="C35" s="145"/>
      <c r="D35" s="286"/>
      <c r="E35" s="287"/>
      <c r="F35" s="258">
        <v>50000</v>
      </c>
      <c r="G35" s="259"/>
    </row>
    <row r="36" spans="1:7" s="22" customFormat="1" ht="13.5" customHeight="1">
      <c r="A36" s="72"/>
      <c r="B36" s="168" t="s">
        <v>83</v>
      </c>
      <c r="C36" s="145"/>
      <c r="D36" s="286"/>
      <c r="E36" s="287"/>
      <c r="F36" s="258">
        <v>40000</v>
      </c>
      <c r="G36" s="259"/>
    </row>
    <row r="37" spans="1:7" s="22" customFormat="1" ht="29.25" customHeight="1">
      <c r="A37" s="72">
        <v>4390</v>
      </c>
      <c r="B37" s="51" t="s">
        <v>62</v>
      </c>
      <c r="C37" s="145"/>
      <c r="D37" s="286"/>
      <c r="E37" s="287"/>
      <c r="F37" s="254">
        <f>SUM(F38:F38)</f>
        <v>80000</v>
      </c>
      <c r="G37" s="288"/>
    </row>
    <row r="38" spans="1:7" s="22" customFormat="1" ht="13.5" customHeight="1">
      <c r="A38" s="72"/>
      <c r="B38" s="168" t="s">
        <v>84</v>
      </c>
      <c r="C38" s="145"/>
      <c r="D38" s="286"/>
      <c r="E38" s="287"/>
      <c r="F38" s="258">
        <v>80000</v>
      </c>
      <c r="G38" s="289"/>
    </row>
    <row r="39" spans="1:7" s="22" customFormat="1" ht="29.25" customHeight="1">
      <c r="A39" s="202">
        <v>6060</v>
      </c>
      <c r="B39" s="352" t="s">
        <v>80</v>
      </c>
      <c r="C39" s="150"/>
      <c r="D39" s="298"/>
      <c r="E39" s="299"/>
      <c r="F39" s="270"/>
      <c r="G39" s="300">
        <f>250000+100000</f>
        <v>350000</v>
      </c>
    </row>
    <row r="40" spans="1:7" s="22" customFormat="1" ht="18" customHeight="1" thickBot="1">
      <c r="A40" s="221">
        <v>750</v>
      </c>
      <c r="B40" s="351" t="s">
        <v>101</v>
      </c>
      <c r="C40" s="223"/>
      <c r="D40" s="304"/>
      <c r="E40" s="305"/>
      <c r="F40" s="246">
        <f>F44+F41</f>
        <v>1250</v>
      </c>
      <c r="G40" s="306">
        <f>G44+G41</f>
        <v>1250</v>
      </c>
    </row>
    <row r="41" spans="1:7" s="22" customFormat="1" ht="28.5" customHeight="1" thickTop="1">
      <c r="A41" s="102">
        <v>75075</v>
      </c>
      <c r="B41" s="46" t="s">
        <v>161</v>
      </c>
      <c r="C41" s="224" t="s">
        <v>162</v>
      </c>
      <c r="D41" s="280"/>
      <c r="E41" s="281"/>
      <c r="F41" s="250">
        <f>SUM(F42:F43)</f>
        <v>800</v>
      </c>
      <c r="G41" s="293">
        <f>SUM(G42:G43)</f>
        <v>800</v>
      </c>
    </row>
    <row r="42" spans="1:7" s="22" customFormat="1" ht="15" customHeight="1">
      <c r="A42" s="72">
        <v>4170</v>
      </c>
      <c r="B42" s="49" t="s">
        <v>63</v>
      </c>
      <c r="C42" s="382"/>
      <c r="D42" s="383"/>
      <c r="E42" s="384"/>
      <c r="F42" s="254"/>
      <c r="G42" s="288">
        <v>800</v>
      </c>
    </row>
    <row r="43" spans="1:7" s="22" customFormat="1" ht="18" customHeight="1" thickBot="1">
      <c r="A43" s="72">
        <v>4300</v>
      </c>
      <c r="B43" s="26" t="s">
        <v>12</v>
      </c>
      <c r="C43" s="382"/>
      <c r="D43" s="383"/>
      <c r="E43" s="384"/>
      <c r="F43" s="254">
        <v>800</v>
      </c>
      <c r="G43" s="288"/>
    </row>
    <row r="44" spans="1:7" s="22" customFormat="1" ht="15" thickTop="1">
      <c r="A44" s="102">
        <v>75095</v>
      </c>
      <c r="B44" s="46" t="s">
        <v>9</v>
      </c>
      <c r="C44" s="224" t="s">
        <v>102</v>
      </c>
      <c r="D44" s="280"/>
      <c r="E44" s="281"/>
      <c r="F44" s="250">
        <f>F45</f>
        <v>450</v>
      </c>
      <c r="G44" s="293">
        <f>G45</f>
        <v>450</v>
      </c>
    </row>
    <row r="45" spans="1:9" s="22" customFormat="1" ht="15" customHeight="1">
      <c r="A45" s="197"/>
      <c r="B45" s="198" t="s">
        <v>103</v>
      </c>
      <c r="C45" s="196"/>
      <c r="D45" s="294"/>
      <c r="E45" s="295"/>
      <c r="F45" s="296">
        <f>SUM(F46:F50)</f>
        <v>450</v>
      </c>
      <c r="G45" s="297">
        <f>SUM(G46:G50)</f>
        <v>450</v>
      </c>
      <c r="H45" s="195"/>
      <c r="I45" s="195"/>
    </row>
    <row r="46" spans="1:7" s="22" customFormat="1" ht="15">
      <c r="A46" s="72">
        <v>4170</v>
      </c>
      <c r="B46" s="49" t="s">
        <v>63</v>
      </c>
      <c r="C46" s="145"/>
      <c r="D46" s="286"/>
      <c r="E46" s="287"/>
      <c r="F46" s="254"/>
      <c r="G46" s="288">
        <v>140</v>
      </c>
    </row>
    <row r="47" spans="1:7" s="22" customFormat="1" ht="15" customHeight="1">
      <c r="A47" s="72">
        <v>4210</v>
      </c>
      <c r="B47" s="26" t="s">
        <v>10</v>
      </c>
      <c r="C47" s="145"/>
      <c r="D47" s="286"/>
      <c r="E47" s="287"/>
      <c r="F47" s="254"/>
      <c r="G47" s="288">
        <v>160</v>
      </c>
    </row>
    <row r="48" spans="1:7" s="22" customFormat="1" ht="14.25" customHeight="1">
      <c r="A48" s="72">
        <v>4260</v>
      </c>
      <c r="B48" s="49" t="s">
        <v>44</v>
      </c>
      <c r="C48" s="145"/>
      <c r="D48" s="286"/>
      <c r="E48" s="287"/>
      <c r="F48" s="254">
        <v>160</v>
      </c>
      <c r="G48" s="288"/>
    </row>
    <row r="49" spans="1:7" s="22" customFormat="1" ht="15.75" customHeight="1">
      <c r="A49" s="72">
        <v>4300</v>
      </c>
      <c r="B49" s="51" t="s">
        <v>12</v>
      </c>
      <c r="C49" s="145"/>
      <c r="D49" s="286"/>
      <c r="E49" s="287"/>
      <c r="F49" s="254"/>
      <c r="G49" s="288">
        <v>150</v>
      </c>
    </row>
    <row r="50" spans="1:7" s="22" customFormat="1" ht="42" customHeight="1" thickBot="1">
      <c r="A50" s="218">
        <v>4370</v>
      </c>
      <c r="B50" s="220" t="s">
        <v>45</v>
      </c>
      <c r="C50" s="219"/>
      <c r="D50" s="301"/>
      <c r="E50" s="302"/>
      <c r="F50" s="274">
        <v>290</v>
      </c>
      <c r="G50" s="303"/>
    </row>
    <row r="51" spans="1:7" s="22" customFormat="1" ht="17.25" customHeight="1" thickBot="1" thickTop="1">
      <c r="A51" s="221">
        <v>758</v>
      </c>
      <c r="B51" s="222" t="s">
        <v>130</v>
      </c>
      <c r="C51" s="223" t="s">
        <v>149</v>
      </c>
      <c r="D51" s="304"/>
      <c r="E51" s="305"/>
      <c r="F51" s="246">
        <f>F52</f>
        <v>100000</v>
      </c>
      <c r="G51" s="306"/>
    </row>
    <row r="52" spans="1:7" s="22" customFormat="1" ht="21" customHeight="1" thickTop="1">
      <c r="A52" s="102">
        <v>75818</v>
      </c>
      <c r="B52" s="74" t="s">
        <v>131</v>
      </c>
      <c r="C52" s="224"/>
      <c r="D52" s="280"/>
      <c r="E52" s="281"/>
      <c r="F52" s="250">
        <f>F53</f>
        <v>100000</v>
      </c>
      <c r="G52" s="293"/>
    </row>
    <row r="53" spans="1:7" s="22" customFormat="1" ht="17.25" customHeight="1" thickBot="1">
      <c r="A53" s="72">
        <v>4810</v>
      </c>
      <c r="B53" s="73" t="s">
        <v>148</v>
      </c>
      <c r="C53" s="145"/>
      <c r="D53" s="286"/>
      <c r="E53" s="287"/>
      <c r="F53" s="254">
        <v>100000</v>
      </c>
      <c r="G53" s="288"/>
    </row>
    <row r="54" spans="1:7" s="148" customFormat="1" ht="19.5" customHeight="1" thickBot="1" thickTop="1">
      <c r="A54" s="27">
        <v>801</v>
      </c>
      <c r="B54" s="47" t="s">
        <v>13</v>
      </c>
      <c r="C54" s="147" t="s">
        <v>14</v>
      </c>
      <c r="D54" s="307"/>
      <c r="E54" s="308"/>
      <c r="F54" s="278">
        <f>F55+F73+F77+F97+F103+F110</f>
        <v>120645</v>
      </c>
      <c r="G54" s="290">
        <f>G55+G73+G77+G97+G103+G110</f>
        <v>120645</v>
      </c>
    </row>
    <row r="55" spans="1:7" s="148" customFormat="1" ht="17.25" customHeight="1" thickTop="1">
      <c r="A55" s="30">
        <v>80101</v>
      </c>
      <c r="B55" s="46" t="s">
        <v>31</v>
      </c>
      <c r="C55" s="149"/>
      <c r="D55" s="291"/>
      <c r="E55" s="292"/>
      <c r="F55" s="250">
        <f>SUM(F56:F72)</f>
        <v>51393</v>
      </c>
      <c r="G55" s="293">
        <f>SUM(G56:G72)</f>
        <v>33705</v>
      </c>
    </row>
    <row r="56" spans="1:7" s="148" customFormat="1" ht="28.5" customHeight="1">
      <c r="A56" s="31">
        <v>3020</v>
      </c>
      <c r="B56" s="32" t="s">
        <v>59</v>
      </c>
      <c r="C56" s="136"/>
      <c r="D56" s="309"/>
      <c r="E56" s="310"/>
      <c r="F56" s="254">
        <v>9023</v>
      </c>
      <c r="G56" s="288"/>
    </row>
    <row r="57" spans="1:7" s="148" customFormat="1" ht="17.25" customHeight="1">
      <c r="A57" s="31">
        <v>4010</v>
      </c>
      <c r="B57" s="33" t="s">
        <v>15</v>
      </c>
      <c r="C57" s="136"/>
      <c r="D57" s="309"/>
      <c r="E57" s="310"/>
      <c r="F57" s="254"/>
      <c r="G57" s="288">
        <v>5000</v>
      </c>
    </row>
    <row r="58" spans="1:7" s="148" customFormat="1" ht="15.75" customHeight="1">
      <c r="A58" s="31">
        <v>4110</v>
      </c>
      <c r="B58" s="33" t="s">
        <v>16</v>
      </c>
      <c r="C58" s="136"/>
      <c r="D58" s="309"/>
      <c r="E58" s="310"/>
      <c r="F58" s="254">
        <v>2500</v>
      </c>
      <c r="G58" s="288"/>
    </row>
    <row r="59" spans="1:7" s="148" customFormat="1" ht="15" customHeight="1">
      <c r="A59" s="31">
        <v>4140</v>
      </c>
      <c r="B59" s="32" t="s">
        <v>67</v>
      </c>
      <c r="C59" s="136"/>
      <c r="D59" s="309"/>
      <c r="E59" s="310"/>
      <c r="F59" s="254">
        <v>950</v>
      </c>
      <c r="G59" s="288"/>
    </row>
    <row r="60" spans="1:7" s="148" customFormat="1" ht="16.5" customHeight="1">
      <c r="A60" s="31">
        <v>4170</v>
      </c>
      <c r="B60" s="49" t="s">
        <v>63</v>
      </c>
      <c r="C60" s="136"/>
      <c r="D60" s="309"/>
      <c r="E60" s="310"/>
      <c r="F60" s="254">
        <v>560</v>
      </c>
      <c r="G60" s="288"/>
    </row>
    <row r="61" spans="1:7" s="148" customFormat="1" ht="16.5" customHeight="1">
      <c r="A61" s="31">
        <v>4210</v>
      </c>
      <c r="B61" s="26" t="s">
        <v>10</v>
      </c>
      <c r="C61" s="136"/>
      <c r="D61" s="309"/>
      <c r="E61" s="310"/>
      <c r="F61" s="254"/>
      <c r="G61" s="288">
        <v>14130</v>
      </c>
    </row>
    <row r="62" spans="1:7" s="148" customFormat="1" ht="15.75" customHeight="1">
      <c r="A62" s="31">
        <v>4260</v>
      </c>
      <c r="B62" s="49" t="s">
        <v>44</v>
      </c>
      <c r="C62" s="136"/>
      <c r="D62" s="309"/>
      <c r="E62" s="310"/>
      <c r="F62" s="254">
        <v>23300</v>
      </c>
      <c r="G62" s="288"/>
    </row>
    <row r="63" spans="1:7" s="148" customFormat="1" ht="16.5" customHeight="1">
      <c r="A63" s="31">
        <v>4270</v>
      </c>
      <c r="B63" s="51" t="s">
        <v>43</v>
      </c>
      <c r="C63" s="136"/>
      <c r="D63" s="309"/>
      <c r="E63" s="310"/>
      <c r="F63" s="254"/>
      <c r="G63" s="288">
        <v>5400</v>
      </c>
    </row>
    <row r="64" spans="1:7" s="148" customFormat="1" ht="15.75" customHeight="1">
      <c r="A64" s="31">
        <v>4280</v>
      </c>
      <c r="B64" s="32" t="s">
        <v>57</v>
      </c>
      <c r="C64" s="136"/>
      <c r="D64" s="309"/>
      <c r="E64" s="310"/>
      <c r="F64" s="254">
        <v>930</v>
      </c>
      <c r="G64" s="288"/>
    </row>
    <row r="65" spans="1:7" s="148" customFormat="1" ht="17.25" customHeight="1">
      <c r="A65" s="31">
        <v>4300</v>
      </c>
      <c r="B65" s="51" t="s">
        <v>12</v>
      </c>
      <c r="C65" s="136"/>
      <c r="D65" s="309"/>
      <c r="E65" s="310"/>
      <c r="F65" s="254"/>
      <c r="G65" s="288">
        <v>6255</v>
      </c>
    </row>
    <row r="66" spans="1:7" s="148" customFormat="1" ht="16.5" customHeight="1">
      <c r="A66" s="31">
        <v>4350</v>
      </c>
      <c r="B66" s="49" t="s">
        <v>47</v>
      </c>
      <c r="C66" s="136"/>
      <c r="D66" s="309"/>
      <c r="E66" s="310"/>
      <c r="F66" s="254">
        <v>602</v>
      </c>
      <c r="G66" s="288"/>
    </row>
    <row r="67" spans="1:7" s="148" customFormat="1" ht="42.75" customHeight="1">
      <c r="A67" s="31">
        <v>4370</v>
      </c>
      <c r="B67" s="51" t="s">
        <v>45</v>
      </c>
      <c r="C67" s="136"/>
      <c r="D67" s="309"/>
      <c r="E67" s="310"/>
      <c r="F67" s="254">
        <v>2002</v>
      </c>
      <c r="G67" s="288"/>
    </row>
    <row r="68" spans="1:7" s="148" customFormat="1" ht="32.25" customHeight="1">
      <c r="A68" s="31">
        <v>4390</v>
      </c>
      <c r="B68" s="51" t="s">
        <v>62</v>
      </c>
      <c r="C68" s="136"/>
      <c r="D68" s="309"/>
      <c r="E68" s="310"/>
      <c r="F68" s="254">
        <v>5800</v>
      </c>
      <c r="G68" s="288"/>
    </row>
    <row r="69" spans="1:7" s="148" customFormat="1" ht="18.75" customHeight="1">
      <c r="A69" s="31">
        <v>4410</v>
      </c>
      <c r="B69" s="33" t="s">
        <v>50</v>
      </c>
      <c r="C69" s="136"/>
      <c r="D69" s="309"/>
      <c r="E69" s="310"/>
      <c r="F69" s="254">
        <v>1526</v>
      </c>
      <c r="G69" s="288"/>
    </row>
    <row r="70" spans="1:7" s="148" customFormat="1" ht="31.5" customHeight="1">
      <c r="A70" s="31">
        <v>4700</v>
      </c>
      <c r="B70" s="49" t="s">
        <v>51</v>
      </c>
      <c r="C70" s="136"/>
      <c r="D70" s="309"/>
      <c r="E70" s="310"/>
      <c r="F70" s="254">
        <v>1230</v>
      </c>
      <c r="G70" s="288"/>
    </row>
    <row r="71" spans="1:7" s="148" customFormat="1" ht="42.75" customHeight="1">
      <c r="A71" s="31">
        <v>4740</v>
      </c>
      <c r="B71" s="26" t="s">
        <v>11</v>
      </c>
      <c r="C71" s="136"/>
      <c r="D71" s="309"/>
      <c r="E71" s="310"/>
      <c r="F71" s="254">
        <v>2970</v>
      </c>
      <c r="G71" s="288"/>
    </row>
    <row r="72" spans="1:7" s="148" customFormat="1" ht="30">
      <c r="A72" s="115">
        <v>4750</v>
      </c>
      <c r="B72" s="127" t="s">
        <v>25</v>
      </c>
      <c r="C72" s="150"/>
      <c r="D72" s="298"/>
      <c r="E72" s="299"/>
      <c r="F72" s="270"/>
      <c r="G72" s="300">
        <v>2920</v>
      </c>
    </row>
    <row r="73" spans="1:7" s="148" customFormat="1" ht="30.75" customHeight="1">
      <c r="A73" s="24">
        <v>80103</v>
      </c>
      <c r="B73" s="70" t="s">
        <v>33</v>
      </c>
      <c r="C73" s="146"/>
      <c r="D73" s="311"/>
      <c r="E73" s="312"/>
      <c r="F73" s="313">
        <f>SUM(F74:F76)</f>
        <v>200</v>
      </c>
      <c r="G73" s="314">
        <f>SUM(G74:G76)</f>
        <v>2700</v>
      </c>
    </row>
    <row r="74" spans="1:7" s="148" customFormat="1" ht="29.25" customHeight="1">
      <c r="A74" s="31">
        <v>3020</v>
      </c>
      <c r="B74" s="32" t="s">
        <v>59</v>
      </c>
      <c r="C74" s="145"/>
      <c r="D74" s="286"/>
      <c r="E74" s="287"/>
      <c r="F74" s="254">
        <v>200</v>
      </c>
      <c r="G74" s="288"/>
    </row>
    <row r="75" spans="1:7" s="148" customFormat="1" ht="15" customHeight="1">
      <c r="A75" s="31">
        <v>4110</v>
      </c>
      <c r="B75" s="33" t="s">
        <v>16</v>
      </c>
      <c r="C75" s="145"/>
      <c r="D75" s="286"/>
      <c r="E75" s="287"/>
      <c r="F75" s="254"/>
      <c r="G75" s="288">
        <v>2500</v>
      </c>
    </row>
    <row r="76" spans="1:7" s="148" customFormat="1" ht="16.5" customHeight="1">
      <c r="A76" s="115">
        <v>4210</v>
      </c>
      <c r="B76" s="108" t="s">
        <v>10</v>
      </c>
      <c r="C76" s="150"/>
      <c r="D76" s="298"/>
      <c r="E76" s="299"/>
      <c r="F76" s="270"/>
      <c r="G76" s="300">
        <v>200</v>
      </c>
    </row>
    <row r="77" spans="1:7" s="148" customFormat="1" ht="15.75" customHeight="1">
      <c r="A77" s="24">
        <v>80110</v>
      </c>
      <c r="B77" s="48" t="s">
        <v>32</v>
      </c>
      <c r="C77" s="146"/>
      <c r="D77" s="311"/>
      <c r="E77" s="312"/>
      <c r="F77" s="313">
        <f>SUM(F78:F96)</f>
        <v>54594</v>
      </c>
      <c r="G77" s="314">
        <f>SUM(G78:G96)</f>
        <v>19162</v>
      </c>
    </row>
    <row r="78" spans="1:7" s="148" customFormat="1" ht="30" customHeight="1">
      <c r="A78" s="31">
        <v>3020</v>
      </c>
      <c r="B78" s="32" t="s">
        <v>59</v>
      </c>
      <c r="C78" s="136"/>
      <c r="D78" s="309"/>
      <c r="E78" s="310"/>
      <c r="F78" s="254">
        <v>6151</v>
      </c>
      <c r="G78" s="288"/>
    </row>
    <row r="79" spans="1:7" s="148" customFormat="1" ht="14.25" customHeight="1">
      <c r="A79" s="31">
        <v>4010</v>
      </c>
      <c r="B79" s="33" t="s">
        <v>15</v>
      </c>
      <c r="C79" s="136"/>
      <c r="D79" s="309"/>
      <c r="E79" s="310"/>
      <c r="F79" s="254">
        <v>4300</v>
      </c>
      <c r="G79" s="288"/>
    </row>
    <row r="80" spans="1:7" s="148" customFormat="1" ht="15.75" customHeight="1">
      <c r="A80" s="31">
        <v>4110</v>
      </c>
      <c r="B80" s="33" t="s">
        <v>16</v>
      </c>
      <c r="C80" s="136"/>
      <c r="D80" s="309"/>
      <c r="E80" s="310"/>
      <c r="F80" s="254"/>
      <c r="G80" s="288">
        <v>3570</v>
      </c>
    </row>
    <row r="81" spans="1:7" s="148" customFormat="1" ht="15.75" customHeight="1">
      <c r="A81" s="31">
        <v>4120</v>
      </c>
      <c r="B81" s="33" t="s">
        <v>17</v>
      </c>
      <c r="C81" s="136"/>
      <c r="D81" s="309"/>
      <c r="E81" s="310"/>
      <c r="F81" s="254">
        <v>70</v>
      </c>
      <c r="G81" s="288"/>
    </row>
    <row r="82" spans="1:7" s="148" customFormat="1" ht="15.75" customHeight="1">
      <c r="A82" s="31">
        <v>4140</v>
      </c>
      <c r="B82" s="32" t="s">
        <v>67</v>
      </c>
      <c r="C82" s="136"/>
      <c r="D82" s="309"/>
      <c r="E82" s="310"/>
      <c r="F82" s="254">
        <v>899</v>
      </c>
      <c r="G82" s="288"/>
    </row>
    <row r="83" spans="1:7" s="148" customFormat="1" ht="15.75" customHeight="1">
      <c r="A83" s="31">
        <v>4170</v>
      </c>
      <c r="B83" s="49" t="s">
        <v>63</v>
      </c>
      <c r="C83" s="136"/>
      <c r="D83" s="309"/>
      <c r="E83" s="310"/>
      <c r="F83" s="254"/>
      <c r="G83" s="288">
        <v>300</v>
      </c>
    </row>
    <row r="84" spans="1:7" s="148" customFormat="1" ht="16.5" customHeight="1">
      <c r="A84" s="31">
        <v>4210</v>
      </c>
      <c r="B84" s="26" t="s">
        <v>10</v>
      </c>
      <c r="C84" s="136"/>
      <c r="D84" s="309"/>
      <c r="E84" s="310"/>
      <c r="F84" s="254"/>
      <c r="G84" s="288">
        <v>5100</v>
      </c>
    </row>
    <row r="85" spans="1:7" s="148" customFormat="1" ht="16.5" customHeight="1">
      <c r="A85" s="31">
        <v>4260</v>
      </c>
      <c r="B85" s="49" t="s">
        <v>44</v>
      </c>
      <c r="C85" s="136"/>
      <c r="D85" s="309"/>
      <c r="E85" s="310"/>
      <c r="F85" s="254">
        <v>33000</v>
      </c>
      <c r="G85" s="288"/>
    </row>
    <row r="86" spans="1:7" s="148" customFormat="1" ht="16.5" customHeight="1">
      <c r="A86" s="31">
        <v>4270</v>
      </c>
      <c r="B86" s="51" t="s">
        <v>43</v>
      </c>
      <c r="C86" s="136"/>
      <c r="D86" s="309"/>
      <c r="E86" s="310"/>
      <c r="F86" s="254"/>
      <c r="G86" s="288">
        <v>2729</v>
      </c>
    </row>
    <row r="87" spans="1:7" s="148" customFormat="1" ht="15.75" customHeight="1">
      <c r="A87" s="31">
        <v>4280</v>
      </c>
      <c r="B87" s="32" t="s">
        <v>57</v>
      </c>
      <c r="C87" s="136"/>
      <c r="D87" s="309"/>
      <c r="E87" s="310"/>
      <c r="F87" s="254">
        <v>500</v>
      </c>
      <c r="G87" s="288"/>
    </row>
    <row r="88" spans="1:7" s="148" customFormat="1" ht="15.75" customHeight="1">
      <c r="A88" s="31">
        <v>4300</v>
      </c>
      <c r="B88" s="51" t="s">
        <v>12</v>
      </c>
      <c r="C88" s="136"/>
      <c r="D88" s="309"/>
      <c r="E88" s="310"/>
      <c r="F88" s="254"/>
      <c r="G88" s="288">
        <v>5603</v>
      </c>
    </row>
    <row r="89" spans="1:7" s="148" customFormat="1" ht="15.75" customHeight="1">
      <c r="A89" s="31">
        <v>4350</v>
      </c>
      <c r="B89" s="49" t="s">
        <v>47</v>
      </c>
      <c r="C89" s="136"/>
      <c r="D89" s="309"/>
      <c r="E89" s="310"/>
      <c r="F89" s="254">
        <v>112</v>
      </c>
      <c r="G89" s="288"/>
    </row>
    <row r="90" spans="1:7" s="148" customFormat="1" ht="42" customHeight="1">
      <c r="A90" s="31">
        <v>4370</v>
      </c>
      <c r="B90" s="51" t="s">
        <v>45</v>
      </c>
      <c r="C90" s="136"/>
      <c r="D90" s="309"/>
      <c r="E90" s="310"/>
      <c r="F90" s="254">
        <v>2570</v>
      </c>
      <c r="G90" s="288"/>
    </row>
    <row r="91" spans="1:7" s="148" customFormat="1" ht="27" customHeight="1">
      <c r="A91" s="31">
        <v>4390</v>
      </c>
      <c r="B91" s="51" t="s">
        <v>62</v>
      </c>
      <c r="C91" s="136"/>
      <c r="D91" s="309"/>
      <c r="E91" s="310"/>
      <c r="F91" s="254">
        <v>3556</v>
      </c>
      <c r="G91" s="288"/>
    </row>
    <row r="92" spans="1:7" s="148" customFormat="1" ht="15.75" customHeight="1">
      <c r="A92" s="31">
        <v>4410</v>
      </c>
      <c r="B92" s="33" t="s">
        <v>50</v>
      </c>
      <c r="C92" s="136"/>
      <c r="D92" s="309"/>
      <c r="E92" s="310"/>
      <c r="F92" s="254"/>
      <c r="G92" s="288">
        <v>940</v>
      </c>
    </row>
    <row r="93" spans="1:7" s="148" customFormat="1" ht="26.25" customHeight="1">
      <c r="A93" s="31">
        <v>4440</v>
      </c>
      <c r="B93" s="32" t="s">
        <v>72</v>
      </c>
      <c r="C93" s="136"/>
      <c r="D93" s="309"/>
      <c r="E93" s="310"/>
      <c r="F93" s="254">
        <v>1366</v>
      </c>
      <c r="G93" s="288"/>
    </row>
    <row r="94" spans="1:7" s="148" customFormat="1" ht="30" customHeight="1">
      <c r="A94" s="31">
        <v>4700</v>
      </c>
      <c r="B94" s="49" t="s">
        <v>51</v>
      </c>
      <c r="C94" s="145"/>
      <c r="D94" s="286"/>
      <c r="E94" s="287"/>
      <c r="F94" s="254"/>
      <c r="G94" s="288">
        <v>920</v>
      </c>
    </row>
    <row r="95" spans="1:7" s="148" customFormat="1" ht="39.75" customHeight="1">
      <c r="A95" s="31">
        <v>4740</v>
      </c>
      <c r="B95" s="26" t="s">
        <v>11</v>
      </c>
      <c r="C95" s="145"/>
      <c r="D95" s="286"/>
      <c r="E95" s="287"/>
      <c r="F95" s="254">
        <v>1500</v>
      </c>
      <c r="G95" s="288"/>
    </row>
    <row r="96" spans="1:7" s="148" customFormat="1" ht="27" customHeight="1">
      <c r="A96" s="115">
        <v>4750</v>
      </c>
      <c r="B96" s="127" t="s">
        <v>25</v>
      </c>
      <c r="C96" s="150"/>
      <c r="D96" s="298"/>
      <c r="E96" s="299"/>
      <c r="F96" s="270">
        <v>570</v>
      </c>
      <c r="G96" s="300"/>
    </row>
    <row r="97" spans="1:7" s="148" customFormat="1" ht="43.5" customHeight="1">
      <c r="A97" s="130">
        <v>80114</v>
      </c>
      <c r="B97" s="166" t="s">
        <v>73</v>
      </c>
      <c r="C97" s="150"/>
      <c r="D97" s="298"/>
      <c r="E97" s="299"/>
      <c r="F97" s="266">
        <f>SUM(F98:F102)</f>
        <v>1930</v>
      </c>
      <c r="G97" s="315">
        <f>SUM(G98:G102)</f>
        <v>1930</v>
      </c>
    </row>
    <row r="98" spans="1:7" s="148" customFormat="1" ht="15">
      <c r="A98" s="31">
        <v>4260</v>
      </c>
      <c r="B98" s="49" t="s">
        <v>44</v>
      </c>
      <c r="C98" s="152"/>
      <c r="D98" s="282"/>
      <c r="E98" s="283"/>
      <c r="F98" s="284"/>
      <c r="G98" s="316">
        <v>1000</v>
      </c>
    </row>
    <row r="99" spans="1:7" s="148" customFormat="1" ht="15">
      <c r="A99" s="31">
        <v>4280</v>
      </c>
      <c r="B99" s="32" t="s">
        <v>57</v>
      </c>
      <c r="C99" s="145"/>
      <c r="D99" s="286"/>
      <c r="E99" s="287"/>
      <c r="F99" s="254"/>
      <c r="G99" s="288">
        <v>610</v>
      </c>
    </row>
    <row r="100" spans="1:7" s="148" customFormat="1" ht="40.5" customHeight="1">
      <c r="A100" s="31">
        <v>4370</v>
      </c>
      <c r="B100" s="51" t="s">
        <v>45</v>
      </c>
      <c r="C100" s="145"/>
      <c r="D100" s="286"/>
      <c r="E100" s="287"/>
      <c r="F100" s="254">
        <v>1730</v>
      </c>
      <c r="G100" s="288"/>
    </row>
    <row r="101" spans="1:7" s="148" customFormat="1" ht="15">
      <c r="A101" s="31">
        <v>4430</v>
      </c>
      <c r="B101" s="33" t="s">
        <v>35</v>
      </c>
      <c r="C101" s="145"/>
      <c r="D101" s="286"/>
      <c r="E101" s="287"/>
      <c r="F101" s="254">
        <v>200</v>
      </c>
      <c r="G101" s="288"/>
    </row>
    <row r="102" spans="1:7" s="148" customFormat="1" ht="30">
      <c r="A102" s="115">
        <v>4750</v>
      </c>
      <c r="B102" s="127" t="s">
        <v>25</v>
      </c>
      <c r="C102" s="150"/>
      <c r="D102" s="298"/>
      <c r="E102" s="299"/>
      <c r="F102" s="270"/>
      <c r="G102" s="300">
        <v>320</v>
      </c>
    </row>
    <row r="103" spans="1:7" s="148" customFormat="1" ht="29.25" customHeight="1">
      <c r="A103" s="24">
        <v>80146</v>
      </c>
      <c r="B103" s="48" t="s">
        <v>18</v>
      </c>
      <c r="C103" s="146"/>
      <c r="D103" s="311"/>
      <c r="E103" s="312"/>
      <c r="F103" s="313">
        <f>SUM(F104:F109)</f>
        <v>6303</v>
      </c>
      <c r="G103" s="314">
        <f>SUM(G104:G109)</f>
        <v>6303</v>
      </c>
    </row>
    <row r="104" spans="1:7" s="148" customFormat="1" ht="44.25" customHeight="1">
      <c r="A104" s="31">
        <v>4300</v>
      </c>
      <c r="B104" s="51" t="s">
        <v>74</v>
      </c>
      <c r="C104" s="136"/>
      <c r="D104" s="309"/>
      <c r="E104" s="310"/>
      <c r="F104" s="254">
        <v>400</v>
      </c>
      <c r="G104" s="288"/>
    </row>
    <row r="105" spans="1:7" s="148" customFormat="1" ht="16.5" customHeight="1">
      <c r="A105" s="31">
        <v>4210</v>
      </c>
      <c r="B105" s="26" t="s">
        <v>10</v>
      </c>
      <c r="C105" s="136"/>
      <c r="D105" s="309"/>
      <c r="E105" s="310"/>
      <c r="F105" s="254"/>
      <c r="G105" s="288">
        <v>700</v>
      </c>
    </row>
    <row r="106" spans="1:7" s="148" customFormat="1" ht="30" customHeight="1">
      <c r="A106" s="31">
        <v>4240</v>
      </c>
      <c r="B106" s="32" t="s">
        <v>58</v>
      </c>
      <c r="C106" s="136"/>
      <c r="D106" s="309"/>
      <c r="E106" s="310"/>
      <c r="F106" s="254"/>
      <c r="G106" s="288">
        <v>2000</v>
      </c>
    </row>
    <row r="107" spans="1:7" s="151" customFormat="1" ht="17.25" customHeight="1">
      <c r="A107" s="31">
        <v>4300</v>
      </c>
      <c r="B107" s="51" t="s">
        <v>12</v>
      </c>
      <c r="C107" s="145"/>
      <c r="D107" s="286"/>
      <c r="E107" s="287"/>
      <c r="F107" s="317"/>
      <c r="G107" s="288">
        <v>1691</v>
      </c>
    </row>
    <row r="108" spans="1:7" s="148" customFormat="1" ht="16.5" customHeight="1">
      <c r="A108" s="31">
        <v>4410</v>
      </c>
      <c r="B108" s="33" t="s">
        <v>50</v>
      </c>
      <c r="C108" s="145"/>
      <c r="D108" s="286"/>
      <c r="E108" s="287"/>
      <c r="F108" s="254"/>
      <c r="G108" s="288">
        <v>1912</v>
      </c>
    </row>
    <row r="109" spans="1:7" s="148" customFormat="1" ht="32.25" customHeight="1">
      <c r="A109" s="115">
        <v>4700</v>
      </c>
      <c r="B109" s="127" t="s">
        <v>51</v>
      </c>
      <c r="C109" s="150"/>
      <c r="D109" s="298"/>
      <c r="E109" s="299"/>
      <c r="F109" s="270">
        <v>5903</v>
      </c>
      <c r="G109" s="300"/>
    </row>
    <row r="110" spans="1:7" s="148" customFormat="1" ht="15.75" customHeight="1">
      <c r="A110" s="24">
        <v>80195</v>
      </c>
      <c r="B110" s="70" t="s">
        <v>9</v>
      </c>
      <c r="C110" s="146"/>
      <c r="D110" s="311"/>
      <c r="E110" s="312"/>
      <c r="F110" s="313">
        <f>SUM(F111:F114)+F115</f>
        <v>6225</v>
      </c>
      <c r="G110" s="318">
        <f>SUM(G111:G114)+G115</f>
        <v>56845</v>
      </c>
    </row>
    <row r="111" spans="1:7" s="148" customFormat="1" ht="22.5" customHeight="1">
      <c r="A111" s="59">
        <v>4300</v>
      </c>
      <c r="B111" s="51" t="s">
        <v>75</v>
      </c>
      <c r="C111" s="145"/>
      <c r="D111" s="286"/>
      <c r="E111" s="287"/>
      <c r="F111" s="284"/>
      <c r="G111" s="288">
        <v>26461</v>
      </c>
    </row>
    <row r="112" spans="1:7" s="148" customFormat="1" ht="15.75" customHeight="1">
      <c r="A112" s="31">
        <v>4210</v>
      </c>
      <c r="B112" s="26" t="s">
        <v>10</v>
      </c>
      <c r="C112" s="145"/>
      <c r="D112" s="286"/>
      <c r="E112" s="287"/>
      <c r="F112" s="254"/>
      <c r="G112" s="288">
        <v>144</v>
      </c>
    </row>
    <row r="113" spans="1:7" s="148" customFormat="1" ht="15.75" customHeight="1">
      <c r="A113" s="31">
        <v>4300</v>
      </c>
      <c r="B113" s="51" t="s">
        <v>12</v>
      </c>
      <c r="C113" s="145"/>
      <c r="D113" s="286"/>
      <c r="E113" s="287"/>
      <c r="F113" s="254">
        <v>5985</v>
      </c>
      <c r="G113" s="288"/>
    </row>
    <row r="114" spans="1:7" s="148" customFormat="1" ht="27" customHeight="1">
      <c r="A114" s="31">
        <v>4750</v>
      </c>
      <c r="B114" s="49" t="s">
        <v>25</v>
      </c>
      <c r="C114" s="145"/>
      <c r="D114" s="286"/>
      <c r="E114" s="287"/>
      <c r="F114" s="254"/>
      <c r="G114" s="288">
        <v>30000</v>
      </c>
    </row>
    <row r="115" spans="1:7" s="148" customFormat="1" ht="64.5" customHeight="1">
      <c r="A115" s="31"/>
      <c r="B115" s="189" t="s">
        <v>150</v>
      </c>
      <c r="C115" s="196"/>
      <c r="D115" s="294"/>
      <c r="E115" s="295"/>
      <c r="F115" s="296">
        <f>SUM(F116:F119)</f>
        <v>240</v>
      </c>
      <c r="G115" s="297">
        <f>SUM(G116:G119)</f>
        <v>240</v>
      </c>
    </row>
    <row r="116" spans="1:7" s="148" customFormat="1" ht="15">
      <c r="A116" s="72">
        <v>4217</v>
      </c>
      <c r="B116" s="26" t="s">
        <v>10</v>
      </c>
      <c r="C116" s="145"/>
      <c r="D116" s="286"/>
      <c r="E116" s="287"/>
      <c r="F116" s="254">
        <v>82</v>
      </c>
      <c r="G116" s="288"/>
    </row>
    <row r="117" spans="1:7" s="148" customFormat="1" ht="29.25" customHeight="1">
      <c r="A117" s="72">
        <v>4247</v>
      </c>
      <c r="B117" s="32" t="s">
        <v>58</v>
      </c>
      <c r="C117" s="145"/>
      <c r="D117" s="286"/>
      <c r="E117" s="287"/>
      <c r="F117" s="254">
        <v>48</v>
      </c>
      <c r="G117" s="288"/>
    </row>
    <row r="118" spans="1:7" s="148" customFormat="1" ht="15">
      <c r="A118" s="72">
        <v>4307</v>
      </c>
      <c r="B118" s="51" t="s">
        <v>12</v>
      </c>
      <c r="C118" s="145"/>
      <c r="D118" s="286"/>
      <c r="E118" s="287"/>
      <c r="F118" s="254">
        <v>110</v>
      </c>
      <c r="G118" s="288"/>
    </row>
    <row r="119" spans="1:7" s="148" customFormat="1" ht="15.75" thickBot="1">
      <c r="A119" s="72">
        <v>4427</v>
      </c>
      <c r="B119" s="33" t="s">
        <v>55</v>
      </c>
      <c r="C119" s="145"/>
      <c r="D119" s="286"/>
      <c r="E119" s="287"/>
      <c r="F119" s="254"/>
      <c r="G119" s="288">
        <v>240</v>
      </c>
    </row>
    <row r="120" spans="1:7" s="148" customFormat="1" ht="15.75" thickBot="1" thickTop="1">
      <c r="A120" s="120">
        <v>851</v>
      </c>
      <c r="B120" s="89" t="s">
        <v>156</v>
      </c>
      <c r="C120" s="201" t="s">
        <v>157</v>
      </c>
      <c r="D120" s="276"/>
      <c r="E120" s="277"/>
      <c r="F120" s="278">
        <f>F121</f>
        <v>20100</v>
      </c>
      <c r="G120" s="290">
        <f>G121</f>
        <v>20100</v>
      </c>
    </row>
    <row r="121" spans="1:7" s="148" customFormat="1" ht="15" thickTop="1">
      <c r="A121" s="121">
        <v>85154</v>
      </c>
      <c r="B121" s="217" t="s">
        <v>158</v>
      </c>
      <c r="C121" s="149"/>
      <c r="D121" s="291"/>
      <c r="E121" s="292"/>
      <c r="F121" s="250">
        <f>SUM(F122:F123)</f>
        <v>20100</v>
      </c>
      <c r="G121" s="293">
        <f>SUM(G122:G123)</f>
        <v>20100</v>
      </c>
    </row>
    <row r="122" spans="1:7" s="148" customFormat="1" ht="15">
      <c r="A122" s="114">
        <v>4270</v>
      </c>
      <c r="B122" s="51" t="s">
        <v>43</v>
      </c>
      <c r="C122" s="145"/>
      <c r="D122" s="286"/>
      <c r="E122" s="287"/>
      <c r="F122" s="254">
        <v>20100</v>
      </c>
      <c r="G122" s="288"/>
    </row>
    <row r="123" spans="1:7" s="148" customFormat="1" ht="30.75" thickBot="1">
      <c r="A123" s="114">
        <v>6060</v>
      </c>
      <c r="B123" s="32" t="s">
        <v>80</v>
      </c>
      <c r="C123" s="145"/>
      <c r="D123" s="286"/>
      <c r="E123" s="287"/>
      <c r="F123" s="254"/>
      <c r="G123" s="288">
        <v>20100</v>
      </c>
    </row>
    <row r="124" spans="1:7" s="148" customFormat="1" ht="18" customHeight="1" thickBot="1" thickTop="1">
      <c r="A124" s="80">
        <v>852</v>
      </c>
      <c r="B124" s="112" t="s">
        <v>41</v>
      </c>
      <c r="C124" s="214" t="s">
        <v>40</v>
      </c>
      <c r="D124" s="319">
        <f>D125+D128+D131</f>
        <v>300878</v>
      </c>
      <c r="E124" s="320">
        <f>E125+E128+E131</f>
        <v>4671</v>
      </c>
      <c r="F124" s="278">
        <f>F131+F125+F128</f>
        <v>305178</v>
      </c>
      <c r="G124" s="290">
        <f>G131+G125+G128</f>
        <v>8971</v>
      </c>
    </row>
    <row r="125" spans="1:7" s="148" customFormat="1" ht="97.5" customHeight="1" thickTop="1">
      <c r="A125" s="30">
        <v>85213</v>
      </c>
      <c r="B125" s="217" t="s">
        <v>134</v>
      </c>
      <c r="C125" s="75"/>
      <c r="D125" s="321">
        <f>SUM(D126:D127)</f>
        <v>1878</v>
      </c>
      <c r="E125" s="322"/>
      <c r="F125" s="250">
        <f>SUM(F126:F127)</f>
        <v>1878</v>
      </c>
      <c r="G125" s="293"/>
    </row>
    <row r="126" spans="1:7" s="148" customFormat="1" ht="45">
      <c r="A126" s="59">
        <v>2030</v>
      </c>
      <c r="B126" s="385" t="s">
        <v>136</v>
      </c>
      <c r="C126" s="213"/>
      <c r="D126" s="386">
        <v>1878</v>
      </c>
      <c r="E126" s="387"/>
      <c r="F126" s="284"/>
      <c r="G126" s="316"/>
    </row>
    <row r="127" spans="1:7" s="148" customFormat="1" ht="15">
      <c r="A127" s="115">
        <v>4130</v>
      </c>
      <c r="B127" s="116" t="s">
        <v>137</v>
      </c>
      <c r="C127" s="241"/>
      <c r="D127" s="325"/>
      <c r="E127" s="326"/>
      <c r="F127" s="270">
        <v>1878</v>
      </c>
      <c r="G127" s="300"/>
    </row>
    <row r="128" spans="1:7" s="148" customFormat="1" ht="41.25" customHeight="1">
      <c r="A128" s="130">
        <v>85214</v>
      </c>
      <c r="B128" s="166" t="s">
        <v>135</v>
      </c>
      <c r="C128" s="240"/>
      <c r="D128" s="327">
        <f>SUM(D129:D130)</f>
        <v>299000</v>
      </c>
      <c r="E128" s="328"/>
      <c r="F128" s="266">
        <f>SUM(F129:F130)</f>
        <v>299000</v>
      </c>
      <c r="G128" s="315"/>
    </row>
    <row r="129" spans="1:7" s="148" customFormat="1" ht="45">
      <c r="A129" s="31">
        <v>2030</v>
      </c>
      <c r="B129" s="33" t="s">
        <v>136</v>
      </c>
      <c r="C129" s="78"/>
      <c r="D129" s="323">
        <v>299000</v>
      </c>
      <c r="E129" s="324"/>
      <c r="F129" s="254"/>
      <c r="G129" s="288"/>
    </row>
    <row r="130" spans="1:7" s="148" customFormat="1" ht="15">
      <c r="A130" s="115">
        <v>3110</v>
      </c>
      <c r="B130" s="116" t="s">
        <v>138</v>
      </c>
      <c r="C130" s="241"/>
      <c r="D130" s="325"/>
      <c r="E130" s="326"/>
      <c r="F130" s="270">
        <v>299000</v>
      </c>
      <c r="G130" s="300"/>
    </row>
    <row r="131" spans="1:7" s="148" customFormat="1" ht="18" customHeight="1">
      <c r="A131" s="130">
        <v>85219</v>
      </c>
      <c r="B131" s="166" t="s">
        <v>125</v>
      </c>
      <c r="C131" s="240"/>
      <c r="D131" s="327"/>
      <c r="E131" s="328">
        <f>SUM(E132:E136)</f>
        <v>4671</v>
      </c>
      <c r="F131" s="266">
        <f>SUM(F132:F136)</f>
        <v>4300</v>
      </c>
      <c r="G131" s="315">
        <f>SUM(G132:G136)</f>
        <v>8971</v>
      </c>
    </row>
    <row r="132" spans="1:7" s="148" customFormat="1" ht="45.75" customHeight="1">
      <c r="A132" s="66">
        <v>2030</v>
      </c>
      <c r="B132" s="33" t="s">
        <v>136</v>
      </c>
      <c r="C132" s="78"/>
      <c r="D132" s="323"/>
      <c r="E132" s="324">
        <v>4671</v>
      </c>
      <c r="F132" s="254"/>
      <c r="G132" s="288"/>
    </row>
    <row r="133" spans="1:7" s="148" customFormat="1" ht="15.75" customHeight="1">
      <c r="A133" s="66">
        <v>4010</v>
      </c>
      <c r="B133" s="33" t="s">
        <v>15</v>
      </c>
      <c r="C133" s="78"/>
      <c r="D133" s="323"/>
      <c r="E133" s="324"/>
      <c r="F133" s="254"/>
      <c r="G133" s="288">
        <v>4671</v>
      </c>
    </row>
    <row r="134" spans="1:7" s="148" customFormat="1" ht="15">
      <c r="A134" s="72">
        <v>4170</v>
      </c>
      <c r="B134" s="49" t="s">
        <v>63</v>
      </c>
      <c r="C134" s="145"/>
      <c r="D134" s="329"/>
      <c r="E134" s="330"/>
      <c r="F134" s="254">
        <v>4300</v>
      </c>
      <c r="G134" s="288"/>
    </row>
    <row r="135" spans="1:7" s="148" customFormat="1" ht="15">
      <c r="A135" s="72">
        <v>4300</v>
      </c>
      <c r="B135" s="51" t="s">
        <v>12</v>
      </c>
      <c r="C135" s="145"/>
      <c r="D135" s="329"/>
      <c r="E135" s="330"/>
      <c r="F135" s="254"/>
      <c r="G135" s="288">
        <v>4000</v>
      </c>
    </row>
    <row r="136" spans="1:7" s="148" customFormat="1" ht="15.75" thickBot="1">
      <c r="A136" s="72">
        <v>4480</v>
      </c>
      <c r="B136" s="51" t="s">
        <v>129</v>
      </c>
      <c r="C136" s="145"/>
      <c r="D136" s="329"/>
      <c r="E136" s="330"/>
      <c r="F136" s="254"/>
      <c r="G136" s="288">
        <v>300</v>
      </c>
    </row>
    <row r="137" spans="1:7" ht="30" customHeight="1" thickBot="1" thickTop="1">
      <c r="A137" s="27">
        <v>854</v>
      </c>
      <c r="B137" s="199" t="s">
        <v>19</v>
      </c>
      <c r="C137" s="214" t="s">
        <v>14</v>
      </c>
      <c r="D137" s="331"/>
      <c r="E137" s="332"/>
      <c r="F137" s="278">
        <f>F138+F147+F140</f>
        <v>20450</v>
      </c>
      <c r="G137" s="279">
        <f>G138+G147+G140</f>
        <v>20450</v>
      </c>
    </row>
    <row r="138" spans="1:7" ht="15" customHeight="1" thickTop="1">
      <c r="A138" s="85">
        <v>85401</v>
      </c>
      <c r="B138" s="70" t="s">
        <v>34</v>
      </c>
      <c r="C138" s="233"/>
      <c r="D138" s="333"/>
      <c r="E138" s="334"/>
      <c r="F138" s="313">
        <f>SUM(F139)</f>
        <v>300</v>
      </c>
      <c r="G138" s="318"/>
    </row>
    <row r="139" spans="1:7" ht="28.5" customHeight="1">
      <c r="A139" s="174">
        <v>3020</v>
      </c>
      <c r="B139" s="388" t="s">
        <v>59</v>
      </c>
      <c r="C139" s="389"/>
      <c r="D139" s="333"/>
      <c r="E139" s="334"/>
      <c r="F139" s="343">
        <v>300</v>
      </c>
      <c r="G139" s="344"/>
    </row>
    <row r="140" spans="1:7" ht="16.5" customHeight="1">
      <c r="A140" s="124">
        <v>85415</v>
      </c>
      <c r="B140" s="70" t="s">
        <v>113</v>
      </c>
      <c r="C140" s="392"/>
      <c r="D140" s="393"/>
      <c r="E140" s="394"/>
      <c r="F140" s="313">
        <f>F141+F144</f>
        <v>20150</v>
      </c>
      <c r="G140" s="318">
        <f>G141+G144</f>
        <v>20150</v>
      </c>
    </row>
    <row r="141" spans="1:7" ht="15" customHeight="1">
      <c r="A141" s="395"/>
      <c r="B141" s="205" t="s">
        <v>114</v>
      </c>
      <c r="C141" s="399"/>
      <c r="D141" s="400"/>
      <c r="E141" s="401"/>
      <c r="F141" s="364">
        <f>SUM(F142:F143)</f>
        <v>20000</v>
      </c>
      <c r="G141" s="402">
        <f>SUM(G142:G143)</f>
        <v>20000</v>
      </c>
    </row>
    <row r="142" spans="1:7" ht="15.75" customHeight="1">
      <c r="A142" s="66">
        <v>3240</v>
      </c>
      <c r="B142" s="33" t="s">
        <v>116</v>
      </c>
      <c r="C142" s="391"/>
      <c r="D142" s="335"/>
      <c r="E142" s="336"/>
      <c r="F142" s="254"/>
      <c r="G142" s="255">
        <v>20000</v>
      </c>
    </row>
    <row r="143" spans="1:7" ht="15.75" customHeight="1">
      <c r="A143" s="66">
        <v>3260</v>
      </c>
      <c r="B143" s="49" t="s">
        <v>117</v>
      </c>
      <c r="C143" s="391"/>
      <c r="D143" s="335"/>
      <c r="E143" s="336"/>
      <c r="F143" s="254">
        <v>20000</v>
      </c>
      <c r="G143" s="255"/>
    </row>
    <row r="144" spans="1:7" ht="15" customHeight="1">
      <c r="A144" s="162"/>
      <c r="B144" s="206" t="s">
        <v>115</v>
      </c>
      <c r="C144" s="396"/>
      <c r="D144" s="397"/>
      <c r="E144" s="398"/>
      <c r="F144" s="296">
        <f>SUM(F145:F146)</f>
        <v>150</v>
      </c>
      <c r="G144" s="354">
        <f>SUM(G145:G146)</f>
        <v>150</v>
      </c>
    </row>
    <row r="145" spans="1:7" ht="26.25" customHeight="1">
      <c r="A145" s="66">
        <v>3260</v>
      </c>
      <c r="B145" s="33" t="s">
        <v>118</v>
      </c>
      <c r="C145" s="391"/>
      <c r="D145" s="335"/>
      <c r="E145" s="336"/>
      <c r="F145" s="254">
        <v>150</v>
      </c>
      <c r="G145" s="255"/>
    </row>
    <row r="146" spans="1:7" ht="26.25" customHeight="1">
      <c r="A146" s="66">
        <v>3260</v>
      </c>
      <c r="B146" s="33" t="s">
        <v>119</v>
      </c>
      <c r="C146" s="390"/>
      <c r="D146" s="345"/>
      <c r="E146" s="346"/>
      <c r="F146" s="270"/>
      <c r="G146" s="271">
        <v>150</v>
      </c>
    </row>
    <row r="147" spans="1:7" s="134" customFormat="1" ht="15.75" customHeight="1">
      <c r="A147" s="124">
        <v>85495</v>
      </c>
      <c r="B147" s="65" t="s">
        <v>9</v>
      </c>
      <c r="C147" s="234"/>
      <c r="D147" s="333"/>
      <c r="E147" s="334"/>
      <c r="F147" s="313"/>
      <c r="G147" s="318">
        <f>SUM(G148)</f>
        <v>300</v>
      </c>
    </row>
    <row r="148" spans="1:7" ht="17.25" customHeight="1" thickBot="1">
      <c r="A148" s="66">
        <v>4300</v>
      </c>
      <c r="B148" s="132" t="s">
        <v>76</v>
      </c>
      <c r="C148" s="235"/>
      <c r="D148" s="337"/>
      <c r="E148" s="338"/>
      <c r="F148" s="254"/>
      <c r="G148" s="255">
        <v>300</v>
      </c>
    </row>
    <row r="149" spans="1:7" ht="30" thickBot="1" thickTop="1">
      <c r="A149" s="80">
        <v>900</v>
      </c>
      <c r="B149" s="47" t="s">
        <v>52</v>
      </c>
      <c r="C149" s="214" t="s">
        <v>123</v>
      </c>
      <c r="D149" s="331"/>
      <c r="E149" s="332"/>
      <c r="F149" s="278">
        <f>F150+F152</f>
        <v>54876</v>
      </c>
      <c r="G149" s="279">
        <f>G150+G152</f>
        <v>55876</v>
      </c>
    </row>
    <row r="150" spans="1:7" ht="15.75" customHeight="1" thickTop="1">
      <c r="A150" s="79">
        <v>90015</v>
      </c>
      <c r="B150" s="46" t="s">
        <v>53</v>
      </c>
      <c r="C150" s="226"/>
      <c r="D150" s="339"/>
      <c r="E150" s="340"/>
      <c r="F150" s="250"/>
      <c r="G150" s="251">
        <f>SUM(G151)</f>
        <v>1000</v>
      </c>
    </row>
    <row r="151" spans="1:7" ht="28.5" customHeight="1">
      <c r="A151" s="109">
        <v>6050</v>
      </c>
      <c r="B151" s="131" t="s">
        <v>66</v>
      </c>
      <c r="C151" s="236"/>
      <c r="D151" s="341"/>
      <c r="E151" s="342"/>
      <c r="F151" s="343"/>
      <c r="G151" s="344">
        <v>1000</v>
      </c>
    </row>
    <row r="152" spans="1:7" ht="15.75">
      <c r="A152" s="110">
        <v>90095</v>
      </c>
      <c r="B152" s="65" t="s">
        <v>9</v>
      </c>
      <c r="C152" s="230"/>
      <c r="D152" s="345"/>
      <c r="E152" s="346"/>
      <c r="F152" s="266">
        <f>SUM(F153:F155)</f>
        <v>54876</v>
      </c>
      <c r="G152" s="267">
        <f>SUM(G153:G155)</f>
        <v>54876</v>
      </c>
    </row>
    <row r="153" spans="1:7" ht="15.75">
      <c r="A153" s="66">
        <v>4210</v>
      </c>
      <c r="B153" s="26" t="s">
        <v>10</v>
      </c>
      <c r="C153" s="227"/>
      <c r="D153" s="337"/>
      <c r="E153" s="338"/>
      <c r="F153" s="254"/>
      <c r="G153" s="255">
        <v>17751</v>
      </c>
    </row>
    <row r="154" spans="1:7" ht="14.25" customHeight="1">
      <c r="A154" s="66">
        <v>4270</v>
      </c>
      <c r="B154" s="51" t="s">
        <v>43</v>
      </c>
      <c r="C154" s="227"/>
      <c r="D154" s="337"/>
      <c r="E154" s="338"/>
      <c r="F154" s="254">
        <v>54876</v>
      </c>
      <c r="G154" s="255"/>
    </row>
    <row r="155" spans="1:7" ht="30.75" thickBot="1">
      <c r="A155" s="66">
        <v>6060</v>
      </c>
      <c r="B155" s="32" t="s">
        <v>80</v>
      </c>
      <c r="C155" s="227"/>
      <c r="D155" s="337"/>
      <c r="E155" s="338"/>
      <c r="F155" s="254"/>
      <c r="G155" s="255">
        <v>37125</v>
      </c>
    </row>
    <row r="156" spans="1:7" ht="18" thickBot="1" thickTop="1">
      <c r="A156" s="157"/>
      <c r="B156" s="154" t="s">
        <v>20</v>
      </c>
      <c r="C156" s="237"/>
      <c r="D156" s="347">
        <f>D124</f>
        <v>300878</v>
      </c>
      <c r="E156" s="348">
        <f>E124</f>
        <v>4671</v>
      </c>
      <c r="F156" s="349">
        <f>F11+F30+F54+F137+F149+F40+F124+F51+F120</f>
        <v>995689</v>
      </c>
      <c r="G156" s="350">
        <f>G11+G30+G54+G137+G149+G40+G124+G51+G120</f>
        <v>700482</v>
      </c>
    </row>
    <row r="157" spans="1:7" ht="18.75" thickBot="1" thickTop="1">
      <c r="A157" s="87"/>
      <c r="B157" s="88" t="s">
        <v>21</v>
      </c>
      <c r="C157" s="155"/>
      <c r="D157" s="405">
        <f>E156-D156</f>
        <v>-296207</v>
      </c>
      <c r="E157" s="411"/>
      <c r="F157" s="405">
        <f>G156-F156</f>
        <v>-295207</v>
      </c>
      <c r="G157" s="406"/>
    </row>
    <row r="158" ht="16.5" thickTop="1"/>
    <row r="160" ht="15.75">
      <c r="F160" s="133"/>
    </row>
    <row r="161" ht="15.75">
      <c r="F161" s="133"/>
    </row>
  </sheetData>
  <mergeCells count="5">
    <mergeCell ref="B8:B9"/>
    <mergeCell ref="F157:G157"/>
    <mergeCell ref="C8:C9"/>
    <mergeCell ref="D8:E8"/>
    <mergeCell ref="D157:E157"/>
  </mergeCells>
  <printOptions horizontalCentered="1"/>
  <pageMargins left="0.3937007874015748" right="0.3937007874015748" top="0.984251968503937" bottom="0.5905511811023623" header="0.5118110236220472" footer="0.5118110236220472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6"/>
  <sheetViews>
    <sheetView workbookViewId="0" topLeftCell="A1">
      <selection activeCell="C2" sqref="C2"/>
    </sheetView>
  </sheetViews>
  <sheetFormatPr defaultColWidth="9.00390625" defaultRowHeight="12.75"/>
  <cols>
    <col min="1" max="1" width="7.625" style="84" customWidth="1"/>
    <col min="2" max="2" width="39.375" style="84" customWidth="1"/>
    <col min="3" max="3" width="6.625" style="84" customWidth="1"/>
    <col min="4" max="4" width="13.75390625" style="84" customWidth="1"/>
    <col min="5" max="5" width="12.875" style="84" customWidth="1"/>
    <col min="6" max="16384" width="9.125" style="84" customWidth="1"/>
  </cols>
  <sheetData>
    <row r="1" spans="1:3" ht="15.75">
      <c r="A1" s="11"/>
      <c r="B1" s="11"/>
      <c r="C1" s="2" t="s">
        <v>22</v>
      </c>
    </row>
    <row r="2" spans="1:3" ht="12" customHeight="1">
      <c r="A2" s="38"/>
      <c r="B2" s="39"/>
      <c r="C2" s="6" t="s">
        <v>167</v>
      </c>
    </row>
    <row r="3" spans="1:3" ht="14.25" customHeight="1">
      <c r="A3" s="38"/>
      <c r="B3" s="39"/>
      <c r="C3" s="6" t="s">
        <v>1</v>
      </c>
    </row>
    <row r="4" spans="1:3" ht="13.5" customHeight="1">
      <c r="A4" s="38"/>
      <c r="B4" s="39"/>
      <c r="C4" s="6" t="s">
        <v>132</v>
      </c>
    </row>
    <row r="5" spans="1:5" ht="18.75">
      <c r="A5" s="38"/>
      <c r="B5" s="39"/>
      <c r="C5" s="39"/>
      <c r="D5" s="9"/>
      <c r="E5" s="9"/>
    </row>
    <row r="6" spans="1:5" ht="37.5">
      <c r="A6" s="7" t="s">
        <v>92</v>
      </c>
      <c r="B6" s="8"/>
      <c r="C6" s="8"/>
      <c r="D6" s="9"/>
      <c r="E6" s="9"/>
    </row>
    <row r="7" spans="1:5" ht="12" customHeight="1" thickBot="1">
      <c r="A7" s="7"/>
      <c r="B7" s="8"/>
      <c r="C7" s="8"/>
      <c r="D7" s="9"/>
      <c r="E7" s="40" t="s">
        <v>2</v>
      </c>
    </row>
    <row r="8" spans="1:5" ht="38.25">
      <c r="A8" s="41" t="s">
        <v>3</v>
      </c>
      <c r="B8" s="403" t="s">
        <v>4</v>
      </c>
      <c r="C8" s="415" t="s">
        <v>126</v>
      </c>
      <c r="D8" s="413" t="s">
        <v>5</v>
      </c>
      <c r="E8" s="414"/>
    </row>
    <row r="9" spans="1:5" ht="12.75">
      <c r="A9" s="42" t="s">
        <v>6</v>
      </c>
      <c r="B9" s="412"/>
      <c r="C9" s="416"/>
      <c r="D9" s="68" t="s">
        <v>7</v>
      </c>
      <c r="E9" s="43" t="s">
        <v>8</v>
      </c>
    </row>
    <row r="10" spans="1:5" s="148" customFormat="1" ht="13.5" thickBot="1">
      <c r="A10" s="19">
        <v>1</v>
      </c>
      <c r="B10" s="44">
        <v>2</v>
      </c>
      <c r="C10" s="44">
        <v>3</v>
      </c>
      <c r="D10" s="69">
        <v>4</v>
      </c>
      <c r="E10" s="45">
        <v>5</v>
      </c>
    </row>
    <row r="11" spans="1:5" s="148" customFormat="1" ht="20.25" customHeight="1" thickBot="1" thickTop="1">
      <c r="A11" s="103">
        <v>600</v>
      </c>
      <c r="B11" s="104" t="s">
        <v>54</v>
      </c>
      <c r="C11" s="379" t="s">
        <v>123</v>
      </c>
      <c r="D11" s="246">
        <f>D12</f>
        <v>27700</v>
      </c>
      <c r="E11" s="306">
        <f>E12</f>
        <v>27700</v>
      </c>
    </row>
    <row r="12" spans="1:5" s="148" customFormat="1" ht="27" customHeight="1" thickTop="1">
      <c r="A12" s="30">
        <v>60015</v>
      </c>
      <c r="B12" s="74" t="s">
        <v>88</v>
      </c>
      <c r="C12" s="75"/>
      <c r="D12" s="250">
        <f>SUM(D13:D17)</f>
        <v>27700</v>
      </c>
      <c r="E12" s="293">
        <f>SUM(E13:E17)</f>
        <v>27700</v>
      </c>
    </row>
    <row r="13" spans="1:5" s="148" customFormat="1" ht="15">
      <c r="A13" s="31">
        <v>4210</v>
      </c>
      <c r="B13" s="26" t="s">
        <v>10</v>
      </c>
      <c r="C13" s="78"/>
      <c r="D13" s="254">
        <v>25300</v>
      </c>
      <c r="E13" s="288"/>
    </row>
    <row r="14" spans="1:5" s="148" customFormat="1" ht="15">
      <c r="A14" s="31">
        <v>4260</v>
      </c>
      <c r="B14" s="49" t="s">
        <v>44</v>
      </c>
      <c r="C14" s="78"/>
      <c r="D14" s="254"/>
      <c r="E14" s="288">
        <v>2300</v>
      </c>
    </row>
    <row r="15" spans="1:5" s="148" customFormat="1" ht="15">
      <c r="A15" s="31">
        <v>4270</v>
      </c>
      <c r="B15" s="51" t="s">
        <v>43</v>
      </c>
      <c r="C15" s="78"/>
      <c r="D15" s="254"/>
      <c r="E15" s="288">
        <v>7700</v>
      </c>
    </row>
    <row r="16" spans="1:5" s="148" customFormat="1" ht="15">
      <c r="A16" s="31">
        <v>4300</v>
      </c>
      <c r="B16" s="51" t="s">
        <v>12</v>
      </c>
      <c r="C16" s="78"/>
      <c r="D16" s="254"/>
      <c r="E16" s="288">
        <v>17700</v>
      </c>
    </row>
    <row r="17" spans="1:5" s="148" customFormat="1" ht="30.75" thickBot="1">
      <c r="A17" s="31">
        <v>4390</v>
      </c>
      <c r="B17" s="51" t="s">
        <v>62</v>
      </c>
      <c r="C17" s="78"/>
      <c r="D17" s="254">
        <v>2400</v>
      </c>
      <c r="E17" s="303"/>
    </row>
    <row r="18" spans="1:5" s="148" customFormat="1" ht="15.75" thickBot="1" thickTop="1">
      <c r="A18" s="27">
        <v>710</v>
      </c>
      <c r="B18" s="215" t="s">
        <v>48</v>
      </c>
      <c r="C18" s="214" t="s">
        <v>133</v>
      </c>
      <c r="D18" s="278">
        <f>D19</f>
        <v>8244</v>
      </c>
      <c r="E18" s="306">
        <f>E19</f>
        <v>8244</v>
      </c>
    </row>
    <row r="19" spans="1:5" s="148" customFormat="1" ht="15" thickTop="1">
      <c r="A19" s="30">
        <v>71015</v>
      </c>
      <c r="B19" s="74" t="s">
        <v>49</v>
      </c>
      <c r="C19" s="75"/>
      <c r="D19" s="250">
        <f>SUM(D21:D31)</f>
        <v>8244</v>
      </c>
      <c r="E19" s="293">
        <f>SUM(E20:E32)</f>
        <v>8244</v>
      </c>
    </row>
    <row r="20" spans="1:5" s="148" customFormat="1" ht="15">
      <c r="A20" s="59">
        <v>4010</v>
      </c>
      <c r="B20" s="33" t="s">
        <v>15</v>
      </c>
      <c r="C20" s="213"/>
      <c r="D20" s="284"/>
      <c r="E20" s="316">
        <v>299</v>
      </c>
    </row>
    <row r="21" spans="1:5" s="148" customFormat="1" ht="15">
      <c r="A21" s="31">
        <v>4040</v>
      </c>
      <c r="B21" s="73" t="s">
        <v>60</v>
      </c>
      <c r="C21" s="78"/>
      <c r="D21" s="254">
        <v>299</v>
      </c>
      <c r="E21" s="288"/>
    </row>
    <row r="22" spans="1:5" s="148" customFormat="1" ht="15">
      <c r="A22" s="31">
        <v>4210</v>
      </c>
      <c r="B22" s="26" t="s">
        <v>10</v>
      </c>
      <c r="C22" s="78"/>
      <c r="D22" s="254"/>
      <c r="E22" s="288">
        <v>4900</v>
      </c>
    </row>
    <row r="23" spans="1:5" s="148" customFormat="1" ht="15">
      <c r="A23" s="31">
        <v>4280</v>
      </c>
      <c r="B23" s="73" t="s">
        <v>57</v>
      </c>
      <c r="C23" s="78"/>
      <c r="D23" s="254">
        <v>131</v>
      </c>
      <c r="E23" s="288"/>
    </row>
    <row r="24" spans="1:5" s="148" customFormat="1" ht="15">
      <c r="A24" s="31">
        <v>4350</v>
      </c>
      <c r="B24" s="49" t="s">
        <v>47</v>
      </c>
      <c r="C24" s="78"/>
      <c r="D24" s="254">
        <v>268</v>
      </c>
      <c r="E24" s="288"/>
    </row>
    <row r="25" spans="1:5" s="148" customFormat="1" ht="30">
      <c r="A25" s="31">
        <v>4360</v>
      </c>
      <c r="B25" s="51" t="s">
        <v>89</v>
      </c>
      <c r="C25" s="78"/>
      <c r="D25" s="254">
        <v>474</v>
      </c>
      <c r="E25" s="288"/>
    </row>
    <row r="26" spans="1:5" s="148" customFormat="1" ht="30">
      <c r="A26" s="31">
        <v>4370</v>
      </c>
      <c r="B26" s="51" t="s">
        <v>45</v>
      </c>
      <c r="C26" s="78"/>
      <c r="D26" s="254">
        <v>962</v>
      </c>
      <c r="E26" s="288"/>
    </row>
    <row r="27" spans="1:5" s="148" customFormat="1" ht="30">
      <c r="A27" s="31">
        <v>4400</v>
      </c>
      <c r="B27" s="73" t="s">
        <v>120</v>
      </c>
      <c r="C27" s="78"/>
      <c r="D27" s="254">
        <v>1358</v>
      </c>
      <c r="E27" s="288"/>
    </row>
    <row r="28" spans="1:5" s="148" customFormat="1" ht="15">
      <c r="A28" s="31">
        <v>4410</v>
      </c>
      <c r="B28" s="33" t="s">
        <v>50</v>
      </c>
      <c r="C28" s="78"/>
      <c r="D28" s="254">
        <v>1000</v>
      </c>
      <c r="E28" s="288"/>
    </row>
    <row r="29" spans="1:5" s="148" customFormat="1" ht="15">
      <c r="A29" s="31">
        <v>4490</v>
      </c>
      <c r="B29" s="73" t="s">
        <v>121</v>
      </c>
      <c r="C29" s="78"/>
      <c r="D29" s="254">
        <v>50</v>
      </c>
      <c r="E29" s="288"/>
    </row>
    <row r="30" spans="1:5" s="148" customFormat="1" ht="15">
      <c r="A30" s="31">
        <v>4550</v>
      </c>
      <c r="B30" s="49" t="s">
        <v>122</v>
      </c>
      <c r="C30" s="78"/>
      <c r="D30" s="254">
        <v>2502</v>
      </c>
      <c r="E30" s="288"/>
    </row>
    <row r="31" spans="1:5" s="148" customFormat="1" ht="30">
      <c r="A31" s="31">
        <v>4700</v>
      </c>
      <c r="B31" s="49" t="s">
        <v>51</v>
      </c>
      <c r="C31" s="78"/>
      <c r="D31" s="254">
        <v>1200</v>
      </c>
      <c r="E31" s="288"/>
    </row>
    <row r="32" spans="1:5" s="148" customFormat="1" ht="30.75" thickBot="1">
      <c r="A32" s="54">
        <v>4750</v>
      </c>
      <c r="B32" s="127" t="s">
        <v>25</v>
      </c>
      <c r="C32" s="119"/>
      <c r="D32" s="274"/>
      <c r="E32" s="303">
        <v>3045</v>
      </c>
    </row>
    <row r="33" spans="1:5" s="148" customFormat="1" ht="19.5" customHeight="1" thickBot="1" thickTop="1">
      <c r="A33" s="27">
        <v>801</v>
      </c>
      <c r="B33" s="47" t="s">
        <v>13</v>
      </c>
      <c r="C33" s="62" t="s">
        <v>14</v>
      </c>
      <c r="D33" s="278">
        <f>D34+D39+D45+D56+D59+D73+D77+D89+D97</f>
        <v>57091</v>
      </c>
      <c r="E33" s="290">
        <f>E34+E39+E45+E56+E59+E73+E77+E89+E97</f>
        <v>57091</v>
      </c>
    </row>
    <row r="34" spans="1:5" s="148" customFormat="1" ht="15" thickTop="1">
      <c r="A34" s="30">
        <v>80102</v>
      </c>
      <c r="B34" s="46" t="s">
        <v>24</v>
      </c>
      <c r="C34" s="58"/>
      <c r="D34" s="250">
        <f>SUM(D35:D38)</f>
        <v>500</v>
      </c>
      <c r="E34" s="293">
        <f>SUM(E35:E38)</f>
        <v>1050</v>
      </c>
    </row>
    <row r="35" spans="1:5" s="148" customFormat="1" ht="15">
      <c r="A35" s="31">
        <v>4210</v>
      </c>
      <c r="B35" s="26" t="s">
        <v>10</v>
      </c>
      <c r="C35" s="63"/>
      <c r="D35" s="254"/>
      <c r="E35" s="288">
        <v>1000</v>
      </c>
    </row>
    <row r="36" spans="1:5" s="148" customFormat="1" ht="15">
      <c r="A36" s="31">
        <v>4280</v>
      </c>
      <c r="B36" s="32" t="s">
        <v>57</v>
      </c>
      <c r="C36" s="63"/>
      <c r="D36" s="254">
        <v>120</v>
      </c>
      <c r="E36" s="288"/>
    </row>
    <row r="37" spans="1:5" s="148" customFormat="1" ht="30">
      <c r="A37" s="31">
        <v>4360</v>
      </c>
      <c r="B37" s="51" t="s">
        <v>89</v>
      </c>
      <c r="C37" s="63"/>
      <c r="D37" s="254"/>
      <c r="E37" s="288">
        <v>50</v>
      </c>
    </row>
    <row r="38" spans="1:5" s="148" customFormat="1" ht="15">
      <c r="A38" s="115">
        <v>4410</v>
      </c>
      <c r="B38" s="116" t="s">
        <v>50</v>
      </c>
      <c r="C38" s="117"/>
      <c r="D38" s="270">
        <v>380</v>
      </c>
      <c r="E38" s="300"/>
    </row>
    <row r="39" spans="1:5" s="148" customFormat="1" ht="15" customHeight="1">
      <c r="A39" s="24">
        <v>80111</v>
      </c>
      <c r="B39" s="48" t="s">
        <v>36</v>
      </c>
      <c r="C39" s="61"/>
      <c r="D39" s="313">
        <f>SUM(D40:D44)</f>
        <v>1230</v>
      </c>
      <c r="E39" s="314">
        <f>SUM(E40:E44)</f>
        <v>1170</v>
      </c>
    </row>
    <row r="40" spans="1:5" s="148" customFormat="1" ht="15">
      <c r="A40" s="31">
        <v>4140</v>
      </c>
      <c r="B40" s="32" t="s">
        <v>67</v>
      </c>
      <c r="C40" s="63"/>
      <c r="D40" s="254"/>
      <c r="E40" s="288">
        <v>220</v>
      </c>
    </row>
    <row r="41" spans="1:5" s="148" customFormat="1" ht="15">
      <c r="A41" s="31">
        <v>4210</v>
      </c>
      <c r="B41" s="26" t="s">
        <v>10</v>
      </c>
      <c r="C41" s="63"/>
      <c r="D41" s="254"/>
      <c r="E41" s="288">
        <v>900</v>
      </c>
    </row>
    <row r="42" spans="1:5" s="148" customFormat="1" ht="15">
      <c r="A42" s="31">
        <v>4280</v>
      </c>
      <c r="B42" s="32" t="s">
        <v>57</v>
      </c>
      <c r="C42" s="63"/>
      <c r="D42" s="254">
        <v>280</v>
      </c>
      <c r="E42" s="288"/>
    </row>
    <row r="43" spans="1:5" s="148" customFormat="1" ht="30">
      <c r="A43" s="31">
        <v>4360</v>
      </c>
      <c r="B43" s="51" t="s">
        <v>89</v>
      </c>
      <c r="C43" s="63"/>
      <c r="D43" s="254"/>
      <c r="E43" s="288">
        <v>50</v>
      </c>
    </row>
    <row r="44" spans="1:5" s="148" customFormat="1" ht="15">
      <c r="A44" s="31">
        <v>4410</v>
      </c>
      <c r="B44" s="33" t="s">
        <v>50</v>
      </c>
      <c r="C44" s="63"/>
      <c r="D44" s="254">
        <v>950</v>
      </c>
      <c r="E44" s="288"/>
    </row>
    <row r="45" spans="1:5" s="148" customFormat="1" ht="18" customHeight="1">
      <c r="A45" s="24">
        <v>80120</v>
      </c>
      <c r="B45" s="48" t="s">
        <v>26</v>
      </c>
      <c r="C45" s="61"/>
      <c r="D45" s="313">
        <f>SUM(D46:D55)</f>
        <v>5504</v>
      </c>
      <c r="E45" s="314">
        <f>SUM(E46:E55)</f>
        <v>5090</v>
      </c>
    </row>
    <row r="46" spans="1:5" s="148" customFormat="1" ht="15">
      <c r="A46" s="31">
        <v>4210</v>
      </c>
      <c r="B46" s="26" t="s">
        <v>10</v>
      </c>
      <c r="C46" s="63"/>
      <c r="D46" s="254"/>
      <c r="E46" s="288">
        <v>200</v>
      </c>
    </row>
    <row r="47" spans="1:5" s="148" customFormat="1" ht="30">
      <c r="A47" s="31">
        <v>4240</v>
      </c>
      <c r="B47" s="32" t="s">
        <v>58</v>
      </c>
      <c r="C47" s="63"/>
      <c r="D47" s="254"/>
      <c r="E47" s="288">
        <v>1910</v>
      </c>
    </row>
    <row r="48" spans="1:5" s="148" customFormat="1" ht="15">
      <c r="A48" s="31">
        <v>4280</v>
      </c>
      <c r="B48" s="32" t="s">
        <v>57</v>
      </c>
      <c r="C48" s="63"/>
      <c r="D48" s="254">
        <v>200</v>
      </c>
      <c r="E48" s="288"/>
    </row>
    <row r="49" spans="1:5" s="148" customFormat="1" ht="15">
      <c r="A49" s="31">
        <v>4350</v>
      </c>
      <c r="B49" s="49" t="s">
        <v>47</v>
      </c>
      <c r="C49" s="63"/>
      <c r="D49" s="254">
        <v>800</v>
      </c>
      <c r="E49" s="288"/>
    </row>
    <row r="50" spans="1:5" s="148" customFormat="1" ht="30">
      <c r="A50" s="31">
        <v>4370</v>
      </c>
      <c r="B50" s="51" t="s">
        <v>45</v>
      </c>
      <c r="C50" s="63"/>
      <c r="D50" s="254">
        <v>2400</v>
      </c>
      <c r="E50" s="288"/>
    </row>
    <row r="51" spans="1:5" s="148" customFormat="1" ht="15">
      <c r="A51" s="31">
        <v>4410</v>
      </c>
      <c r="B51" s="33" t="s">
        <v>50</v>
      </c>
      <c r="C51" s="63"/>
      <c r="D51" s="254">
        <v>1500</v>
      </c>
      <c r="E51" s="288"/>
    </row>
    <row r="52" spans="1:5" s="148" customFormat="1" ht="15">
      <c r="A52" s="31">
        <v>4420</v>
      </c>
      <c r="B52" s="33" t="s">
        <v>55</v>
      </c>
      <c r="C52" s="63"/>
      <c r="D52" s="254"/>
      <c r="E52" s="288">
        <v>1500</v>
      </c>
    </row>
    <row r="53" spans="1:5" s="148" customFormat="1" ht="30">
      <c r="A53" s="31">
        <v>4440</v>
      </c>
      <c r="B53" s="32" t="s">
        <v>72</v>
      </c>
      <c r="C53" s="63"/>
      <c r="D53" s="254">
        <v>604</v>
      </c>
      <c r="E53" s="288"/>
    </row>
    <row r="54" spans="1:5" s="148" customFormat="1" ht="30">
      <c r="A54" s="31">
        <v>4700</v>
      </c>
      <c r="B54" s="49" t="s">
        <v>51</v>
      </c>
      <c r="C54" s="63"/>
      <c r="D54" s="254"/>
      <c r="E54" s="288">
        <v>780</v>
      </c>
    </row>
    <row r="55" spans="1:5" s="148" customFormat="1" ht="30">
      <c r="A55" s="31">
        <v>4750</v>
      </c>
      <c r="B55" s="127" t="s">
        <v>25</v>
      </c>
      <c r="C55" s="63"/>
      <c r="D55" s="254"/>
      <c r="E55" s="288">
        <v>700</v>
      </c>
    </row>
    <row r="56" spans="1:5" s="148" customFormat="1" ht="17.25" customHeight="1">
      <c r="A56" s="24">
        <v>80123</v>
      </c>
      <c r="B56" s="48" t="s">
        <v>27</v>
      </c>
      <c r="C56" s="61"/>
      <c r="D56" s="313">
        <f>SUM(D57:D58)</f>
        <v>1580</v>
      </c>
      <c r="E56" s="314">
        <f>SUM(E57:E58)</f>
        <v>2682</v>
      </c>
    </row>
    <row r="57" spans="1:5" s="148" customFormat="1" ht="15">
      <c r="A57" s="31">
        <v>4140</v>
      </c>
      <c r="B57" s="32" t="s">
        <v>67</v>
      </c>
      <c r="C57" s="64"/>
      <c r="D57" s="284">
        <v>1580</v>
      </c>
      <c r="E57" s="316"/>
    </row>
    <row r="58" spans="1:5" s="148" customFormat="1" ht="30">
      <c r="A58" s="31">
        <v>4440</v>
      </c>
      <c r="B58" s="32" t="s">
        <v>72</v>
      </c>
      <c r="C58" s="60"/>
      <c r="D58" s="254"/>
      <c r="E58" s="288">
        <v>2682</v>
      </c>
    </row>
    <row r="59" spans="1:5" s="148" customFormat="1" ht="18.75" customHeight="1">
      <c r="A59" s="24">
        <v>80130</v>
      </c>
      <c r="B59" s="48" t="s">
        <v>28</v>
      </c>
      <c r="C59" s="61"/>
      <c r="D59" s="313">
        <f>SUM(D60:D72)</f>
        <v>22731</v>
      </c>
      <c r="E59" s="314">
        <f>SUM(E60:E72)</f>
        <v>29028</v>
      </c>
    </row>
    <row r="60" spans="1:5" s="148" customFormat="1" ht="15.75" customHeight="1">
      <c r="A60" s="31">
        <v>4010</v>
      </c>
      <c r="B60" s="33" t="s">
        <v>15</v>
      </c>
      <c r="C60" s="63"/>
      <c r="D60" s="254"/>
      <c r="E60" s="288">
        <v>12000</v>
      </c>
    </row>
    <row r="61" spans="1:5" s="148" customFormat="1" ht="15.75" customHeight="1">
      <c r="A61" s="31">
        <v>4110</v>
      </c>
      <c r="B61" s="33" t="s">
        <v>16</v>
      </c>
      <c r="C61" s="63"/>
      <c r="D61" s="254">
        <v>12000</v>
      </c>
      <c r="E61" s="288"/>
    </row>
    <row r="62" spans="1:5" s="148" customFormat="1" ht="16.5" customHeight="1">
      <c r="A62" s="31">
        <v>4140</v>
      </c>
      <c r="B62" s="32" t="s">
        <v>67</v>
      </c>
      <c r="C62" s="63"/>
      <c r="D62" s="254"/>
      <c r="E62" s="288">
        <v>1010</v>
      </c>
    </row>
    <row r="63" spans="1:5" s="148" customFormat="1" ht="15.75" customHeight="1">
      <c r="A63" s="31">
        <v>4210</v>
      </c>
      <c r="B63" s="26" t="s">
        <v>10</v>
      </c>
      <c r="C63" s="63"/>
      <c r="D63" s="254"/>
      <c r="E63" s="288">
        <v>2933</v>
      </c>
    </row>
    <row r="64" spans="1:5" s="148" customFormat="1" ht="15.75" customHeight="1">
      <c r="A64" s="31">
        <v>4260</v>
      </c>
      <c r="B64" s="49" t="s">
        <v>44</v>
      </c>
      <c r="C64" s="63"/>
      <c r="D64" s="254"/>
      <c r="E64" s="288">
        <v>8407</v>
      </c>
    </row>
    <row r="65" spans="1:5" s="148" customFormat="1" ht="15.75" customHeight="1">
      <c r="A65" s="31">
        <v>4270</v>
      </c>
      <c r="B65" s="51" t="s">
        <v>43</v>
      </c>
      <c r="C65" s="63"/>
      <c r="D65" s="254"/>
      <c r="E65" s="288">
        <v>1100</v>
      </c>
    </row>
    <row r="66" spans="1:5" s="148" customFormat="1" ht="16.5" customHeight="1">
      <c r="A66" s="31">
        <v>4280</v>
      </c>
      <c r="B66" s="32" t="s">
        <v>57</v>
      </c>
      <c r="C66" s="63"/>
      <c r="D66" s="254"/>
      <c r="E66" s="288">
        <v>1859</v>
      </c>
    </row>
    <row r="67" spans="1:5" s="148" customFormat="1" ht="15.75" customHeight="1">
      <c r="A67" s="31">
        <v>4350</v>
      </c>
      <c r="B67" s="49" t="s">
        <v>47</v>
      </c>
      <c r="C67" s="63"/>
      <c r="D67" s="254">
        <v>1500</v>
      </c>
      <c r="E67" s="288"/>
    </row>
    <row r="68" spans="1:5" s="148" customFormat="1" ht="26.25" customHeight="1">
      <c r="A68" s="31">
        <v>4370</v>
      </c>
      <c r="B68" s="51" t="s">
        <v>45</v>
      </c>
      <c r="C68" s="63"/>
      <c r="D68" s="254">
        <v>4200</v>
      </c>
      <c r="E68" s="288"/>
    </row>
    <row r="69" spans="1:5" s="148" customFormat="1" ht="15">
      <c r="A69" s="31">
        <v>4410</v>
      </c>
      <c r="B69" s="33" t="s">
        <v>50</v>
      </c>
      <c r="C69" s="63"/>
      <c r="D69" s="254">
        <v>652</v>
      </c>
      <c r="E69" s="288"/>
    </row>
    <row r="70" spans="1:5" s="148" customFormat="1" ht="15">
      <c r="A70" s="31">
        <v>4420</v>
      </c>
      <c r="B70" s="33" t="s">
        <v>55</v>
      </c>
      <c r="C70" s="63"/>
      <c r="D70" s="254"/>
      <c r="E70" s="288">
        <v>1719</v>
      </c>
    </row>
    <row r="71" spans="1:5" s="148" customFormat="1" ht="30">
      <c r="A71" s="31">
        <v>4440</v>
      </c>
      <c r="B71" s="32" t="s">
        <v>72</v>
      </c>
      <c r="C71" s="63"/>
      <c r="D71" s="254">
        <v>4120</v>
      </c>
      <c r="E71" s="288"/>
    </row>
    <row r="72" spans="1:5" s="148" customFormat="1" ht="30">
      <c r="A72" s="115">
        <v>4740</v>
      </c>
      <c r="B72" s="108" t="s">
        <v>11</v>
      </c>
      <c r="C72" s="117"/>
      <c r="D72" s="270">
        <v>259</v>
      </c>
      <c r="E72" s="300"/>
    </row>
    <row r="73" spans="1:5" s="148" customFormat="1" ht="17.25" customHeight="1">
      <c r="A73" s="24">
        <v>80134</v>
      </c>
      <c r="B73" s="48" t="s">
        <v>37</v>
      </c>
      <c r="C73" s="61"/>
      <c r="D73" s="313">
        <f>SUM(D74:D76)</f>
        <v>870</v>
      </c>
      <c r="E73" s="314">
        <f>SUM(E74:E76)</f>
        <v>600</v>
      </c>
    </row>
    <row r="74" spans="1:5" s="148" customFormat="1" ht="15">
      <c r="A74" s="31">
        <v>4210</v>
      </c>
      <c r="B74" s="26" t="s">
        <v>10</v>
      </c>
      <c r="C74" s="60"/>
      <c r="D74" s="254"/>
      <c r="E74" s="288">
        <v>600</v>
      </c>
    </row>
    <row r="75" spans="1:5" s="148" customFormat="1" ht="15">
      <c r="A75" s="31">
        <v>4280</v>
      </c>
      <c r="B75" s="32" t="s">
        <v>57</v>
      </c>
      <c r="C75" s="63"/>
      <c r="D75" s="254">
        <v>200</v>
      </c>
      <c r="E75" s="288"/>
    </row>
    <row r="76" spans="1:5" s="148" customFormat="1" ht="15">
      <c r="A76" s="115">
        <v>4410</v>
      </c>
      <c r="B76" s="33" t="s">
        <v>50</v>
      </c>
      <c r="C76" s="117"/>
      <c r="D76" s="270">
        <v>670</v>
      </c>
      <c r="E76" s="300"/>
    </row>
    <row r="77" spans="1:5" s="148" customFormat="1" ht="45.75" customHeight="1">
      <c r="A77" s="24">
        <v>80140</v>
      </c>
      <c r="B77" s="48" t="s">
        <v>38</v>
      </c>
      <c r="C77" s="61"/>
      <c r="D77" s="313">
        <f>SUM(D78:D88)</f>
        <v>7735</v>
      </c>
      <c r="E77" s="314">
        <f>SUM(E78:E88)</f>
        <v>7735</v>
      </c>
    </row>
    <row r="78" spans="1:5" s="148" customFormat="1" ht="15">
      <c r="A78" s="31">
        <v>4140</v>
      </c>
      <c r="B78" s="32" t="s">
        <v>67</v>
      </c>
      <c r="C78" s="63"/>
      <c r="D78" s="254">
        <v>5900</v>
      </c>
      <c r="E78" s="288"/>
    </row>
    <row r="79" spans="1:5" s="148" customFormat="1" ht="15">
      <c r="A79" s="31">
        <v>4210</v>
      </c>
      <c r="B79" s="26" t="s">
        <v>10</v>
      </c>
      <c r="C79" s="63"/>
      <c r="D79" s="254"/>
      <c r="E79" s="288">
        <v>3164</v>
      </c>
    </row>
    <row r="80" spans="1:5" s="148" customFormat="1" ht="15">
      <c r="A80" s="31">
        <v>4280</v>
      </c>
      <c r="B80" s="32" t="s">
        <v>57</v>
      </c>
      <c r="C80" s="63"/>
      <c r="D80" s="254">
        <v>415</v>
      </c>
      <c r="E80" s="288"/>
    </row>
    <row r="81" spans="1:5" s="148" customFormat="1" ht="15">
      <c r="A81" s="31">
        <v>4300</v>
      </c>
      <c r="B81" s="51" t="s">
        <v>12</v>
      </c>
      <c r="C81" s="63"/>
      <c r="D81" s="254"/>
      <c r="E81" s="288">
        <v>2500</v>
      </c>
    </row>
    <row r="82" spans="1:5" s="148" customFormat="1" ht="30">
      <c r="A82" s="31">
        <v>4360</v>
      </c>
      <c r="B82" s="51" t="s">
        <v>89</v>
      </c>
      <c r="C82" s="63"/>
      <c r="D82" s="254">
        <v>120</v>
      </c>
      <c r="E82" s="288"/>
    </row>
    <row r="83" spans="1:5" s="148" customFormat="1" ht="30">
      <c r="A83" s="31">
        <v>4370</v>
      </c>
      <c r="B83" s="51" t="s">
        <v>45</v>
      </c>
      <c r="C83" s="63"/>
      <c r="D83" s="254">
        <v>600</v>
      </c>
      <c r="E83" s="288"/>
    </row>
    <row r="84" spans="1:5" s="148" customFormat="1" ht="15">
      <c r="A84" s="31">
        <v>4410</v>
      </c>
      <c r="B84" s="33" t="s">
        <v>50</v>
      </c>
      <c r="C84" s="63"/>
      <c r="D84" s="254">
        <v>700</v>
      </c>
      <c r="E84" s="288"/>
    </row>
    <row r="85" spans="1:5" s="148" customFormat="1" ht="15">
      <c r="A85" s="31">
        <v>4420</v>
      </c>
      <c r="B85" s="33" t="s">
        <v>55</v>
      </c>
      <c r="C85" s="63"/>
      <c r="D85" s="254"/>
      <c r="E85" s="288">
        <v>375</v>
      </c>
    </row>
    <row r="86" spans="1:5" s="148" customFormat="1" ht="30">
      <c r="A86" s="31">
        <v>4700</v>
      </c>
      <c r="B86" s="49" t="s">
        <v>51</v>
      </c>
      <c r="C86" s="63"/>
      <c r="D86" s="254"/>
      <c r="E86" s="288">
        <v>96</v>
      </c>
    </row>
    <row r="87" spans="1:5" s="148" customFormat="1" ht="30">
      <c r="A87" s="31">
        <v>4740</v>
      </c>
      <c r="B87" s="26" t="s">
        <v>11</v>
      </c>
      <c r="C87" s="63"/>
      <c r="D87" s="254"/>
      <c r="E87" s="288">
        <v>600</v>
      </c>
    </row>
    <row r="88" spans="1:5" s="148" customFormat="1" ht="30">
      <c r="A88" s="31">
        <v>4750</v>
      </c>
      <c r="B88" s="127" t="s">
        <v>25</v>
      </c>
      <c r="C88" s="63"/>
      <c r="D88" s="254"/>
      <c r="E88" s="288">
        <v>1000</v>
      </c>
    </row>
    <row r="89" spans="1:5" s="148" customFormat="1" ht="18.75" customHeight="1">
      <c r="A89" s="24">
        <v>80146</v>
      </c>
      <c r="B89" s="48" t="s">
        <v>18</v>
      </c>
      <c r="C89" s="61"/>
      <c r="D89" s="313">
        <f>SUM(D90:D96)</f>
        <v>7056</v>
      </c>
      <c r="E89" s="314">
        <f>SUM(E90:E96)</f>
        <v>7056</v>
      </c>
    </row>
    <row r="90" spans="1:5" s="148" customFormat="1" ht="15" customHeight="1">
      <c r="A90" s="59">
        <v>4170</v>
      </c>
      <c r="B90" s="49" t="s">
        <v>63</v>
      </c>
      <c r="C90" s="158"/>
      <c r="D90" s="284"/>
      <c r="E90" s="316">
        <v>500</v>
      </c>
    </row>
    <row r="91" spans="1:5" s="148" customFormat="1" ht="15" customHeight="1">
      <c r="A91" s="31">
        <v>4210</v>
      </c>
      <c r="B91" s="26" t="s">
        <v>10</v>
      </c>
      <c r="C91" s="63"/>
      <c r="D91" s="254"/>
      <c r="E91" s="288">
        <v>2071</v>
      </c>
    </row>
    <row r="92" spans="1:5" s="148" customFormat="1" ht="28.5" customHeight="1">
      <c r="A92" s="31">
        <v>4240</v>
      </c>
      <c r="B92" s="32" t="s">
        <v>58</v>
      </c>
      <c r="C92" s="63"/>
      <c r="D92" s="254"/>
      <c r="E92" s="288">
        <v>3400</v>
      </c>
    </row>
    <row r="93" spans="1:5" s="148" customFormat="1" ht="15">
      <c r="A93" s="31">
        <v>4300</v>
      </c>
      <c r="B93" s="51" t="s">
        <v>12</v>
      </c>
      <c r="C93" s="63"/>
      <c r="D93" s="254">
        <v>3490</v>
      </c>
      <c r="E93" s="288"/>
    </row>
    <row r="94" spans="1:5" s="148" customFormat="1" ht="27.75">
      <c r="A94" s="31">
        <v>4300</v>
      </c>
      <c r="B94" s="51" t="s">
        <v>127</v>
      </c>
      <c r="C94" s="63"/>
      <c r="D94" s="254"/>
      <c r="E94" s="288">
        <v>1085</v>
      </c>
    </row>
    <row r="95" spans="1:5" s="148" customFormat="1" ht="15">
      <c r="A95" s="31">
        <v>4410</v>
      </c>
      <c r="B95" s="33" t="s">
        <v>50</v>
      </c>
      <c r="C95" s="63"/>
      <c r="D95" s="254">
        <v>1820</v>
      </c>
      <c r="E95" s="288"/>
    </row>
    <row r="96" spans="1:5" s="148" customFormat="1" ht="30">
      <c r="A96" s="115">
        <v>4700</v>
      </c>
      <c r="B96" s="49" t="s">
        <v>51</v>
      </c>
      <c r="C96" s="117"/>
      <c r="D96" s="270">
        <v>1746</v>
      </c>
      <c r="E96" s="300"/>
    </row>
    <row r="97" spans="1:5" s="148" customFormat="1" ht="19.5" customHeight="1">
      <c r="A97" s="24">
        <v>80195</v>
      </c>
      <c r="B97" s="48" t="s">
        <v>9</v>
      </c>
      <c r="C97" s="65"/>
      <c r="D97" s="313">
        <f>SUM(D98:D100)+D101</f>
        <v>9885</v>
      </c>
      <c r="E97" s="314">
        <f>SUM(E98:E100)+E101</f>
        <v>2680</v>
      </c>
    </row>
    <row r="98" spans="1:5" s="159" customFormat="1" ht="16.5" customHeight="1">
      <c r="A98" s="66">
        <v>4210</v>
      </c>
      <c r="B98" s="26" t="s">
        <v>10</v>
      </c>
      <c r="C98" s="50"/>
      <c r="D98" s="254"/>
      <c r="E98" s="288">
        <v>2660</v>
      </c>
    </row>
    <row r="99" spans="1:5" s="159" customFormat="1" ht="26.25" customHeight="1">
      <c r="A99" s="31">
        <v>4300</v>
      </c>
      <c r="B99" s="51" t="s">
        <v>90</v>
      </c>
      <c r="C99" s="50"/>
      <c r="D99" s="254">
        <v>2265</v>
      </c>
      <c r="E99" s="255"/>
    </row>
    <row r="100" spans="1:5" s="159" customFormat="1" ht="15.75" customHeight="1">
      <c r="A100" s="31">
        <v>4300</v>
      </c>
      <c r="B100" s="51" t="s">
        <v>12</v>
      </c>
      <c r="C100" s="50"/>
      <c r="D100" s="254">
        <v>7600</v>
      </c>
      <c r="E100" s="255"/>
    </row>
    <row r="101" spans="1:5" s="159" customFormat="1" ht="28.5" customHeight="1">
      <c r="A101" s="31"/>
      <c r="B101" s="189" t="s">
        <v>151</v>
      </c>
      <c r="C101" s="196"/>
      <c r="D101" s="296">
        <f>SUM(D102:D103)</f>
        <v>20</v>
      </c>
      <c r="E101" s="297">
        <f>SUM(E102:E103)</f>
        <v>20</v>
      </c>
    </row>
    <row r="102" spans="1:5" s="159" customFormat="1" ht="15.75" customHeight="1">
      <c r="A102" s="66">
        <v>4217</v>
      </c>
      <c r="B102" s="26" t="s">
        <v>10</v>
      </c>
      <c r="C102" s="50"/>
      <c r="D102" s="254">
        <v>20</v>
      </c>
      <c r="E102" s="288"/>
    </row>
    <row r="103" spans="1:5" s="159" customFormat="1" ht="32.25" customHeight="1">
      <c r="A103" s="107">
        <v>4247</v>
      </c>
      <c r="B103" s="352" t="s">
        <v>58</v>
      </c>
      <c r="C103" s="118"/>
      <c r="D103" s="270"/>
      <c r="E103" s="300">
        <v>20</v>
      </c>
    </row>
    <row r="104" spans="1:5" s="159" customFormat="1" ht="21" customHeight="1" thickBot="1">
      <c r="A104" s="380">
        <v>852</v>
      </c>
      <c r="B104" s="381" t="s">
        <v>41</v>
      </c>
      <c r="C104" s="379" t="s">
        <v>40</v>
      </c>
      <c r="D104" s="246">
        <f>D123+D105+D121</f>
        <v>8860</v>
      </c>
      <c r="E104" s="306">
        <f>E123+E105+E121</f>
        <v>8860</v>
      </c>
    </row>
    <row r="105" spans="1:5" s="159" customFormat="1" ht="21" customHeight="1" thickTop="1">
      <c r="A105" s="79">
        <v>85201</v>
      </c>
      <c r="B105" s="113" t="s">
        <v>104</v>
      </c>
      <c r="C105" s="172"/>
      <c r="D105" s="357">
        <f>D106+D107+D112</f>
        <v>6260</v>
      </c>
      <c r="E105" s="251">
        <f>E106+E107+E112</f>
        <v>2260</v>
      </c>
    </row>
    <row r="106" spans="1:5" s="159" customFormat="1" ht="60.75" customHeight="1">
      <c r="A106" s="204">
        <v>2320</v>
      </c>
      <c r="B106" s="209" t="s">
        <v>95</v>
      </c>
      <c r="C106" s="210"/>
      <c r="D106" s="358">
        <v>4000</v>
      </c>
      <c r="E106" s="285"/>
    </row>
    <row r="107" spans="1:5" s="159" customFormat="1" ht="15">
      <c r="A107" s="162"/>
      <c r="B107" s="137" t="s">
        <v>152</v>
      </c>
      <c r="C107" s="212"/>
      <c r="D107" s="359">
        <f>SUM(D108:D111)</f>
        <v>350</v>
      </c>
      <c r="E107" s="354">
        <f>SUM(E108:E111)</f>
        <v>350</v>
      </c>
    </row>
    <row r="108" spans="1:5" s="159" customFormat="1" ht="15">
      <c r="A108" s="66">
        <v>4210</v>
      </c>
      <c r="B108" s="26" t="s">
        <v>10</v>
      </c>
      <c r="C108" s="211"/>
      <c r="D108" s="360"/>
      <c r="E108" s="255">
        <v>350</v>
      </c>
    </row>
    <row r="109" spans="1:5" s="159" customFormat="1" ht="30">
      <c r="A109" s="66">
        <v>4240</v>
      </c>
      <c r="B109" s="32" t="s">
        <v>58</v>
      </c>
      <c r="C109" s="211"/>
      <c r="D109" s="360">
        <v>70</v>
      </c>
      <c r="E109" s="255"/>
    </row>
    <row r="110" spans="1:5" s="159" customFormat="1" ht="15">
      <c r="A110" s="66">
        <v>4260</v>
      </c>
      <c r="B110" s="49" t="s">
        <v>44</v>
      </c>
      <c r="C110" s="211"/>
      <c r="D110" s="360">
        <v>230</v>
      </c>
      <c r="E110" s="255"/>
    </row>
    <row r="111" spans="1:5" s="159" customFormat="1" ht="30">
      <c r="A111" s="66">
        <v>4700</v>
      </c>
      <c r="B111" s="49" t="s">
        <v>51</v>
      </c>
      <c r="C111" s="211"/>
      <c r="D111" s="360">
        <v>50</v>
      </c>
      <c r="E111" s="255"/>
    </row>
    <row r="112" spans="1:5" s="159" customFormat="1" ht="15">
      <c r="A112" s="162"/>
      <c r="B112" s="137" t="s">
        <v>153</v>
      </c>
      <c r="C112" s="212"/>
      <c r="D112" s="359">
        <f>SUM(D113:D120)</f>
        <v>1910</v>
      </c>
      <c r="E112" s="354">
        <f>SUM(E113:E120)</f>
        <v>1910</v>
      </c>
    </row>
    <row r="113" spans="1:5" s="159" customFormat="1" ht="15">
      <c r="A113" s="66">
        <v>4210</v>
      </c>
      <c r="B113" s="26" t="s">
        <v>10</v>
      </c>
      <c r="C113" s="211"/>
      <c r="D113" s="360"/>
      <c r="E113" s="255">
        <v>1880</v>
      </c>
    </row>
    <row r="114" spans="1:5" s="159" customFormat="1" ht="15">
      <c r="A114" s="66">
        <v>4260</v>
      </c>
      <c r="B114" s="49" t="s">
        <v>44</v>
      </c>
      <c r="C114" s="211"/>
      <c r="D114" s="360">
        <v>130</v>
      </c>
      <c r="E114" s="255"/>
    </row>
    <row r="115" spans="1:5" s="159" customFormat="1" ht="15">
      <c r="A115" s="66">
        <v>4270</v>
      </c>
      <c r="B115" s="51" t="s">
        <v>43</v>
      </c>
      <c r="C115" s="211"/>
      <c r="D115" s="360">
        <v>1640</v>
      </c>
      <c r="E115" s="255"/>
    </row>
    <row r="116" spans="1:5" s="159" customFormat="1" ht="15">
      <c r="A116" s="66">
        <v>4300</v>
      </c>
      <c r="B116" s="51" t="s">
        <v>12</v>
      </c>
      <c r="C116" s="211"/>
      <c r="D116" s="360">
        <v>50</v>
      </c>
      <c r="E116" s="255"/>
    </row>
    <row r="117" spans="1:5" s="159" customFormat="1" ht="30">
      <c r="A117" s="66">
        <v>4370</v>
      </c>
      <c r="B117" s="51" t="s">
        <v>45</v>
      </c>
      <c r="C117" s="211"/>
      <c r="D117" s="360">
        <v>40</v>
      </c>
      <c r="E117" s="255"/>
    </row>
    <row r="118" spans="1:5" s="159" customFormat="1" ht="15">
      <c r="A118" s="66">
        <v>4410</v>
      </c>
      <c r="B118" s="33" t="s">
        <v>50</v>
      </c>
      <c r="C118" s="211"/>
      <c r="D118" s="360"/>
      <c r="E118" s="255">
        <v>20</v>
      </c>
    </row>
    <row r="119" spans="1:5" s="159" customFormat="1" ht="30">
      <c r="A119" s="66">
        <v>4700</v>
      </c>
      <c r="B119" s="49" t="s">
        <v>51</v>
      </c>
      <c r="C119" s="211"/>
      <c r="D119" s="360">
        <v>50</v>
      </c>
      <c r="E119" s="255"/>
    </row>
    <row r="120" spans="1:5" s="159" customFormat="1" ht="30">
      <c r="A120" s="107">
        <v>4750</v>
      </c>
      <c r="B120" s="127" t="s">
        <v>25</v>
      </c>
      <c r="C120" s="208"/>
      <c r="D120" s="361"/>
      <c r="E120" s="271">
        <v>10</v>
      </c>
    </row>
    <row r="121" spans="1:5" s="159" customFormat="1" ht="21" customHeight="1">
      <c r="A121" s="110">
        <v>85204</v>
      </c>
      <c r="B121" s="128" t="s">
        <v>65</v>
      </c>
      <c r="C121" s="173"/>
      <c r="D121" s="362"/>
      <c r="E121" s="267">
        <f>E122</f>
        <v>4000</v>
      </c>
    </row>
    <row r="122" spans="1:5" s="159" customFormat="1" ht="57" customHeight="1">
      <c r="A122" s="174">
        <v>2320</v>
      </c>
      <c r="B122" s="175" t="s">
        <v>95</v>
      </c>
      <c r="C122" s="200"/>
      <c r="D122" s="363"/>
      <c r="E122" s="344">
        <v>4000</v>
      </c>
    </row>
    <row r="123" spans="1:5" s="159" customFormat="1" ht="16.5" customHeight="1">
      <c r="A123" s="110">
        <v>85226</v>
      </c>
      <c r="B123" s="128" t="s">
        <v>105</v>
      </c>
      <c r="C123" s="118"/>
      <c r="D123" s="266">
        <f>SUM(D124:D130)</f>
        <v>2600</v>
      </c>
      <c r="E123" s="315">
        <f>SUM(E124:E130)</f>
        <v>2600</v>
      </c>
    </row>
    <row r="124" spans="1:5" s="159" customFormat="1" ht="24.75" customHeight="1">
      <c r="A124" s="31">
        <v>3020</v>
      </c>
      <c r="B124" s="32" t="s">
        <v>59</v>
      </c>
      <c r="C124" s="50"/>
      <c r="D124" s="254">
        <v>300</v>
      </c>
      <c r="E124" s="288"/>
    </row>
    <row r="125" spans="1:5" s="159" customFormat="1" ht="15.75" customHeight="1">
      <c r="A125" s="31">
        <v>4110</v>
      </c>
      <c r="B125" s="33" t="s">
        <v>16</v>
      </c>
      <c r="C125" s="50"/>
      <c r="D125" s="254">
        <v>700</v>
      </c>
      <c r="E125" s="288"/>
    </row>
    <row r="126" spans="1:5" s="159" customFormat="1" ht="15.75" customHeight="1">
      <c r="A126" s="31">
        <v>4170</v>
      </c>
      <c r="B126" s="49" t="s">
        <v>63</v>
      </c>
      <c r="C126" s="50"/>
      <c r="D126" s="254"/>
      <c r="E126" s="288">
        <v>203</v>
      </c>
    </row>
    <row r="127" spans="1:5" s="159" customFormat="1" ht="15.75" customHeight="1">
      <c r="A127" s="31">
        <v>4210</v>
      </c>
      <c r="B127" s="26" t="s">
        <v>10</v>
      </c>
      <c r="C127" s="50"/>
      <c r="D127" s="254"/>
      <c r="E127" s="288">
        <v>2397</v>
      </c>
    </row>
    <row r="128" spans="1:5" s="159" customFormat="1" ht="15.75" customHeight="1">
      <c r="A128" s="31">
        <v>4280</v>
      </c>
      <c r="B128" s="32" t="s">
        <v>57</v>
      </c>
      <c r="C128" s="50"/>
      <c r="D128" s="254">
        <v>300</v>
      </c>
      <c r="E128" s="288"/>
    </row>
    <row r="129" spans="1:5" s="159" customFormat="1" ht="27.75" customHeight="1">
      <c r="A129" s="31">
        <v>4370</v>
      </c>
      <c r="B129" s="51" t="s">
        <v>45</v>
      </c>
      <c r="C129" s="50"/>
      <c r="D129" s="254">
        <v>300</v>
      </c>
      <c r="E129" s="288"/>
    </row>
    <row r="130" spans="1:5" s="159" customFormat="1" ht="28.5" customHeight="1" thickBot="1">
      <c r="A130" s="31">
        <v>4750</v>
      </c>
      <c r="B130" s="49" t="s">
        <v>25</v>
      </c>
      <c r="C130" s="50"/>
      <c r="D130" s="254">
        <v>1000</v>
      </c>
      <c r="E130" s="288"/>
    </row>
    <row r="131" spans="1:5" s="159" customFormat="1" ht="30" customHeight="1" thickBot="1" thickTop="1">
      <c r="A131" s="27">
        <v>853</v>
      </c>
      <c r="B131" s="112" t="s">
        <v>109</v>
      </c>
      <c r="C131" s="28" t="s">
        <v>14</v>
      </c>
      <c r="D131" s="278">
        <f>D132</f>
        <v>9289</v>
      </c>
      <c r="E131" s="290">
        <f>E132</f>
        <v>9289</v>
      </c>
    </row>
    <row r="132" spans="1:5" s="159" customFormat="1" ht="18.75" customHeight="1" thickTop="1">
      <c r="A132" s="30">
        <v>85395</v>
      </c>
      <c r="B132" s="217" t="s">
        <v>9</v>
      </c>
      <c r="C132" s="77"/>
      <c r="D132" s="250">
        <f>D133</f>
        <v>9289</v>
      </c>
      <c r="E132" s="293">
        <f>E133</f>
        <v>9289</v>
      </c>
    </row>
    <row r="133" spans="1:5" s="159" customFormat="1" ht="18.75" customHeight="1">
      <c r="A133" s="216"/>
      <c r="B133" s="206" t="s">
        <v>124</v>
      </c>
      <c r="C133" s="207"/>
      <c r="D133" s="296">
        <f>SUM(D134:D148)</f>
        <v>9289</v>
      </c>
      <c r="E133" s="297">
        <f>SUM(E134:E148)</f>
        <v>9289</v>
      </c>
    </row>
    <row r="134" spans="1:5" s="159" customFormat="1" ht="18.75" customHeight="1">
      <c r="A134" s="31">
        <v>4110</v>
      </c>
      <c r="B134" s="33" t="s">
        <v>16</v>
      </c>
      <c r="C134" s="50"/>
      <c r="D134" s="254"/>
      <c r="E134" s="288">
        <v>20</v>
      </c>
    </row>
    <row r="135" spans="1:5" s="159" customFormat="1" ht="18.75" customHeight="1">
      <c r="A135" s="31">
        <v>4118</v>
      </c>
      <c r="B135" s="33" t="s">
        <v>16</v>
      </c>
      <c r="C135" s="50"/>
      <c r="D135" s="254">
        <v>21</v>
      </c>
      <c r="E135" s="288"/>
    </row>
    <row r="136" spans="1:5" s="159" customFormat="1" ht="18.75" customHeight="1">
      <c r="A136" s="31">
        <v>4119</v>
      </c>
      <c r="B136" s="33" t="s">
        <v>16</v>
      </c>
      <c r="C136" s="50"/>
      <c r="D136" s="254">
        <v>2</v>
      </c>
      <c r="E136" s="288">
        <v>3</v>
      </c>
    </row>
    <row r="137" spans="1:5" s="159" customFormat="1" ht="18.75" customHeight="1">
      <c r="A137" s="31">
        <v>4128</v>
      </c>
      <c r="B137" s="49" t="s">
        <v>17</v>
      </c>
      <c r="C137" s="50"/>
      <c r="D137" s="254">
        <v>2</v>
      </c>
      <c r="E137" s="288">
        <v>1</v>
      </c>
    </row>
    <row r="138" spans="1:5" s="159" customFormat="1" ht="18.75" customHeight="1">
      <c r="A138" s="31">
        <v>4178</v>
      </c>
      <c r="B138" s="49" t="s">
        <v>63</v>
      </c>
      <c r="C138" s="50"/>
      <c r="D138" s="254"/>
      <c r="E138" s="288">
        <v>23</v>
      </c>
    </row>
    <row r="139" spans="1:5" s="159" customFormat="1" ht="18.75" customHeight="1">
      <c r="A139" s="31">
        <v>4179</v>
      </c>
      <c r="B139" s="49" t="s">
        <v>63</v>
      </c>
      <c r="C139" s="50"/>
      <c r="D139" s="254">
        <v>3</v>
      </c>
      <c r="E139" s="288">
        <v>1</v>
      </c>
    </row>
    <row r="140" spans="1:5" s="159" customFormat="1" ht="18.75" customHeight="1">
      <c r="A140" s="31">
        <v>4210</v>
      </c>
      <c r="B140" s="26" t="s">
        <v>10</v>
      </c>
      <c r="C140" s="50"/>
      <c r="D140" s="254">
        <v>6000</v>
      </c>
      <c r="E140" s="288"/>
    </row>
    <row r="141" spans="1:5" s="159" customFormat="1" ht="18.75" customHeight="1">
      <c r="A141" s="31">
        <v>4218</v>
      </c>
      <c r="B141" s="26" t="s">
        <v>10</v>
      </c>
      <c r="C141" s="50"/>
      <c r="D141" s="254"/>
      <c r="E141" s="288">
        <v>513</v>
      </c>
    </row>
    <row r="142" spans="1:5" s="159" customFormat="1" ht="18.75" customHeight="1">
      <c r="A142" s="31">
        <v>4219</v>
      </c>
      <c r="B142" s="26" t="s">
        <v>10</v>
      </c>
      <c r="C142" s="50"/>
      <c r="D142" s="254"/>
      <c r="E142" s="288">
        <v>7</v>
      </c>
    </row>
    <row r="143" spans="1:5" s="159" customFormat="1" ht="26.25" customHeight="1">
      <c r="A143" s="31">
        <v>4248</v>
      </c>
      <c r="B143" s="32" t="s">
        <v>58</v>
      </c>
      <c r="C143" s="50"/>
      <c r="D143" s="254"/>
      <c r="E143" s="288">
        <v>711</v>
      </c>
    </row>
    <row r="144" spans="1:5" s="159" customFormat="1" ht="27.75" customHeight="1">
      <c r="A144" s="31">
        <v>4249</v>
      </c>
      <c r="B144" s="32" t="s">
        <v>58</v>
      </c>
      <c r="C144" s="50"/>
      <c r="D144" s="254"/>
      <c r="E144" s="288">
        <v>10</v>
      </c>
    </row>
    <row r="145" spans="1:5" s="159" customFormat="1" ht="18.75" customHeight="1">
      <c r="A145" s="31">
        <v>4300</v>
      </c>
      <c r="B145" s="51" t="s">
        <v>12</v>
      </c>
      <c r="C145" s="50"/>
      <c r="D145" s="254">
        <v>2020</v>
      </c>
      <c r="E145" s="288">
        <v>6000</v>
      </c>
    </row>
    <row r="146" spans="1:5" s="159" customFormat="1" ht="18.75" customHeight="1">
      <c r="A146" s="31">
        <v>4308</v>
      </c>
      <c r="B146" s="51" t="s">
        <v>12</v>
      </c>
      <c r="C146" s="50"/>
      <c r="D146" s="254">
        <v>1224</v>
      </c>
      <c r="E146" s="288"/>
    </row>
    <row r="147" spans="1:5" s="159" customFormat="1" ht="18.75" customHeight="1">
      <c r="A147" s="31">
        <v>4309</v>
      </c>
      <c r="B147" s="51" t="s">
        <v>12</v>
      </c>
      <c r="C147" s="50"/>
      <c r="D147" s="254">
        <v>17</v>
      </c>
      <c r="E147" s="288"/>
    </row>
    <row r="148" spans="1:5" s="159" customFormat="1" ht="28.5" customHeight="1" thickBot="1">
      <c r="A148" s="31">
        <v>4750</v>
      </c>
      <c r="B148" s="49" t="s">
        <v>25</v>
      </c>
      <c r="C148" s="50"/>
      <c r="D148" s="254"/>
      <c r="E148" s="288">
        <v>2000</v>
      </c>
    </row>
    <row r="149" spans="1:5" s="159" customFormat="1" ht="30.75" customHeight="1" thickBot="1" thickTop="1">
      <c r="A149" s="27">
        <v>854</v>
      </c>
      <c r="B149" s="52" t="s">
        <v>19</v>
      </c>
      <c r="C149" s="28" t="s">
        <v>14</v>
      </c>
      <c r="D149" s="278">
        <f>D150+D153+D156+D170+D175+D162</f>
        <v>13825</v>
      </c>
      <c r="E149" s="290">
        <f>E150+E153+E156+E170+E175+E162</f>
        <v>13825</v>
      </c>
    </row>
    <row r="150" spans="1:5" s="159" customFormat="1" ht="19.5" customHeight="1" thickTop="1">
      <c r="A150" s="24">
        <v>85403</v>
      </c>
      <c r="B150" s="25" t="s">
        <v>29</v>
      </c>
      <c r="C150" s="53"/>
      <c r="D150" s="313">
        <f>SUM(D151:D152)</f>
        <v>6000</v>
      </c>
      <c r="E150" s="314">
        <f>SUM(E151:E152)</f>
        <v>6000</v>
      </c>
    </row>
    <row r="151" spans="1:5" s="159" customFormat="1" ht="15">
      <c r="A151" s="31">
        <v>4210</v>
      </c>
      <c r="B151" s="26" t="s">
        <v>10</v>
      </c>
      <c r="C151" s="50"/>
      <c r="D151" s="254"/>
      <c r="E151" s="288">
        <v>6000</v>
      </c>
    </row>
    <row r="152" spans="1:5" s="159" customFormat="1" ht="15">
      <c r="A152" s="115">
        <v>4220</v>
      </c>
      <c r="B152" s="116" t="s">
        <v>64</v>
      </c>
      <c r="C152" s="118"/>
      <c r="D152" s="270">
        <v>6000</v>
      </c>
      <c r="E152" s="300"/>
    </row>
    <row r="153" spans="1:5" s="159" customFormat="1" ht="33.75" customHeight="1">
      <c r="A153" s="85">
        <v>85407</v>
      </c>
      <c r="B153" s="70" t="s">
        <v>106</v>
      </c>
      <c r="C153" s="53"/>
      <c r="D153" s="313">
        <f>SUM(D154:D155)</f>
        <v>1200</v>
      </c>
      <c r="E153" s="314">
        <f>SUM(E154:E155)</f>
        <v>1200</v>
      </c>
    </row>
    <row r="154" spans="1:5" s="159" customFormat="1" ht="15">
      <c r="A154" s="86">
        <v>4140</v>
      </c>
      <c r="B154" s="32" t="s">
        <v>67</v>
      </c>
      <c r="C154" s="50"/>
      <c r="D154" s="284">
        <v>1200</v>
      </c>
      <c r="E154" s="288"/>
    </row>
    <row r="155" spans="1:5" s="159" customFormat="1" ht="30">
      <c r="A155" s="86">
        <v>4700</v>
      </c>
      <c r="B155" s="49" t="s">
        <v>51</v>
      </c>
      <c r="C155" s="50"/>
      <c r="D155" s="254"/>
      <c r="E155" s="288">
        <v>1200</v>
      </c>
    </row>
    <row r="156" spans="1:5" s="159" customFormat="1" ht="17.25" customHeight="1">
      <c r="A156" s="24">
        <v>85410</v>
      </c>
      <c r="B156" s="25" t="s">
        <v>39</v>
      </c>
      <c r="C156" s="53"/>
      <c r="D156" s="313">
        <f>SUM(D157:D161)</f>
        <v>3100</v>
      </c>
      <c r="E156" s="314">
        <f>SUM(E157:E161)</f>
        <v>3100</v>
      </c>
    </row>
    <row r="157" spans="1:5" s="159" customFormat="1" ht="17.25" customHeight="1">
      <c r="A157" s="31">
        <v>4140</v>
      </c>
      <c r="B157" s="32" t="s">
        <v>67</v>
      </c>
      <c r="C157" s="83"/>
      <c r="D157" s="254">
        <v>900</v>
      </c>
      <c r="E157" s="288"/>
    </row>
    <row r="158" spans="1:5" s="159" customFormat="1" ht="17.25" customHeight="1">
      <c r="A158" s="31">
        <v>4210</v>
      </c>
      <c r="B158" s="26" t="s">
        <v>10</v>
      </c>
      <c r="C158" s="83"/>
      <c r="D158" s="254"/>
      <c r="E158" s="288">
        <v>2000</v>
      </c>
    </row>
    <row r="159" spans="1:5" s="159" customFormat="1" ht="16.5" customHeight="1">
      <c r="A159" s="31">
        <v>4300</v>
      </c>
      <c r="B159" s="51" t="s">
        <v>12</v>
      </c>
      <c r="C159" s="83"/>
      <c r="D159" s="254">
        <v>2000</v>
      </c>
      <c r="E159" s="288"/>
    </row>
    <row r="160" spans="1:5" s="159" customFormat="1" ht="30">
      <c r="A160" s="31">
        <v>4360</v>
      </c>
      <c r="B160" s="51" t="s">
        <v>89</v>
      </c>
      <c r="C160" s="83"/>
      <c r="D160" s="254">
        <v>200</v>
      </c>
      <c r="E160" s="288"/>
    </row>
    <row r="161" spans="1:5" s="159" customFormat="1" ht="30">
      <c r="A161" s="107">
        <v>4750</v>
      </c>
      <c r="B161" s="127" t="s">
        <v>25</v>
      </c>
      <c r="C161" s="118"/>
      <c r="D161" s="270"/>
      <c r="E161" s="300">
        <v>1100</v>
      </c>
    </row>
    <row r="162" spans="1:5" s="159" customFormat="1" ht="18" customHeight="1">
      <c r="A162" s="110">
        <v>85415</v>
      </c>
      <c r="B162" s="166" t="s">
        <v>113</v>
      </c>
      <c r="C162" s="129"/>
      <c r="D162" s="266">
        <f>D163</f>
        <v>5</v>
      </c>
      <c r="E162" s="315">
        <f>E163</f>
        <v>5</v>
      </c>
    </row>
    <row r="163" spans="1:5" s="159" customFormat="1" ht="27">
      <c r="A163" s="162"/>
      <c r="B163" s="206" t="s">
        <v>164</v>
      </c>
      <c r="C163" s="207"/>
      <c r="D163" s="296">
        <f>SUM(D164:D169)</f>
        <v>5</v>
      </c>
      <c r="E163" s="297">
        <f>SUM(E164:E169)</f>
        <v>5</v>
      </c>
    </row>
    <row r="164" spans="1:5" s="159" customFormat="1" ht="15">
      <c r="A164" s="107">
        <v>3248</v>
      </c>
      <c r="B164" s="116" t="s">
        <v>116</v>
      </c>
      <c r="C164" s="118"/>
      <c r="D164" s="270">
        <v>2</v>
      </c>
      <c r="E164" s="300"/>
    </row>
    <row r="165" spans="1:5" s="159" customFormat="1" ht="15">
      <c r="A165" s="66">
        <v>3249</v>
      </c>
      <c r="B165" s="33" t="s">
        <v>116</v>
      </c>
      <c r="C165" s="50"/>
      <c r="D165" s="254">
        <v>3</v>
      </c>
      <c r="E165" s="288"/>
    </row>
    <row r="166" spans="1:5" s="159" customFormat="1" ht="15">
      <c r="A166" s="66">
        <v>4218</v>
      </c>
      <c r="B166" s="26" t="s">
        <v>10</v>
      </c>
      <c r="C166" s="50"/>
      <c r="D166" s="254"/>
      <c r="E166" s="288">
        <v>1</v>
      </c>
    </row>
    <row r="167" spans="1:5" s="159" customFormat="1" ht="15">
      <c r="A167" s="66">
        <v>4219</v>
      </c>
      <c r="B167" s="26" t="s">
        <v>10</v>
      </c>
      <c r="C167" s="50"/>
      <c r="D167" s="254"/>
      <c r="E167" s="288">
        <v>2</v>
      </c>
    </row>
    <row r="168" spans="1:5" s="159" customFormat="1" ht="30">
      <c r="A168" s="66">
        <v>4748</v>
      </c>
      <c r="B168" s="26" t="s">
        <v>11</v>
      </c>
      <c r="C168" s="50"/>
      <c r="D168" s="254"/>
      <c r="E168" s="288">
        <v>1</v>
      </c>
    </row>
    <row r="169" spans="1:5" s="159" customFormat="1" ht="30">
      <c r="A169" s="107">
        <v>4749</v>
      </c>
      <c r="B169" s="108" t="s">
        <v>11</v>
      </c>
      <c r="C169" s="118"/>
      <c r="D169" s="270"/>
      <c r="E169" s="300">
        <v>1</v>
      </c>
    </row>
    <row r="170" spans="1:5" s="159" customFormat="1" ht="17.25" customHeight="1">
      <c r="A170" s="124">
        <v>85446</v>
      </c>
      <c r="B170" s="70" t="s">
        <v>91</v>
      </c>
      <c r="C170" s="53"/>
      <c r="D170" s="313">
        <f>SUM(D171:D174)</f>
        <v>3320</v>
      </c>
      <c r="E170" s="314">
        <f>SUM(E171:E174)</f>
        <v>3320</v>
      </c>
    </row>
    <row r="171" spans="1:5" s="159" customFormat="1" ht="15">
      <c r="A171" s="66">
        <v>4210</v>
      </c>
      <c r="B171" s="26" t="s">
        <v>10</v>
      </c>
      <c r="C171" s="50"/>
      <c r="D171" s="254"/>
      <c r="E171" s="288">
        <v>650</v>
      </c>
    </row>
    <row r="172" spans="1:5" s="159" customFormat="1" ht="15">
      <c r="A172" s="66">
        <v>4300</v>
      </c>
      <c r="B172" s="51" t="s">
        <v>12</v>
      </c>
      <c r="C172" s="50"/>
      <c r="D172" s="254">
        <v>420</v>
      </c>
      <c r="E172" s="288"/>
    </row>
    <row r="173" spans="1:5" s="159" customFormat="1" ht="30">
      <c r="A173" s="66">
        <v>4300</v>
      </c>
      <c r="B173" s="51" t="s">
        <v>163</v>
      </c>
      <c r="C173" s="50"/>
      <c r="D173" s="254"/>
      <c r="E173" s="288">
        <v>2670</v>
      </c>
    </row>
    <row r="174" spans="1:5" s="159" customFormat="1" ht="30">
      <c r="A174" s="107">
        <v>4700</v>
      </c>
      <c r="B174" s="127" t="s">
        <v>51</v>
      </c>
      <c r="C174" s="118"/>
      <c r="D174" s="270">
        <v>2900</v>
      </c>
      <c r="E174" s="300"/>
    </row>
    <row r="175" spans="1:5" s="159" customFormat="1" ht="15">
      <c r="A175" s="110">
        <v>85495</v>
      </c>
      <c r="B175" s="166" t="s">
        <v>9</v>
      </c>
      <c r="C175" s="129"/>
      <c r="D175" s="266">
        <f>SUM(D176:D177)</f>
        <v>200</v>
      </c>
      <c r="E175" s="315">
        <f>SUM(E176:E177)</f>
        <v>200</v>
      </c>
    </row>
    <row r="176" spans="1:5" s="159" customFormat="1" ht="15">
      <c r="A176" s="66">
        <v>4410</v>
      </c>
      <c r="B176" s="33" t="s">
        <v>50</v>
      </c>
      <c r="C176" s="50"/>
      <c r="D176" s="254">
        <v>200</v>
      </c>
      <c r="E176" s="288"/>
    </row>
    <row r="177" spans="1:5" s="159" customFormat="1" ht="15.75" thickBot="1">
      <c r="A177" s="66">
        <v>4420</v>
      </c>
      <c r="B177" s="33" t="s">
        <v>55</v>
      </c>
      <c r="C177" s="50"/>
      <c r="D177" s="254"/>
      <c r="E177" s="288">
        <v>200</v>
      </c>
    </row>
    <row r="178" spans="1:5" s="159" customFormat="1" ht="33.75" customHeight="1" thickBot="1" thickTop="1">
      <c r="A178" s="27">
        <v>900</v>
      </c>
      <c r="B178" s="89" t="s">
        <v>52</v>
      </c>
      <c r="C178" s="28" t="s">
        <v>123</v>
      </c>
      <c r="D178" s="278">
        <f>D179</f>
        <v>1000</v>
      </c>
      <c r="E178" s="290"/>
    </row>
    <row r="179" spans="1:5" s="159" customFormat="1" ht="20.25" customHeight="1" thickTop="1">
      <c r="A179" s="24">
        <v>90015</v>
      </c>
      <c r="B179" s="70" t="s">
        <v>53</v>
      </c>
      <c r="C179" s="53"/>
      <c r="D179" s="313">
        <f>SUM(D180)</f>
        <v>1000</v>
      </c>
      <c r="E179" s="318"/>
    </row>
    <row r="180" spans="1:5" s="159" customFormat="1" ht="20.25" customHeight="1" thickBot="1">
      <c r="A180" s="54">
        <v>6050</v>
      </c>
      <c r="B180" s="131" t="s">
        <v>66</v>
      </c>
      <c r="C180" s="55"/>
      <c r="D180" s="274">
        <v>1000</v>
      </c>
      <c r="E180" s="275"/>
    </row>
    <row r="181" spans="1:5" ht="22.5" customHeight="1" thickBot="1" thickTop="1">
      <c r="A181" s="56"/>
      <c r="B181" s="57" t="s">
        <v>20</v>
      </c>
      <c r="C181" s="67"/>
      <c r="D181" s="365">
        <f>D11+D33+D149+D178+D104+D131+D18</f>
        <v>126009</v>
      </c>
      <c r="E181" s="366">
        <f>E11+E33+E149+E178+E104+E131+E18</f>
        <v>125009</v>
      </c>
    </row>
    <row r="182" spans="1:5" ht="24" customHeight="1" thickBot="1" thickTop="1">
      <c r="A182" s="87"/>
      <c r="B182" s="88" t="s">
        <v>21</v>
      </c>
      <c r="C182" s="88"/>
      <c r="D182" s="405">
        <f>E181-D181</f>
        <v>-1000</v>
      </c>
      <c r="E182" s="406"/>
    </row>
    <row r="183" ht="13.5" thickTop="1"/>
    <row r="185" spans="4:5" ht="12.75">
      <c r="D185" s="160"/>
      <c r="E185" s="160"/>
    </row>
    <row r="186" ht="12.75">
      <c r="E186" s="160"/>
    </row>
  </sheetData>
  <mergeCells count="4">
    <mergeCell ref="B8:B9"/>
    <mergeCell ref="D182:E182"/>
    <mergeCell ref="D8:E8"/>
    <mergeCell ref="C8:C9"/>
  </mergeCells>
  <printOptions horizontalCentered="1"/>
  <pageMargins left="0" right="0" top="0.984251968503937" bottom="0.5905511811023623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2" sqref="D2"/>
    </sheetView>
  </sheetViews>
  <sheetFormatPr defaultColWidth="9.00390625" defaultRowHeight="12.75"/>
  <cols>
    <col min="1" max="1" width="6.875" style="0" customWidth="1"/>
    <col min="2" max="2" width="35.875" style="0" customWidth="1"/>
    <col min="3" max="3" width="6.25390625" style="0" customWidth="1"/>
    <col min="4" max="4" width="15.625" style="0" customWidth="1"/>
    <col min="5" max="5" width="14.875" style="0" customWidth="1"/>
  </cols>
  <sheetData>
    <row r="1" spans="1:5" ht="15.75">
      <c r="A1" s="11"/>
      <c r="B1" s="11"/>
      <c r="C1" s="11"/>
      <c r="D1" s="2" t="s">
        <v>30</v>
      </c>
      <c r="E1" s="84"/>
    </row>
    <row r="2" spans="1:5" ht="13.5" customHeight="1">
      <c r="A2" s="38"/>
      <c r="B2" s="39"/>
      <c r="C2" s="39"/>
      <c r="D2" s="6" t="s">
        <v>167</v>
      </c>
      <c r="E2" s="84"/>
    </row>
    <row r="3" spans="1:5" ht="13.5" customHeight="1">
      <c r="A3" s="38"/>
      <c r="B3" s="39"/>
      <c r="C3" s="39"/>
      <c r="D3" s="6" t="s">
        <v>1</v>
      </c>
      <c r="E3" s="84"/>
    </row>
    <row r="4" spans="1:5" ht="13.5" customHeight="1">
      <c r="A4" s="38"/>
      <c r="B4" s="39"/>
      <c r="C4" s="39"/>
      <c r="D4" s="6" t="s">
        <v>139</v>
      </c>
      <c r="E4" s="84"/>
    </row>
    <row r="5" spans="1:5" ht="15.75" customHeight="1">
      <c r="A5" s="38"/>
      <c r="B5" s="39"/>
      <c r="C5" s="39"/>
      <c r="D5" s="9"/>
      <c r="E5" s="9"/>
    </row>
    <row r="6" spans="1:5" ht="75">
      <c r="A6" s="7" t="s">
        <v>107</v>
      </c>
      <c r="B6" s="8"/>
      <c r="C6" s="8"/>
      <c r="D6" s="9"/>
      <c r="E6" s="9"/>
    </row>
    <row r="7" spans="1:5" ht="14.25" customHeight="1" thickBot="1">
      <c r="A7" s="7"/>
      <c r="B7" s="8"/>
      <c r="C7" s="8"/>
      <c r="D7" s="40"/>
      <c r="E7" s="40" t="s">
        <v>2</v>
      </c>
    </row>
    <row r="8" spans="1:5" ht="33" customHeight="1">
      <c r="A8" s="41" t="s">
        <v>3</v>
      </c>
      <c r="B8" s="417" t="s">
        <v>4</v>
      </c>
      <c r="C8" s="415" t="s">
        <v>68</v>
      </c>
      <c r="D8" s="81" t="s">
        <v>5</v>
      </c>
      <c r="E8" s="14"/>
    </row>
    <row r="9" spans="1:5" ht="14.25" customHeight="1">
      <c r="A9" s="42" t="s">
        <v>6</v>
      </c>
      <c r="B9" s="418"/>
      <c r="C9" s="416"/>
      <c r="D9" s="68" t="s">
        <v>7</v>
      </c>
      <c r="E9" s="43" t="s">
        <v>8</v>
      </c>
    </row>
    <row r="10" spans="1:5" s="29" customFormat="1" ht="13.5" thickBot="1">
      <c r="A10" s="19">
        <v>1</v>
      </c>
      <c r="B10" s="44">
        <v>2</v>
      </c>
      <c r="C10" s="44">
        <v>3</v>
      </c>
      <c r="D10" s="69">
        <v>4</v>
      </c>
      <c r="E10" s="45">
        <v>5</v>
      </c>
    </row>
    <row r="11" spans="1:8" s="37" customFormat="1" ht="18" customHeight="1" thickBot="1" thickTop="1">
      <c r="A11" s="80">
        <v>852</v>
      </c>
      <c r="B11" s="52" t="s">
        <v>41</v>
      </c>
      <c r="C11" s="28" t="s">
        <v>40</v>
      </c>
      <c r="D11" s="278">
        <f>D12+D23</f>
        <v>13800</v>
      </c>
      <c r="E11" s="290">
        <f>E12+E23</f>
        <v>13800</v>
      </c>
      <c r="H11" s="126"/>
    </row>
    <row r="12" spans="1:8" s="37" customFormat="1" ht="15.75" customHeight="1" thickTop="1">
      <c r="A12" s="24">
        <v>85203</v>
      </c>
      <c r="B12" s="25" t="s">
        <v>42</v>
      </c>
      <c r="C12" s="76"/>
      <c r="D12" s="250">
        <f>D13+D18</f>
        <v>10200</v>
      </c>
      <c r="E12" s="293">
        <f>E13+E18</f>
        <v>10200</v>
      </c>
      <c r="H12" s="126"/>
    </row>
    <row r="13" spans="1:5" s="163" customFormat="1" ht="17.25" customHeight="1">
      <c r="A13" s="162"/>
      <c r="B13" s="161" t="s">
        <v>154</v>
      </c>
      <c r="C13" s="153"/>
      <c r="D13" s="296">
        <f>SUM(D14:D17)</f>
        <v>4100</v>
      </c>
      <c r="E13" s="297">
        <f>SUM(E14:E17)</f>
        <v>4100</v>
      </c>
    </row>
    <row r="14" spans="1:5" s="37" customFormat="1" ht="15">
      <c r="A14" s="66">
        <v>4210</v>
      </c>
      <c r="B14" s="26" t="s">
        <v>10</v>
      </c>
      <c r="C14" s="23"/>
      <c r="D14" s="254">
        <v>3200</v>
      </c>
      <c r="E14" s="288"/>
    </row>
    <row r="15" spans="1:5" s="37" customFormat="1" ht="15">
      <c r="A15" s="66">
        <v>4260</v>
      </c>
      <c r="B15" s="49" t="s">
        <v>44</v>
      </c>
      <c r="C15" s="23"/>
      <c r="D15" s="254"/>
      <c r="E15" s="288">
        <v>4100</v>
      </c>
    </row>
    <row r="16" spans="1:5" s="37" customFormat="1" ht="34.5" customHeight="1">
      <c r="A16" s="66">
        <v>4370</v>
      </c>
      <c r="B16" s="51" t="s">
        <v>45</v>
      </c>
      <c r="C16" s="23"/>
      <c r="D16" s="254">
        <v>800</v>
      </c>
      <c r="E16" s="288"/>
    </row>
    <row r="17" spans="1:5" s="37" customFormat="1" ht="15">
      <c r="A17" s="66">
        <v>4430</v>
      </c>
      <c r="B17" s="49" t="s">
        <v>35</v>
      </c>
      <c r="C17" s="23"/>
      <c r="D17" s="254">
        <v>100</v>
      </c>
      <c r="E17" s="288"/>
    </row>
    <row r="18" spans="1:5" s="163" customFormat="1" ht="18" customHeight="1">
      <c r="A18" s="162"/>
      <c r="B18" s="161" t="s">
        <v>155</v>
      </c>
      <c r="C18" s="153"/>
      <c r="D18" s="296">
        <f>SUM(D19:D22)</f>
        <v>6100</v>
      </c>
      <c r="E18" s="297">
        <f>SUM(E19:E22)</f>
        <v>6100</v>
      </c>
    </row>
    <row r="19" spans="1:5" s="37" customFormat="1" ht="15">
      <c r="A19" s="66">
        <v>4210</v>
      </c>
      <c r="B19" s="26" t="s">
        <v>10</v>
      </c>
      <c r="C19" s="23"/>
      <c r="D19" s="254"/>
      <c r="E19" s="288">
        <v>6100</v>
      </c>
    </row>
    <row r="20" spans="1:5" s="37" customFormat="1" ht="15">
      <c r="A20" s="66">
        <v>4260</v>
      </c>
      <c r="B20" s="49" t="s">
        <v>44</v>
      </c>
      <c r="C20" s="23"/>
      <c r="D20" s="254">
        <v>800</v>
      </c>
      <c r="E20" s="288"/>
    </row>
    <row r="21" spans="1:5" s="37" customFormat="1" ht="15">
      <c r="A21" s="66">
        <v>4300</v>
      </c>
      <c r="B21" s="51" t="s">
        <v>12</v>
      </c>
      <c r="C21" s="23"/>
      <c r="D21" s="254">
        <v>5000</v>
      </c>
      <c r="E21" s="288"/>
    </row>
    <row r="22" spans="1:5" s="37" customFormat="1" ht="15">
      <c r="A22" s="107">
        <v>4410</v>
      </c>
      <c r="B22" s="33" t="s">
        <v>50</v>
      </c>
      <c r="C22" s="123"/>
      <c r="D22" s="270">
        <v>300</v>
      </c>
      <c r="E22" s="300"/>
    </row>
    <row r="23" spans="1:5" s="37" customFormat="1" ht="28.5">
      <c r="A23" s="124">
        <v>85228</v>
      </c>
      <c r="B23" s="91" t="s">
        <v>128</v>
      </c>
      <c r="C23" s="125"/>
      <c r="D23" s="313">
        <f>SUM(D24:D25)</f>
        <v>3600</v>
      </c>
      <c r="E23" s="314">
        <f>SUM(E24:E25)</f>
        <v>3600</v>
      </c>
    </row>
    <row r="24" spans="1:5" s="37" customFormat="1" ht="15">
      <c r="A24" s="66">
        <v>4110</v>
      </c>
      <c r="B24" s="33" t="s">
        <v>16</v>
      </c>
      <c r="C24" s="23"/>
      <c r="D24" s="254"/>
      <c r="E24" s="288">
        <v>3600</v>
      </c>
    </row>
    <row r="25" spans="1:5" s="37" customFormat="1" ht="15.75" thickBot="1">
      <c r="A25" s="66">
        <v>4300</v>
      </c>
      <c r="B25" s="51" t="s">
        <v>12</v>
      </c>
      <c r="C25" s="23"/>
      <c r="D25" s="254">
        <v>3600</v>
      </c>
      <c r="E25" s="288"/>
    </row>
    <row r="26" spans="1:5" s="36" customFormat="1" ht="25.5" customHeight="1" thickBot="1" thickTop="1">
      <c r="A26" s="34"/>
      <c r="B26" s="35" t="s">
        <v>20</v>
      </c>
      <c r="C26" s="35"/>
      <c r="D26" s="367">
        <f>D11</f>
        <v>13800</v>
      </c>
      <c r="E26" s="368">
        <f>E11</f>
        <v>13800</v>
      </c>
    </row>
    <row r="27" ht="13.5" thickTop="1"/>
  </sheetData>
  <mergeCells count="2">
    <mergeCell ref="B8:B9"/>
    <mergeCell ref="C8:C9"/>
  </mergeCells>
  <printOptions horizontalCentered="1"/>
  <pageMargins left="0" right="0" top="0.984251968503937" bottom="0.5905511811023623" header="0.5118110236220472" footer="0.5118110236220472"/>
  <pageSetup firstPageNumber="16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D2" sqref="D2"/>
    </sheetView>
  </sheetViews>
  <sheetFormatPr defaultColWidth="9.00390625" defaultRowHeight="12.75"/>
  <cols>
    <col min="1" max="1" width="7.375" style="84" customWidth="1"/>
    <col min="2" max="2" width="33.25390625" style="84" customWidth="1"/>
    <col min="3" max="3" width="6.375" style="84" customWidth="1"/>
    <col min="4" max="4" width="14.00390625" style="84" customWidth="1"/>
    <col min="5" max="5" width="15.125" style="84" customWidth="1"/>
    <col min="6" max="16384" width="9.125" style="84" customWidth="1"/>
  </cols>
  <sheetData>
    <row r="1" spans="1:5" ht="15" customHeight="1">
      <c r="A1" s="1"/>
      <c r="B1" s="1"/>
      <c r="C1" s="92"/>
      <c r="D1" s="2" t="s">
        <v>111</v>
      </c>
      <c r="E1" s="1"/>
    </row>
    <row r="2" spans="1:5" ht="13.5" customHeight="1">
      <c r="A2" s="3"/>
      <c r="B2" s="4"/>
      <c r="C2" s="93"/>
      <c r="D2" s="6" t="s">
        <v>167</v>
      </c>
      <c r="E2" s="1"/>
    </row>
    <row r="3" spans="1:5" ht="14.25" customHeight="1">
      <c r="A3" s="3"/>
      <c r="B3" s="4"/>
      <c r="C3" s="93"/>
      <c r="D3" s="6" t="s">
        <v>1</v>
      </c>
      <c r="E3" s="1"/>
    </row>
    <row r="4" spans="1:5" ht="11.25" customHeight="1">
      <c r="A4" s="3"/>
      <c r="B4" s="4"/>
      <c r="C4" s="93"/>
      <c r="D4" s="6" t="s">
        <v>132</v>
      </c>
      <c r="E4" s="1"/>
    </row>
    <row r="5" spans="1:5" ht="8.25" customHeight="1">
      <c r="A5" s="3"/>
      <c r="B5" s="4"/>
      <c r="C5" s="93"/>
      <c r="D5" s="6"/>
      <c r="E5" s="1"/>
    </row>
    <row r="6" spans="1:5" ht="63.75" customHeight="1">
      <c r="A6" s="419" t="s">
        <v>108</v>
      </c>
      <c r="B6" s="419"/>
      <c r="C6" s="419"/>
      <c r="D6" s="419"/>
      <c r="E6" s="419"/>
    </row>
    <row r="7" spans="1:5" ht="11.25" customHeight="1" thickBot="1">
      <c r="A7" s="7"/>
      <c r="B7" s="8"/>
      <c r="C7" s="94"/>
      <c r="D7" s="11"/>
      <c r="E7" s="12" t="s">
        <v>2</v>
      </c>
    </row>
    <row r="8" spans="1:5" ht="40.5" customHeight="1">
      <c r="A8" s="13" t="s">
        <v>3</v>
      </c>
      <c r="B8" s="90" t="s">
        <v>4</v>
      </c>
      <c r="C8" s="415" t="s">
        <v>69</v>
      </c>
      <c r="D8" s="95" t="s">
        <v>5</v>
      </c>
      <c r="E8" s="96"/>
    </row>
    <row r="9" spans="1:5" ht="13.5" customHeight="1">
      <c r="A9" s="16" t="s">
        <v>6</v>
      </c>
      <c r="B9" s="97"/>
      <c r="C9" s="416"/>
      <c r="D9" s="68" t="s">
        <v>7</v>
      </c>
      <c r="E9" s="18" t="s">
        <v>8</v>
      </c>
    </row>
    <row r="10" spans="1:5" ht="13.5" thickBot="1">
      <c r="A10" s="98">
        <v>1</v>
      </c>
      <c r="B10" s="99">
        <v>2</v>
      </c>
      <c r="C10" s="99">
        <v>3</v>
      </c>
      <c r="D10" s="100">
        <v>4</v>
      </c>
      <c r="E10" s="101">
        <v>5</v>
      </c>
    </row>
    <row r="11" spans="1:5" ht="15.75" thickBot="1" thickTop="1">
      <c r="A11" s="27">
        <v>710</v>
      </c>
      <c r="B11" s="215" t="s">
        <v>48</v>
      </c>
      <c r="C11" s="214" t="s">
        <v>133</v>
      </c>
      <c r="D11" s="278">
        <f>D12</f>
        <v>5893</v>
      </c>
      <c r="E11" s="279">
        <f>E12</f>
        <v>5893</v>
      </c>
    </row>
    <row r="12" spans="1:5" ht="15" thickTop="1">
      <c r="A12" s="30">
        <v>71015</v>
      </c>
      <c r="B12" s="74" t="s">
        <v>49</v>
      </c>
      <c r="C12" s="75"/>
      <c r="D12" s="250">
        <f>SUM(D13:D22)</f>
        <v>5893</v>
      </c>
      <c r="E12" s="251">
        <f>SUM(E13:E22)</f>
        <v>5893</v>
      </c>
    </row>
    <row r="13" spans="1:5" ht="25.5" customHeight="1">
      <c r="A13" s="66">
        <v>4010</v>
      </c>
      <c r="B13" s="33" t="s">
        <v>15</v>
      </c>
      <c r="C13" s="192"/>
      <c r="D13" s="254"/>
      <c r="E13" s="255">
        <v>2603</v>
      </c>
    </row>
    <row r="14" spans="1:5" ht="15">
      <c r="A14" s="66">
        <v>4040</v>
      </c>
      <c r="B14" s="73" t="s">
        <v>60</v>
      </c>
      <c r="C14" s="192"/>
      <c r="D14" s="254">
        <v>435</v>
      </c>
      <c r="E14" s="255"/>
    </row>
    <row r="15" spans="1:5" ht="15">
      <c r="A15" s="66">
        <v>4110</v>
      </c>
      <c r="B15" s="33" t="s">
        <v>16</v>
      </c>
      <c r="C15" s="192"/>
      <c r="D15" s="254">
        <v>1450</v>
      </c>
      <c r="E15" s="255"/>
    </row>
    <row r="16" spans="1:5" ht="15">
      <c r="A16" s="66">
        <v>4120</v>
      </c>
      <c r="B16" s="49" t="s">
        <v>17</v>
      </c>
      <c r="C16" s="192"/>
      <c r="D16" s="254">
        <v>718</v>
      </c>
      <c r="E16" s="255"/>
    </row>
    <row r="17" spans="1:5" ht="15">
      <c r="A17" s="66">
        <v>4300</v>
      </c>
      <c r="B17" s="51" t="s">
        <v>12</v>
      </c>
      <c r="C17" s="192"/>
      <c r="D17" s="254">
        <v>2100</v>
      </c>
      <c r="E17" s="255"/>
    </row>
    <row r="18" spans="1:5" ht="15">
      <c r="A18" s="66">
        <v>4350</v>
      </c>
      <c r="B18" s="49" t="s">
        <v>47</v>
      </c>
      <c r="C18" s="192"/>
      <c r="D18" s="254">
        <v>152</v>
      </c>
      <c r="E18" s="255"/>
    </row>
    <row r="19" spans="1:5" ht="45">
      <c r="A19" s="66">
        <v>4360</v>
      </c>
      <c r="B19" s="51" t="s">
        <v>89</v>
      </c>
      <c r="C19" s="192"/>
      <c r="D19" s="254">
        <v>658</v>
      </c>
      <c r="E19" s="255"/>
    </row>
    <row r="20" spans="1:5" ht="45">
      <c r="A20" s="66">
        <v>4370</v>
      </c>
      <c r="B20" s="51" t="s">
        <v>45</v>
      </c>
      <c r="C20" s="192"/>
      <c r="D20" s="254">
        <v>218</v>
      </c>
      <c r="E20" s="255"/>
    </row>
    <row r="21" spans="1:5" ht="45">
      <c r="A21" s="66">
        <v>4400</v>
      </c>
      <c r="B21" s="73" t="s">
        <v>120</v>
      </c>
      <c r="C21" s="192"/>
      <c r="D21" s="254">
        <v>162</v>
      </c>
      <c r="E21" s="255"/>
    </row>
    <row r="22" spans="1:5" ht="30.75" thickBot="1">
      <c r="A22" s="66">
        <v>4750</v>
      </c>
      <c r="B22" s="49" t="s">
        <v>25</v>
      </c>
      <c r="C22" s="192"/>
      <c r="D22" s="254"/>
      <c r="E22" s="255">
        <v>3290</v>
      </c>
    </row>
    <row r="23" spans="1:5" ht="44.25" thickBot="1" thickTop="1">
      <c r="A23" s="80">
        <v>754</v>
      </c>
      <c r="B23" s="112" t="s">
        <v>142</v>
      </c>
      <c r="C23" s="28" t="s">
        <v>141</v>
      </c>
      <c r="D23" s="278">
        <f>D24</f>
        <v>141813</v>
      </c>
      <c r="E23" s="279">
        <f>E24</f>
        <v>141813</v>
      </c>
    </row>
    <row r="24" spans="1:5" ht="29.25" thickTop="1">
      <c r="A24" s="79">
        <v>75411</v>
      </c>
      <c r="B24" s="113" t="s">
        <v>143</v>
      </c>
      <c r="C24" s="76"/>
      <c r="D24" s="250">
        <f>SUM(D25:D39)</f>
        <v>141813</v>
      </c>
      <c r="E24" s="251">
        <f>SUM(E25:E39)</f>
        <v>141813</v>
      </c>
    </row>
    <row r="25" spans="1:5" ht="30">
      <c r="A25" s="66">
        <v>4020</v>
      </c>
      <c r="B25" s="49" t="s">
        <v>144</v>
      </c>
      <c r="C25" s="192"/>
      <c r="D25" s="254">
        <v>12</v>
      </c>
      <c r="E25" s="255"/>
    </row>
    <row r="26" spans="1:5" ht="30">
      <c r="A26" s="66">
        <v>4050</v>
      </c>
      <c r="B26" s="49" t="s">
        <v>145</v>
      </c>
      <c r="C26" s="192"/>
      <c r="D26" s="254">
        <v>94419</v>
      </c>
      <c r="E26" s="255"/>
    </row>
    <row r="27" spans="1:5" ht="45">
      <c r="A27" s="66">
        <v>4060</v>
      </c>
      <c r="B27" s="49" t="s">
        <v>146</v>
      </c>
      <c r="C27" s="192"/>
      <c r="D27" s="254"/>
      <c r="E27" s="255">
        <v>91926</v>
      </c>
    </row>
    <row r="28" spans="1:5" ht="15">
      <c r="A28" s="66">
        <v>4110</v>
      </c>
      <c r="B28" s="33" t="s">
        <v>16</v>
      </c>
      <c r="C28" s="192"/>
      <c r="D28" s="254"/>
      <c r="E28" s="255">
        <v>1902</v>
      </c>
    </row>
    <row r="29" spans="1:5" ht="15">
      <c r="A29" s="66">
        <v>4120</v>
      </c>
      <c r="B29" s="33" t="s">
        <v>17</v>
      </c>
      <c r="C29" s="192"/>
      <c r="D29" s="254">
        <v>143</v>
      </c>
      <c r="E29" s="255"/>
    </row>
    <row r="30" spans="1:5" ht="15">
      <c r="A30" s="66">
        <v>4170</v>
      </c>
      <c r="B30" s="49" t="s">
        <v>63</v>
      </c>
      <c r="C30" s="192"/>
      <c r="D30" s="254"/>
      <c r="E30" s="255">
        <v>1336</v>
      </c>
    </row>
    <row r="31" spans="1:5" ht="15">
      <c r="A31" s="107">
        <v>4210</v>
      </c>
      <c r="B31" s="108" t="s">
        <v>10</v>
      </c>
      <c r="C31" s="242"/>
      <c r="D31" s="270"/>
      <c r="E31" s="271">
        <v>44988</v>
      </c>
    </row>
    <row r="32" spans="1:5" ht="15">
      <c r="A32" s="66">
        <v>4260</v>
      </c>
      <c r="B32" s="49" t="s">
        <v>44</v>
      </c>
      <c r="C32" s="192"/>
      <c r="D32" s="254">
        <v>144</v>
      </c>
      <c r="E32" s="255"/>
    </row>
    <row r="33" spans="1:5" ht="15">
      <c r="A33" s="66">
        <v>4270</v>
      </c>
      <c r="B33" s="51" t="s">
        <v>43</v>
      </c>
      <c r="C33" s="192"/>
      <c r="D33" s="254">
        <v>3751</v>
      </c>
      <c r="E33" s="255"/>
    </row>
    <row r="34" spans="1:5" ht="15">
      <c r="A34" s="66">
        <v>4280</v>
      </c>
      <c r="B34" s="32" t="s">
        <v>57</v>
      </c>
      <c r="C34" s="192"/>
      <c r="D34" s="254"/>
      <c r="E34" s="255">
        <v>1661</v>
      </c>
    </row>
    <row r="35" spans="1:5" ht="15">
      <c r="A35" s="66">
        <v>4300</v>
      </c>
      <c r="B35" s="51" t="s">
        <v>12</v>
      </c>
      <c r="C35" s="192"/>
      <c r="D35" s="254">
        <v>35627</v>
      </c>
      <c r="E35" s="255"/>
    </row>
    <row r="36" spans="1:5" ht="45">
      <c r="A36" s="66">
        <v>4360</v>
      </c>
      <c r="B36" s="51" t="s">
        <v>89</v>
      </c>
      <c r="C36" s="192"/>
      <c r="D36" s="254">
        <v>679</v>
      </c>
      <c r="E36" s="255"/>
    </row>
    <row r="37" spans="1:5" ht="45">
      <c r="A37" s="66">
        <v>4370</v>
      </c>
      <c r="B37" s="51" t="s">
        <v>45</v>
      </c>
      <c r="C37" s="192"/>
      <c r="D37" s="254">
        <v>6076</v>
      </c>
      <c r="E37" s="255"/>
    </row>
    <row r="38" spans="1:5" ht="15">
      <c r="A38" s="66">
        <v>4410</v>
      </c>
      <c r="B38" s="33" t="s">
        <v>50</v>
      </c>
      <c r="C38" s="192"/>
      <c r="D38" s="254">
        <v>618</v>
      </c>
      <c r="E38" s="255"/>
    </row>
    <row r="39" spans="1:5" ht="15.75" thickBot="1">
      <c r="A39" s="66">
        <v>4430</v>
      </c>
      <c r="B39" s="33" t="s">
        <v>35</v>
      </c>
      <c r="C39" s="192"/>
      <c r="D39" s="254">
        <v>344</v>
      </c>
      <c r="E39" s="255"/>
    </row>
    <row r="40" spans="1:5" ht="53.25" customHeight="1" thickBot="1" thickTop="1">
      <c r="A40" s="120">
        <v>853</v>
      </c>
      <c r="B40" s="52" t="s">
        <v>109</v>
      </c>
      <c r="C40" s="62" t="s">
        <v>40</v>
      </c>
      <c r="D40" s="369">
        <f>D41</f>
        <v>500</v>
      </c>
      <c r="E40" s="370">
        <f>E41</f>
        <v>500</v>
      </c>
    </row>
    <row r="41" spans="1:5" ht="35.25" customHeight="1" thickTop="1">
      <c r="A41" s="121">
        <v>85321</v>
      </c>
      <c r="B41" s="82" t="s">
        <v>110</v>
      </c>
      <c r="C41" s="58"/>
      <c r="D41" s="371">
        <f>SUM(D42:D43)</f>
        <v>500</v>
      </c>
      <c r="E41" s="372">
        <f>SUM(E42:E43)</f>
        <v>500</v>
      </c>
    </row>
    <row r="42" spans="1:5" ht="16.5" customHeight="1">
      <c r="A42" s="114">
        <v>4170</v>
      </c>
      <c r="B42" s="203" t="s">
        <v>63</v>
      </c>
      <c r="C42" s="122"/>
      <c r="D42" s="373"/>
      <c r="E42" s="374">
        <v>500</v>
      </c>
    </row>
    <row r="43" spans="1:5" ht="17.25" customHeight="1" thickBot="1">
      <c r="A43" s="114">
        <v>4210</v>
      </c>
      <c r="B43" s="26" t="s">
        <v>10</v>
      </c>
      <c r="C43" s="122"/>
      <c r="D43" s="373">
        <v>500</v>
      </c>
      <c r="E43" s="374"/>
    </row>
    <row r="44" spans="1:5" ht="21.75" customHeight="1" thickBot="1" thickTop="1">
      <c r="A44" s="56"/>
      <c r="B44" s="57" t="s">
        <v>20</v>
      </c>
      <c r="C44" s="164"/>
      <c r="D44" s="375">
        <f>D40+D11+D23</f>
        <v>148206</v>
      </c>
      <c r="E44" s="376">
        <f>E40+E11+E23</f>
        <v>148206</v>
      </c>
    </row>
    <row r="45" ht="13.5" thickTop="1"/>
  </sheetData>
  <mergeCells count="2">
    <mergeCell ref="A6:E6"/>
    <mergeCell ref="C8:C9"/>
  </mergeCells>
  <printOptions horizontalCentered="1"/>
  <pageMargins left="0" right="0" top="0.984251968503937" bottom="0.5905511811023623" header="0.5118110236220472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7.75390625" style="0" customWidth="1"/>
    <col min="2" max="2" width="36.25390625" style="0" customWidth="1"/>
    <col min="4" max="4" width="15.25390625" style="0" customWidth="1"/>
    <col min="5" max="5" width="15.625" style="0" customWidth="1"/>
  </cols>
  <sheetData>
    <row r="1" spans="1:5" ht="15" customHeight="1">
      <c r="A1" s="1"/>
      <c r="B1" s="1"/>
      <c r="C1" s="1"/>
      <c r="D1" s="2" t="s">
        <v>112</v>
      </c>
      <c r="E1" s="2"/>
    </row>
    <row r="2" spans="1:5" ht="14.25" customHeight="1">
      <c r="A2" s="3"/>
      <c r="B2" s="4"/>
      <c r="C2" s="5"/>
      <c r="D2" s="6" t="s">
        <v>168</v>
      </c>
      <c r="E2" s="6"/>
    </row>
    <row r="3" spans="1:5" ht="15" customHeight="1">
      <c r="A3" s="3"/>
      <c r="B3" s="4"/>
      <c r="C3" s="5"/>
      <c r="D3" s="6" t="s">
        <v>46</v>
      </c>
      <c r="E3" s="6"/>
    </row>
    <row r="4" spans="1:5" ht="15" customHeight="1">
      <c r="A4" s="3"/>
      <c r="B4" s="4"/>
      <c r="C4" s="5"/>
      <c r="D4" s="6" t="s">
        <v>140</v>
      </c>
      <c r="E4" s="6"/>
    </row>
    <row r="5" spans="1:5" ht="18.75">
      <c r="A5" s="3"/>
      <c r="B5" s="4"/>
      <c r="C5" s="5"/>
      <c r="D5" s="1"/>
      <c r="E5" s="6"/>
    </row>
    <row r="6" spans="1:5" ht="93.75">
      <c r="A6" s="7" t="s">
        <v>96</v>
      </c>
      <c r="B6" s="8"/>
      <c r="C6" s="9"/>
      <c r="D6" s="176"/>
      <c r="E6" s="176"/>
    </row>
    <row r="7" spans="1:5" ht="19.5" thickBot="1">
      <c r="A7" s="7"/>
      <c r="B7" s="8"/>
      <c r="C7" s="9"/>
      <c r="D7" s="176"/>
      <c r="E7" s="177" t="s">
        <v>2</v>
      </c>
    </row>
    <row r="8" spans="1:5" ht="24">
      <c r="A8" s="178" t="s">
        <v>3</v>
      </c>
      <c r="B8" s="90" t="s">
        <v>4</v>
      </c>
      <c r="C8" s="179" t="s">
        <v>93</v>
      </c>
      <c r="D8" s="180" t="s">
        <v>23</v>
      </c>
      <c r="E8" s="95" t="s">
        <v>5</v>
      </c>
    </row>
    <row r="9" spans="1:5" ht="20.25">
      <c r="A9" s="42" t="s">
        <v>6</v>
      </c>
      <c r="B9" s="97"/>
      <c r="C9" s="17" t="s">
        <v>94</v>
      </c>
      <c r="D9" s="181" t="s">
        <v>7</v>
      </c>
      <c r="E9" s="182" t="s">
        <v>7</v>
      </c>
    </row>
    <row r="10" spans="1:5" ht="13.5" thickBot="1">
      <c r="A10" s="98">
        <v>1</v>
      </c>
      <c r="B10" s="99">
        <v>2</v>
      </c>
      <c r="C10" s="99">
        <v>3</v>
      </c>
      <c r="D10" s="183">
        <v>4</v>
      </c>
      <c r="E10" s="184">
        <v>5</v>
      </c>
    </row>
    <row r="11" spans="1:11" ht="17.25" thickBot="1" thickTop="1">
      <c r="A11" s="185">
        <v>801</v>
      </c>
      <c r="B11" s="186" t="s">
        <v>13</v>
      </c>
      <c r="C11" s="28" t="s">
        <v>14</v>
      </c>
      <c r="D11" s="320">
        <f>SUM(D12)</f>
        <v>280000</v>
      </c>
      <c r="E11" s="290">
        <f>SUM(E12)</f>
        <v>280000</v>
      </c>
      <c r="K11" t="s">
        <v>160</v>
      </c>
    </row>
    <row r="12" spans="1:5" ht="15" thickTop="1">
      <c r="A12" s="24">
        <v>80195</v>
      </c>
      <c r="B12" s="91" t="s">
        <v>9</v>
      </c>
      <c r="C12" s="187"/>
      <c r="D12" s="322">
        <f>SUM(D14)</f>
        <v>280000</v>
      </c>
      <c r="E12" s="293">
        <f>SUM(E14:E15)</f>
        <v>280000</v>
      </c>
    </row>
    <row r="13" spans="1:5" ht="40.5">
      <c r="A13" s="188"/>
      <c r="B13" s="189" t="s">
        <v>98</v>
      </c>
      <c r="C13" s="156"/>
      <c r="D13" s="377"/>
      <c r="E13" s="297"/>
    </row>
    <row r="14" spans="1:5" ht="60">
      <c r="A14" s="190" t="s">
        <v>99</v>
      </c>
      <c r="B14" s="191" t="s">
        <v>97</v>
      </c>
      <c r="C14" s="192"/>
      <c r="D14" s="324">
        <v>280000</v>
      </c>
      <c r="E14" s="378"/>
    </row>
    <row r="15" spans="1:5" ht="15.75" thickBot="1">
      <c r="A15" s="193" t="s">
        <v>100</v>
      </c>
      <c r="B15" s="191" t="s">
        <v>12</v>
      </c>
      <c r="C15" s="192"/>
      <c r="D15" s="324"/>
      <c r="E15" s="288">
        <v>280000</v>
      </c>
    </row>
    <row r="16" spans="1:5" ht="18" thickBot="1" thickTop="1">
      <c r="A16" s="157"/>
      <c r="B16" s="154" t="s">
        <v>20</v>
      </c>
      <c r="C16" s="194"/>
      <c r="D16" s="348">
        <f>D11</f>
        <v>280000</v>
      </c>
      <c r="E16" s="350">
        <f>E11</f>
        <v>280000</v>
      </c>
    </row>
    <row r="17" ht="13.5" thickTop="1"/>
  </sheetData>
  <printOptions/>
  <pageMargins left="0.75" right="0.75" top="1" bottom="1" header="0.5" footer="0.5"/>
  <pageSetup firstPageNumber="1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2009-12-21T12:58:48Z</cp:lastPrinted>
  <dcterms:created xsi:type="dcterms:W3CDTF">2007-10-19T07:06:38Z</dcterms:created>
  <dcterms:modified xsi:type="dcterms:W3CDTF">2009-12-21T13:51:21Z</dcterms:modified>
  <cp:category/>
  <cp:version/>
  <cp:contentType/>
  <cp:contentStatus/>
</cp:coreProperties>
</file>