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4"/>
  </bookViews>
  <sheets>
    <sheet name="nr 1" sheetId="1" r:id="rId1"/>
    <sheet name="nr 2" sheetId="2" r:id="rId2"/>
    <sheet name="nr 3" sheetId="3" r:id="rId3"/>
    <sheet name="nr 4" sheetId="4" r:id="rId4"/>
    <sheet name="nr 5 " sheetId="5" r:id="rId5"/>
  </sheets>
  <definedNames>
    <definedName name="_xlnm.Print_Titles" localSheetId="0">'nr 1'!$8:$10</definedName>
    <definedName name="_xlnm.Print_Titles" localSheetId="1">'nr 2'!$8:$10</definedName>
  </definedNames>
  <calcPr fullCalcOnLoad="1"/>
</workbook>
</file>

<file path=xl/sharedStrings.xml><?xml version="1.0" encoding="utf-8"?>
<sst xmlns="http://schemas.openxmlformats.org/spreadsheetml/2006/main" count="451" uniqueCount="145">
  <si>
    <t>Załącznik nr 2 do Zarządzenia</t>
  </si>
  <si>
    <t>Prezydenta Miasta Koszalina</t>
  </si>
  <si>
    <t>ZMIANY  W  PLANIE  WYDATKÓW  NA  ZADANIA  WŁASNE  POWIATU  
W  2010  ROKU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</si>
  <si>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</si>
  <si>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</si>
  <si>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</si>
  <si>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</si>
  <si>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</si>
  <si>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</si>
  <si>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</si>
  <si>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Zmniejszenia</t>
  </si>
  <si>
    <t>Zwiększenia</t>
  </si>
  <si>
    <t>ADMINISTRACJA PUBLICZNA</t>
  </si>
  <si>
    <t>Zakup usług pozostałych</t>
  </si>
  <si>
    <t>OŚWIATA I WYCHOWANIE</t>
  </si>
  <si>
    <t>E</t>
  </si>
  <si>
    <t>Wydatki inwestycyjne jednostek budżetowych</t>
  </si>
  <si>
    <t>Pozostała działalność</t>
  </si>
  <si>
    <t>Zakup materiałów i wyposażenia</t>
  </si>
  <si>
    <t>Podróże służbowe krajowe</t>
  </si>
  <si>
    <t>Podróże służbowe zagraniczne</t>
  </si>
  <si>
    <t>Różne opłaty i składki</t>
  </si>
  <si>
    <t>Zakup materiałów papierniczych do sprzętu drukarskiego i urządzeń kserograficznych</t>
  </si>
  <si>
    <t>Składki na ubezpieczenia społeczne</t>
  </si>
  <si>
    <t>Wynagrodzenia bezosobowe</t>
  </si>
  <si>
    <t>Zakup pomocy naukowych dydaktycznych i książek</t>
  </si>
  <si>
    <t>Odpisy na ZFŚS</t>
  </si>
  <si>
    <t>OGÓŁEM</t>
  </si>
  <si>
    <t>per saldo</t>
  </si>
  <si>
    <t>Załącznik nr 1 do Zarządzenia</t>
  </si>
  <si>
    <t>ZMIANY  W  PLANIE WYDATKÓW   NA  ZADANIA  WŁASNE   GMINY  
W  2010  ROKU</t>
  </si>
  <si>
    <t>GKO</t>
  </si>
  <si>
    <t>Urząd Miejski</t>
  </si>
  <si>
    <t>Wydatki osobowe niezaliczane do wynagrodzeń</t>
  </si>
  <si>
    <t>OA</t>
  </si>
  <si>
    <t>Wpłaty na PFRON</t>
  </si>
  <si>
    <t>Szkolenia pracowników niebędących członkami korpusu służby cywilnej</t>
  </si>
  <si>
    <t>Promocja jednostek samorządu terytorialnego</t>
  </si>
  <si>
    <t>PI</t>
  </si>
  <si>
    <t>Składki na Fundusz Pracy</t>
  </si>
  <si>
    <t>Wynagrodzenia osobowe pracowników</t>
  </si>
  <si>
    <t>Zakup akcesoriów komputerowych, w tym programów i licencji</t>
  </si>
  <si>
    <t>GOSPODARKA KOMUNALNA  I  OCHRONA ŚRODOWISKA</t>
  </si>
  <si>
    <t>Zakup usług remontowych</t>
  </si>
  <si>
    <t>Załącznik nr 3 do Zarządzenia</t>
  </si>
  <si>
    <t>BEZPIECZEŃSTWO PUBLICZNE I OCHRONA PRZECIWPOŻAROWA</t>
  </si>
  <si>
    <t>Komendy powiatowe Państwowej Straży Pożarnej</t>
  </si>
  <si>
    <t>Wydatki na zakupy inwestycyjne jednostek budżetowych</t>
  </si>
  <si>
    <t>Zakup energii</t>
  </si>
  <si>
    <t>BRM</t>
  </si>
  <si>
    <t>Zakup usług do sieci Internet</t>
  </si>
  <si>
    <t>BZK</t>
  </si>
  <si>
    <t>Szkoły podstawowe</t>
  </si>
  <si>
    <t>Zakup usług zdrowotnych</t>
  </si>
  <si>
    <t>Opłaty z tytułu zakupu usług telekomunikacyjnych świadczonych w stacjonarnej publicznej sieci telefonicznej</t>
  </si>
  <si>
    <t>Zakup usług obejmujących wykonanie ekspertyz, analiz i opinii</t>
  </si>
  <si>
    <t>Oddziały przedszkolne w szkołach podstawowych</t>
  </si>
  <si>
    <t xml:space="preserve">Wydatki osobowe niezaliczone do wynagrodzeń </t>
  </si>
  <si>
    <t>Gimnazja</t>
  </si>
  <si>
    <t>Dokształcanie i doskonalenie nauczycieli</t>
  </si>
  <si>
    <t>RO "Na Skarpie"</t>
  </si>
  <si>
    <t>POZOSTAŁE ZADANIA W ZAKRESIE POLITYKI SPOŁECZNEJ</t>
  </si>
  <si>
    <t>EDUKACYJNA OPIEKA WYCHOWAWCZA</t>
  </si>
  <si>
    <t>Świetlice szkolne</t>
  </si>
  <si>
    <t>Szkolne schroniska młodzieżowe</t>
  </si>
  <si>
    <t>KULTURA I OCHRONA DZIEDZICTWA NARODOWEGO</t>
  </si>
  <si>
    <t>90003</t>
  </si>
  <si>
    <t>Oczyszczanie miast i wsi</t>
  </si>
  <si>
    <t>90004</t>
  </si>
  <si>
    <t>Utrzymanie zieleni w miastach i gminach</t>
  </si>
  <si>
    <r>
      <t xml:space="preserve"> "</t>
    </r>
    <r>
      <rPr>
        <b/>
        <i/>
        <sz val="10"/>
        <rFont val="Calibri"/>
        <family val="2"/>
      </rPr>
      <t>Portal edukacyjny województwa zachodniopomorskiego - Koszalin"</t>
    </r>
  </si>
  <si>
    <t>" Program poprawy osiągnięć edukacyjnych uczniów Gimnazjum nr 2 im. Janusza Korczaka w Koszalinie"</t>
  </si>
  <si>
    <r>
      <t xml:space="preserve">Wynagrodzenia osobowe pracowników - </t>
    </r>
    <r>
      <rPr>
        <i/>
        <sz val="10"/>
        <rFont val="Calibri"/>
        <family val="2"/>
      </rPr>
      <t>KSO</t>
    </r>
  </si>
  <si>
    <r>
      <t xml:space="preserve">Składki na ubezpieczenia społeczne - </t>
    </r>
    <r>
      <rPr>
        <i/>
        <sz val="10"/>
        <rFont val="Calibri"/>
        <family val="2"/>
      </rPr>
      <t>KSO</t>
    </r>
  </si>
  <si>
    <r>
      <t xml:space="preserve">Składki na Fundusz Pracy - </t>
    </r>
    <r>
      <rPr>
        <i/>
        <sz val="10"/>
        <rFont val="Calibri"/>
        <family val="2"/>
      </rPr>
      <t>KSO</t>
    </r>
  </si>
  <si>
    <t>Szkoły podstawowe specjalne</t>
  </si>
  <si>
    <t>Przedszkola  specjalne</t>
  </si>
  <si>
    <t>Licea ogólnokształcące</t>
  </si>
  <si>
    <t>Wydatki osobowe niezaliczone do wynagrodzeń</t>
  </si>
  <si>
    <t>Opłaty z tytułu zakupu usług telekomunikacyjnych świadczonych w ruchomej publicznej sieci telefonicznej</t>
  </si>
  <si>
    <t>Gimnazja  specjalne</t>
  </si>
  <si>
    <t>Licea profilowane</t>
  </si>
  <si>
    <t>Szkoły zawodowe</t>
  </si>
  <si>
    <t>Szkoły zawodowe specjalne</t>
  </si>
  <si>
    <t>Centra kształcenia ustawicznego i praktycznego oraz ośrodki dokształcania zawodowego</t>
  </si>
  <si>
    <t>Specjalne ośrodki szkolno - wychowawcze</t>
  </si>
  <si>
    <t>Placówki wychowania pozaszkolnego</t>
  </si>
  <si>
    <t>Internaty i bursy szkolne</t>
  </si>
  <si>
    <t>Zakup środków żywności</t>
  </si>
  <si>
    <t>Poradnie psychologiczno - pedagogiczne, w tym poradnie specjalistyczne</t>
  </si>
  <si>
    <t>Dotacje celowe przekazane z budżetu państwa na zadania bieżące z zakresu administracji rządowej oraz inne zadania zlecone ustawami realizowane przez powiat</t>
  </si>
  <si>
    <t>DOCHODY</t>
  </si>
  <si>
    <t>Usuwanie skutków klęsk żywiołowych</t>
  </si>
  <si>
    <t>Zespół Obsługi Ekonomiczno - Administracyjnej Szkół (Przedszkoli Miejskich)</t>
  </si>
  <si>
    <t>ZMIANY  W  PLANIE  DOCHODÓW  I  WYDATKÓW  NA  ZADANIA  ZLECONE  
POWIATOWI  Z  ZAKRESU  ADMINISTRACJI  RZĄDOWEJ                                                                                                     W  2010  ROKU</t>
  </si>
  <si>
    <t xml:space="preserve">z dnia 18 października 2010 r.  </t>
  </si>
  <si>
    <t>TRANSPORT I ŁĄCZNOŚĆ</t>
  </si>
  <si>
    <t>Drogi publiczne gminne</t>
  </si>
  <si>
    <t>Wydatki inwestycyjne jednostek budżetowych:</t>
  </si>
  <si>
    <t>Przebudowa ul. St. Moniuszki</t>
  </si>
  <si>
    <t>ul.K.Szymanowskiego i J.Matejki</t>
  </si>
  <si>
    <t>ul.J.Matejki, St.Moniuszki, K.Szymanowskiego</t>
  </si>
  <si>
    <t>Drogi wewnętrzne</t>
  </si>
  <si>
    <t>4700</t>
  </si>
  <si>
    <t>90015</t>
  </si>
  <si>
    <t>Oświetlenie ulic, placów i dróg</t>
  </si>
  <si>
    <t>Drogi publiczne w miastach na prawach powiatu</t>
  </si>
  <si>
    <t>Przebudowa ul.Niepodległości</t>
  </si>
  <si>
    <t>Budowa zatok postojowych przy ul.Franciszkańskiej</t>
  </si>
  <si>
    <t>Przedszkola</t>
  </si>
  <si>
    <t>Dotacje celowe z budżetu na finansowanie lub dofinansowanie kosztów realizacji inwestycji i zakupów inwestycyjnych zakładów budżetowych</t>
  </si>
  <si>
    <t>Przedszkole Nr 9</t>
  </si>
  <si>
    <t>Przedszkole Nr 10</t>
  </si>
  <si>
    <t>Przedszkole Nr 13</t>
  </si>
  <si>
    <t>Przedszkole Nr 14</t>
  </si>
  <si>
    <t>Przedszkole Nr 15</t>
  </si>
  <si>
    <t>Pomoc materialna dla uczniów</t>
  </si>
  <si>
    <t>Szkoła Podstawowa nr 4</t>
  </si>
  <si>
    <r>
      <t>Inne formy pomocy dla uczniów -</t>
    </r>
    <r>
      <rPr>
        <i/>
        <sz val="10"/>
        <rFont val="Calibri"/>
        <family val="2"/>
      </rPr>
      <t xml:space="preserve"> "Wyprawka szkolna 2010/2011"</t>
    </r>
    <r>
      <rPr>
        <sz val="11"/>
        <rFont val="Calibri"/>
        <family val="2"/>
      </rPr>
      <t>:</t>
    </r>
  </si>
  <si>
    <t>Szkoła Podstawowa nr 6</t>
  </si>
  <si>
    <t>Szkoła Podstawowa nr 7</t>
  </si>
  <si>
    <t>Szkoła Podstawowa nr 9</t>
  </si>
  <si>
    <t>Szkoła Podstawowa nr 10</t>
  </si>
  <si>
    <t>Szkoła Podstawowa nr 13</t>
  </si>
  <si>
    <t>Szkoła Podstawowa nr 17</t>
  </si>
  <si>
    <t>Szkoła Podstawowa nr 18</t>
  </si>
  <si>
    <t>Szkoła Podstawowa nr 21</t>
  </si>
  <si>
    <t>Gimnazjum nr 2</t>
  </si>
  <si>
    <t>Gimnazjum nr 6</t>
  </si>
  <si>
    <t>Gimnazjum nr 7</t>
  </si>
  <si>
    <t>Gimnazjum nr 9</t>
  </si>
  <si>
    <t>Gimnazjum nr 11</t>
  </si>
  <si>
    <t>Zespół Szkół nr 2</t>
  </si>
  <si>
    <t>Zespół Szkół nr 13</t>
  </si>
  <si>
    <t>Zespół Szkół Sportowych</t>
  </si>
  <si>
    <t>Dotacje celowe otrzymane z budżetu państwa na zadania bieżące realizowane przez powiat na podstawie porozumień z organami administracji rządowej</t>
  </si>
  <si>
    <t>ZMIANY  PLANU  DOCHODÓW  I  WYDATKÓW  NA  ZADANIA  REALIZOWANE  PRZEZ POWIAT  NA  PODSTAWIE  POROZUMIEŃ                                                Z   ORGANAMI  ADMINISTRACJI  RZĄDOWEJ                                                                 W  2010  ROKU</t>
  </si>
  <si>
    <t>Kwalifikacja wojskowa</t>
  </si>
  <si>
    <t>SO</t>
  </si>
  <si>
    <t>Załącznik nr 4 do Zarządzenia</t>
  </si>
  <si>
    <t xml:space="preserve">Dotacje celowe otrzymane z budżetu państwa na realizację bieżących zadań  własnych powiatu </t>
  </si>
  <si>
    <t>Dotacje celowe otrzymane z budżetu państwa na zadania bieżące realizowane przez gminę na podstawie porozumień z organami administracji rządowej</t>
  </si>
  <si>
    <t>ZMIANY  PLANU  DOCHODÓW  I  WYDATKÓW  NA  ZADANIA  REALIZOWANE  PRZEZ  GMINĘ  NA  PODSTAWIE  POROZUMIEŃ  
Z  ORGANAMI ADMINISTRACJI  RZĄDOWEJ  
W  2010  ROKU</t>
  </si>
  <si>
    <t>Załącznik nr 5 do Zarządzenia</t>
  </si>
  <si>
    <t>Nr  647 / 2466 / 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</si>
</sst>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</numFmts>
  <fonts count="19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sz val="12"/>
      <name val="Arial CE"/>
      <family val="0"/>
    </font>
    <font>
      <b/>
      <i/>
      <sz val="10"/>
      <name val="Calibri"/>
      <family val="2"/>
    </font>
    <font>
      <i/>
      <sz val="10"/>
      <name val="Calibri"/>
      <family val="2"/>
    </font>
    <font>
      <sz val="16"/>
      <name val="Calibri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3" fontId="3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3" fontId="1" fillId="0" borderId="16" xfId="0" applyNumberFormat="1" applyFont="1" applyFill="1" applyBorder="1" applyAlignment="1" applyProtection="1">
      <alignment horizontal="right" vertical="center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" fillId="0" borderId="2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horizontal="centerContinuous" vertical="center"/>
      <protection locked="0"/>
    </xf>
    <xf numFmtId="3" fontId="1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NumberFormat="1" applyFont="1" applyFill="1" applyBorder="1" applyAlignment="1" applyProtection="1">
      <alignment horizontal="center" wrapText="1"/>
      <protection locked="0"/>
    </xf>
    <xf numFmtId="3" fontId="3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3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3" fontId="3" fillId="0" borderId="27" xfId="0" applyNumberFormat="1" applyFont="1" applyFill="1" applyBorder="1" applyAlignment="1" applyProtection="1">
      <alignment horizontal="right" vertical="center"/>
      <protection locked="0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1" fillId="0" borderId="28" xfId="0" applyNumberFormat="1" applyFont="1" applyFill="1" applyBorder="1" applyAlignment="1" applyProtection="1">
      <alignment horizontal="right" vertical="center"/>
      <protection locked="0"/>
    </xf>
    <xf numFmtId="164" fontId="1" fillId="0" borderId="24" xfId="18" applyNumberFormat="1" applyFont="1" applyFill="1" applyBorder="1" applyAlignment="1" applyProtection="1">
      <alignment vertical="center" wrapText="1"/>
      <protection locked="0"/>
    </xf>
    <xf numFmtId="3" fontId="1" fillId="0" borderId="16" xfId="0" applyNumberFormat="1" applyFont="1" applyFill="1" applyBorder="1" applyAlignment="1" applyProtection="1">
      <alignment horizontal="right" vertical="center"/>
      <protection locked="0"/>
    </xf>
    <xf numFmtId="3" fontId="1" fillId="0" borderId="2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164" fontId="3" fillId="0" borderId="30" xfId="18" applyNumberFormat="1" applyFont="1" applyFill="1" applyBorder="1" applyAlignment="1" applyProtection="1">
      <alignment vertical="center" wrapText="1"/>
      <protection locked="0"/>
    </xf>
    <xf numFmtId="3" fontId="3" fillId="0" borderId="3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3" fontId="3" fillId="0" borderId="31" xfId="0" applyNumberFormat="1" applyFont="1" applyFill="1" applyBorder="1" applyAlignment="1" applyProtection="1">
      <alignment horizontal="right"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Continuous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1" fontId="1" fillId="0" borderId="11" xfId="0" applyNumberFormat="1" applyFont="1" applyFill="1" applyBorder="1" applyAlignment="1" applyProtection="1">
      <alignment horizontal="centerContinuous" vertical="center"/>
      <protection locked="0"/>
    </xf>
    <xf numFmtId="49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/>
    </xf>
    <xf numFmtId="166" fontId="6" fillId="0" borderId="13" xfId="15" applyNumberFormat="1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top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horizontal="center" vertical="center"/>
      <protection locked="0"/>
    </xf>
    <xf numFmtId="3" fontId="3" fillId="0" borderId="35" xfId="0" applyNumberFormat="1" applyFont="1" applyFill="1" applyBorder="1" applyAlignment="1" applyProtection="1">
      <alignment horizontal="right" vertical="center"/>
      <protection locked="0"/>
    </xf>
    <xf numFmtId="0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37" xfId="0" applyNumberFormat="1" applyFont="1" applyFill="1" applyBorder="1" applyAlignment="1" applyProtection="1">
      <alignment horizontal="center" vertical="center"/>
      <protection locked="0"/>
    </xf>
    <xf numFmtId="3" fontId="3" fillId="0" borderId="38" xfId="0" applyNumberFormat="1" applyFont="1" applyFill="1" applyBorder="1" applyAlignment="1" applyProtection="1">
      <alignment horizontal="right" vertical="center"/>
      <protection locked="0"/>
    </xf>
    <xf numFmtId="0" fontId="1" fillId="0" borderId="39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right" vertical="center"/>
    </xf>
    <xf numFmtId="0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" fillId="0" borderId="40" xfId="0" applyNumberFormat="1" applyFont="1" applyFill="1" applyBorder="1" applyAlignment="1" applyProtection="1">
      <alignment horizontal="center" vertical="center"/>
      <protection locked="0"/>
    </xf>
    <xf numFmtId="3" fontId="1" fillId="0" borderId="41" xfId="0" applyNumberFormat="1" applyFont="1" applyFill="1" applyBorder="1" applyAlignment="1" applyProtection="1">
      <alignment horizontal="right" vertical="center"/>
      <protection locked="0"/>
    </xf>
    <xf numFmtId="3" fontId="1" fillId="0" borderId="42" xfId="0" applyNumberFormat="1" applyFont="1" applyFill="1" applyBorder="1" applyAlignment="1" applyProtection="1">
      <alignment horizontal="right" vertical="center"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0" fontId="1" fillId="0" borderId="43" xfId="0" applyNumberFormat="1" applyFont="1" applyFill="1" applyBorder="1" applyAlignment="1" applyProtection="1">
      <alignment horizontal="center" vertical="center"/>
      <protection locked="0"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3" fontId="1" fillId="0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40" xfId="0" applyNumberFormat="1" applyFont="1" applyFill="1" applyBorder="1" applyAlignment="1" applyProtection="1">
      <alignment horizontal="center" vertical="center"/>
      <protection locked="0"/>
    </xf>
    <xf numFmtId="3" fontId="3" fillId="0" borderId="41" xfId="0" applyNumberFormat="1" applyFont="1" applyFill="1" applyBorder="1" applyAlignment="1" applyProtection="1">
      <alignment horizontal="right" vertical="center"/>
      <protection locked="0"/>
    </xf>
    <xf numFmtId="3" fontId="3" fillId="0" borderId="42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16" xfId="0" applyNumberFormat="1" applyFont="1" applyFill="1" applyBorder="1" applyAlignment="1" applyProtection="1">
      <alignment horizontal="right" vertical="center"/>
      <protection locked="0"/>
    </xf>
    <xf numFmtId="3" fontId="15" fillId="0" borderId="28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164" fontId="1" fillId="0" borderId="7" xfId="18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vertical="center" wrapText="1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29" xfId="0" applyNumberFormat="1" applyFont="1" applyFill="1" applyBorder="1" applyAlignment="1" applyProtection="1">
      <alignment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32" xfId="0" applyFont="1" applyBorder="1" applyAlignment="1">
      <alignment horizontal="center" vertical="center"/>
    </xf>
    <xf numFmtId="166" fontId="6" fillId="0" borderId="45" xfId="15" applyNumberFormat="1" applyFont="1" applyBorder="1" applyAlignment="1">
      <alignment vertical="center"/>
    </xf>
    <xf numFmtId="0" fontId="1" fillId="0" borderId="24" xfId="0" applyNumberFormat="1" applyFont="1" applyFill="1" applyBorder="1" applyAlignment="1" applyProtection="1">
      <alignment vertical="center" wrapText="1"/>
      <protection locked="0"/>
    </xf>
    <xf numFmtId="3" fontId="1" fillId="0" borderId="9" xfId="0" applyNumberFormat="1" applyFont="1" applyFill="1" applyBorder="1" applyAlignment="1" applyProtection="1">
      <alignment horizontal="right" vertical="center"/>
      <protection locked="0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3" fontId="3" fillId="0" borderId="17" xfId="0" applyNumberFormat="1" applyFont="1" applyFill="1" applyBorder="1" applyAlignment="1" applyProtection="1">
      <alignment horizontal="right" vertical="center"/>
      <protection locked="0"/>
    </xf>
    <xf numFmtId="3" fontId="3" fillId="0" borderId="46" xfId="0" applyNumberFormat="1" applyFont="1" applyFill="1" applyBorder="1" applyAlignment="1" applyProtection="1">
      <alignment horizontal="right" vertical="center"/>
      <protection locked="0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3" fontId="1" fillId="0" borderId="39" xfId="0" applyNumberFormat="1" applyFont="1" applyFill="1" applyBorder="1" applyAlignment="1" applyProtection="1">
      <alignment horizontal="right" vertical="center"/>
      <protection locked="0"/>
    </xf>
    <xf numFmtId="3" fontId="1" fillId="0" borderId="39" xfId="0" applyNumberFormat="1" applyFont="1" applyFill="1" applyBorder="1" applyAlignment="1" applyProtection="1">
      <alignment horizontal="right" vertical="center"/>
      <protection locked="0"/>
    </xf>
    <xf numFmtId="3" fontId="1" fillId="0" borderId="47" xfId="0" applyNumberFormat="1" applyFont="1" applyFill="1" applyBorder="1" applyAlignment="1" applyProtection="1">
      <alignment horizontal="right" vertical="center"/>
      <protection locked="0"/>
    </xf>
    <xf numFmtId="3" fontId="1" fillId="0" borderId="9" xfId="0" applyNumberFormat="1" applyFont="1" applyFill="1" applyBorder="1" applyAlignment="1" applyProtection="1">
      <alignment horizontal="right" vertical="center"/>
      <protection locked="0"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3" fontId="3" fillId="0" borderId="49" xfId="0" applyNumberFormat="1" applyFont="1" applyFill="1" applyBorder="1" applyAlignment="1" applyProtection="1">
      <alignment horizontal="right" vertical="center"/>
      <protection locked="0"/>
    </xf>
    <xf numFmtId="3" fontId="3" fillId="0" borderId="50" xfId="0" applyNumberFormat="1" applyFont="1" applyFill="1" applyBorder="1" applyAlignment="1" applyProtection="1">
      <alignment horizontal="right" vertical="center"/>
      <protection locked="0"/>
    </xf>
    <xf numFmtId="1" fontId="3" fillId="0" borderId="14" xfId="0" applyNumberFormat="1" applyFont="1" applyFill="1" applyBorder="1" applyAlignment="1" applyProtection="1">
      <alignment horizontal="centerContinuous" vertical="center"/>
      <protection locked="0"/>
    </xf>
    <xf numFmtId="0" fontId="6" fillId="0" borderId="51" xfId="0" applyFont="1" applyBorder="1" applyAlignment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6" xfId="0" applyFont="1" applyBorder="1" applyAlignment="1">
      <alignment horizontal="center" vertical="center"/>
    </xf>
    <xf numFmtId="3" fontId="3" fillId="0" borderId="32" xfId="0" applyNumberFormat="1" applyFont="1" applyFill="1" applyBorder="1" applyAlignment="1" applyProtection="1">
      <alignment horizontal="right" vertical="center"/>
      <protection locked="0"/>
    </xf>
    <xf numFmtId="3" fontId="3" fillId="0" borderId="37" xfId="0" applyNumberFormat="1" applyFont="1" applyFill="1" applyBorder="1" applyAlignment="1" applyProtection="1">
      <alignment horizontal="right" vertical="center"/>
      <protection locked="0"/>
    </xf>
    <xf numFmtId="3" fontId="6" fillId="0" borderId="32" xfId="0" applyNumberFormat="1" applyFont="1" applyBorder="1" applyAlignment="1">
      <alignment horizontal="right" vertical="center"/>
    </xf>
    <xf numFmtId="0" fontId="8" fillId="0" borderId="52" xfId="0" applyNumberFormat="1" applyFont="1" applyFill="1" applyBorder="1" applyAlignment="1" applyProtection="1">
      <alignment horizontal="center" vertical="center"/>
      <protection locked="0"/>
    </xf>
    <xf numFmtId="0" fontId="1" fillId="0" borderId="5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46" xfId="0" applyNumberFormat="1" applyFont="1" applyFill="1" applyBorder="1" applyAlignment="1" applyProtection="1">
      <alignment horizontal="center" vertical="center"/>
      <protection locked="0"/>
    </xf>
    <xf numFmtId="3" fontId="1" fillId="0" borderId="46" xfId="0" applyNumberFormat="1" applyFont="1" applyFill="1" applyBorder="1" applyAlignment="1" applyProtection="1">
      <alignment horizontal="right" vertical="center"/>
      <protection locked="0"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44" xfId="0" applyNumberFormat="1" applyFont="1" applyFill="1" applyBorder="1" applyAlignment="1" applyProtection="1">
      <alignment vertical="center" wrapText="1"/>
      <protection locked="0"/>
    </xf>
    <xf numFmtId="3" fontId="3" fillId="0" borderId="54" xfId="0" applyNumberFormat="1" applyFont="1" applyFill="1" applyBorder="1" applyAlignment="1" applyProtection="1">
      <alignment horizontal="right" vertical="center"/>
      <protection locked="0"/>
    </xf>
    <xf numFmtId="3" fontId="3" fillId="0" borderId="55" xfId="0" applyNumberFormat="1" applyFont="1" applyFill="1" applyBorder="1" applyAlignment="1" applyProtection="1">
      <alignment horizontal="right" vertical="center"/>
      <protection locked="0"/>
    </xf>
    <xf numFmtId="3" fontId="1" fillId="0" borderId="56" xfId="0" applyNumberFormat="1" applyFont="1" applyFill="1" applyBorder="1" applyAlignment="1" applyProtection="1">
      <alignment horizontal="right" vertical="center"/>
      <protection locked="0"/>
    </xf>
    <xf numFmtId="3" fontId="1" fillId="0" borderId="57" xfId="0" applyNumberFormat="1" applyFont="1" applyFill="1" applyBorder="1" applyAlignment="1" applyProtection="1">
      <alignment horizontal="right" vertical="center"/>
      <protection locked="0"/>
    </xf>
    <xf numFmtId="3" fontId="6" fillId="0" borderId="54" xfId="0" applyNumberFormat="1" applyFont="1" applyBorder="1" applyAlignment="1">
      <alignment horizontal="right" vertical="center"/>
    </xf>
    <xf numFmtId="0" fontId="11" fillId="0" borderId="19" xfId="0" applyNumberFormat="1" applyFont="1" applyFill="1" applyBorder="1" applyAlignment="1" applyProtection="1">
      <alignment horizontal="center"/>
      <protection locked="0"/>
    </xf>
    <xf numFmtId="0" fontId="11" fillId="0" borderId="19" xfId="0" applyNumberFormat="1" applyFont="1" applyFill="1" applyBorder="1" applyAlignment="1" applyProtection="1">
      <alignment vertical="center"/>
      <protection locked="0"/>
    </xf>
    <xf numFmtId="164" fontId="3" fillId="0" borderId="19" xfId="18" applyNumberFormat="1" applyFont="1" applyFill="1" applyBorder="1" applyAlignment="1" applyProtection="1">
      <alignment vertical="center" wrapText="1"/>
      <protection locked="0"/>
    </xf>
    <xf numFmtId="0" fontId="3" fillId="0" borderId="58" xfId="0" applyNumberFormat="1" applyFont="1" applyFill="1" applyBorder="1" applyAlignment="1" applyProtection="1">
      <alignment horizontal="left" vertical="center"/>
      <protection locked="0"/>
    </xf>
    <xf numFmtId="3" fontId="1" fillId="0" borderId="24" xfId="0" applyNumberFormat="1" applyFont="1" applyBorder="1" applyAlignment="1">
      <alignment horizontal="left" vertical="center" wrapText="1"/>
    </xf>
    <xf numFmtId="164" fontId="1" fillId="0" borderId="24" xfId="18" applyNumberFormat="1" applyFont="1" applyFill="1" applyBorder="1" applyAlignment="1" applyProtection="1">
      <alignment vertical="center" wrapText="1"/>
      <protection locked="0"/>
    </xf>
    <xf numFmtId="0" fontId="1" fillId="0" borderId="24" xfId="0" applyNumberFormat="1" applyFont="1" applyFill="1" applyBorder="1" applyAlignment="1" applyProtection="1">
      <alignment vertical="center" wrapText="1"/>
      <protection locked="0"/>
    </xf>
    <xf numFmtId="0" fontId="3" fillId="0" borderId="30" xfId="0" applyNumberFormat="1" applyFont="1" applyFill="1" applyBorder="1" applyAlignment="1" applyProtection="1">
      <alignment horizontal="left" vertical="center"/>
      <protection locked="0"/>
    </xf>
    <xf numFmtId="164" fontId="1" fillId="0" borderId="0" xfId="18" applyNumberFormat="1" applyFont="1" applyFill="1" applyBorder="1" applyAlignment="1" applyProtection="1">
      <alignment vertical="center" wrapText="1"/>
      <protection locked="0"/>
    </xf>
    <xf numFmtId="0" fontId="3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59" xfId="0" applyNumberFormat="1" applyFont="1" applyFill="1" applyBorder="1" applyAlignment="1" applyProtection="1">
      <alignment vertical="center" wrapText="1"/>
      <protection locked="0"/>
    </xf>
    <xf numFmtId="0" fontId="3" fillId="0" borderId="45" xfId="0" applyNumberFormat="1" applyFont="1" applyFill="1" applyBorder="1" applyAlignment="1" applyProtection="1">
      <alignment vertical="center" wrapText="1"/>
      <protection locked="0"/>
    </xf>
    <xf numFmtId="0" fontId="3" fillId="0" borderId="60" xfId="0" applyNumberFormat="1" applyFont="1" applyFill="1" applyBorder="1" applyAlignment="1" applyProtection="1">
      <alignment vertical="center" wrapText="1"/>
      <protection locked="0"/>
    </xf>
    <xf numFmtId="0" fontId="1" fillId="0" borderId="30" xfId="0" applyNumberFormat="1" applyFont="1" applyFill="1" applyBorder="1" applyAlignment="1" applyProtection="1">
      <alignment vertical="center" wrapText="1"/>
      <protection locked="0"/>
    </xf>
    <xf numFmtId="0" fontId="3" fillId="0" borderId="61" xfId="0" applyNumberFormat="1" applyFont="1" applyFill="1" applyBorder="1" applyAlignment="1" applyProtection="1">
      <alignment horizontal="left" vertical="center"/>
      <protection locked="0"/>
    </xf>
    <xf numFmtId="164" fontId="3" fillId="0" borderId="45" xfId="18" applyNumberFormat="1" applyFont="1" applyFill="1" applyBorder="1" applyAlignment="1" applyProtection="1">
      <alignment vertical="center" wrapText="1"/>
      <protection locked="0"/>
    </xf>
    <xf numFmtId="49" fontId="3" fillId="0" borderId="30" xfId="0" applyNumberFormat="1" applyFont="1" applyFill="1" applyBorder="1" applyAlignment="1" applyProtection="1">
      <alignment horizontal="left" vertical="center"/>
      <protection locked="0"/>
    </xf>
    <xf numFmtId="49" fontId="1" fillId="0" borderId="30" xfId="0" applyNumberFormat="1" applyFont="1" applyFill="1" applyBorder="1" applyAlignment="1" applyProtection="1">
      <alignment horizontal="left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62" xfId="0" applyNumberFormat="1" applyFont="1" applyFill="1" applyBorder="1" applyAlignment="1" applyProtection="1">
      <alignment horizontal="right" vertical="center"/>
      <protection locked="0"/>
    </xf>
    <xf numFmtId="3" fontId="1" fillId="0" borderId="50" xfId="0" applyNumberFormat="1" applyFont="1" applyFill="1" applyBorder="1" applyAlignment="1" applyProtection="1">
      <alignment horizontal="right" vertical="center"/>
      <protection locked="0"/>
    </xf>
    <xf numFmtId="0" fontId="1" fillId="0" borderId="61" xfId="0" applyNumberFormat="1" applyFont="1" applyFill="1" applyBorder="1" applyAlignment="1" applyProtection="1">
      <alignment vertical="center" wrapText="1"/>
      <protection locked="0"/>
    </xf>
    <xf numFmtId="0" fontId="9" fillId="0" borderId="41" xfId="0" applyNumberFormat="1" applyFont="1" applyFill="1" applyBorder="1" applyAlignment="1" applyProtection="1">
      <alignment horizontal="center" vertical="center"/>
      <protection locked="0"/>
    </xf>
    <xf numFmtId="3" fontId="1" fillId="0" borderId="50" xfId="0" applyNumberFormat="1" applyFont="1" applyFill="1" applyBorder="1" applyAlignment="1" applyProtection="1">
      <alignment horizontal="right" vertical="center"/>
      <protection locked="0"/>
    </xf>
    <xf numFmtId="0" fontId="5" fillId="0" borderId="57" xfId="0" applyFont="1" applyBorder="1" applyAlignment="1">
      <alignment horizontal="center" vertical="center"/>
    </xf>
    <xf numFmtId="0" fontId="3" fillId="0" borderId="45" xfId="0" applyNumberFormat="1" applyFont="1" applyFill="1" applyBorder="1" applyAlignment="1" applyProtection="1">
      <alignment horizontal="left" vertical="center"/>
      <protection locked="0"/>
    </xf>
    <xf numFmtId="0" fontId="3" fillId="0" borderId="63" xfId="0" applyNumberFormat="1" applyFont="1" applyFill="1" applyBorder="1" applyAlignment="1" applyProtection="1">
      <alignment horizontal="left" vertical="center"/>
      <protection locked="0"/>
    </xf>
    <xf numFmtId="164" fontId="1" fillId="0" borderId="64" xfId="18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59" xfId="0" applyNumberFormat="1" applyFont="1" applyFill="1" applyBorder="1" applyAlignment="1" applyProtection="1">
      <alignment vertical="center" wrapText="1"/>
      <protection locked="0"/>
    </xf>
    <xf numFmtId="0" fontId="1" fillId="0" borderId="63" xfId="0" applyNumberFormat="1" applyFont="1" applyFill="1" applyBorder="1" applyAlignment="1" applyProtection="1">
      <alignment vertical="center" wrapText="1"/>
      <protection locked="0"/>
    </xf>
    <xf numFmtId="0" fontId="3" fillId="0" borderId="19" xfId="0" applyNumberFormat="1" applyFont="1" applyFill="1" applyBorder="1" applyAlignment="1" applyProtection="1">
      <alignment vertical="center" wrapText="1"/>
      <protection locked="0"/>
    </xf>
    <xf numFmtId="0" fontId="3" fillId="0" borderId="65" xfId="0" applyNumberFormat="1" applyFont="1" applyFill="1" applyBorder="1" applyAlignment="1" applyProtection="1">
      <alignment vertical="center" wrapText="1"/>
      <protection locked="0"/>
    </xf>
    <xf numFmtId="0" fontId="3" fillId="0" borderId="58" xfId="0" applyNumberFormat="1" applyFont="1" applyFill="1" applyBorder="1" applyAlignment="1" applyProtection="1">
      <alignment vertical="center" wrapText="1"/>
      <protection locked="0"/>
    </xf>
    <xf numFmtId="49" fontId="1" fillId="0" borderId="7" xfId="0" applyNumberFormat="1" applyFont="1" applyFill="1" applyBorder="1" applyAlignment="1" applyProtection="1">
      <alignment horizontal="left" vertical="center"/>
      <protection locked="0"/>
    </xf>
    <xf numFmtId="49" fontId="1" fillId="0" borderId="61" xfId="0" applyNumberFormat="1" applyFont="1" applyFill="1" applyBorder="1" applyAlignment="1" applyProtection="1">
      <alignment horizontal="left" vertical="center"/>
      <protection locked="0"/>
    </xf>
    <xf numFmtId="49" fontId="1" fillId="0" borderId="24" xfId="0" applyNumberFormat="1" applyFont="1" applyFill="1" applyBorder="1" applyAlignment="1" applyProtection="1">
      <alignment horizontal="left" vertical="center"/>
      <protection locked="0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5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NumberFormat="1" applyFont="1" applyFill="1" applyBorder="1" applyAlignment="1" applyProtection="1">
      <alignment horizontal="center" vertical="center"/>
      <protection locked="0"/>
    </xf>
    <xf numFmtId="3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horizontal="center" vertical="center"/>
      <protection locked="0"/>
    </xf>
    <xf numFmtId="3" fontId="8" fillId="0" borderId="15" xfId="0" applyNumberFormat="1" applyFont="1" applyFill="1" applyBorder="1" applyAlignment="1" applyProtection="1">
      <alignment horizontal="center" vertical="center"/>
      <protection locked="0"/>
    </xf>
    <xf numFmtId="3" fontId="8" fillId="0" borderId="31" xfId="0" applyNumberFormat="1" applyFont="1" applyFill="1" applyBorder="1" applyAlignment="1" applyProtection="1">
      <alignment horizontal="center" vertical="center"/>
      <protection locked="0"/>
    </xf>
    <xf numFmtId="164" fontId="16" fillId="0" borderId="16" xfId="18" applyNumberFormat="1" applyFont="1" applyFill="1" applyBorder="1" applyAlignment="1" applyProtection="1">
      <alignment vertical="center" wrapText="1"/>
      <protection locked="0"/>
    </xf>
    <xf numFmtId="0" fontId="16" fillId="0" borderId="16" xfId="0" applyFont="1" applyFill="1" applyBorder="1" applyAlignment="1">
      <alignment vertical="center" wrapText="1"/>
    </xf>
    <xf numFmtId="0" fontId="16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vertical="center" wrapText="1"/>
    </xf>
    <xf numFmtId="3" fontId="16" fillId="0" borderId="16" xfId="0" applyNumberFormat="1" applyFont="1" applyFill="1" applyBorder="1" applyAlignment="1" applyProtection="1">
      <alignment horizontal="right" vertical="center"/>
      <protection locked="0"/>
    </xf>
    <xf numFmtId="3" fontId="16" fillId="0" borderId="28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66" xfId="0" applyNumberFormat="1" applyFont="1" applyFill="1" applyBorder="1" applyAlignment="1" applyProtection="1">
      <alignment horizontal="center" vertical="center"/>
      <protection locked="0"/>
    </xf>
    <xf numFmtId="0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44" xfId="18" applyNumberFormat="1" applyFont="1" applyFill="1" applyBorder="1" applyAlignment="1" applyProtection="1">
      <alignment vertical="center" wrapText="1"/>
      <protection locked="0"/>
    </xf>
    <xf numFmtId="3" fontId="16" fillId="0" borderId="17" xfId="0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49" fontId="1" fillId="0" borderId="11" xfId="0" applyNumberFormat="1" applyFont="1" applyBorder="1" applyAlignment="1">
      <alignment horizontal="center" vertical="center"/>
    </xf>
    <xf numFmtId="0" fontId="1" fillId="0" borderId="63" xfId="0" applyNumberFormat="1" applyFont="1" applyFill="1" applyBorder="1" applyAlignment="1" applyProtection="1">
      <alignment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66" xfId="0" applyNumberFormat="1" applyFont="1" applyFill="1" applyBorder="1" applyAlignment="1" applyProtection="1">
      <alignment horizontal="center" vertical="center"/>
      <protection locked="0"/>
    </xf>
    <xf numFmtId="0" fontId="3" fillId="0" borderId="67" xfId="0" applyNumberFormat="1" applyFont="1" applyFill="1" applyBorder="1" applyAlignment="1" applyProtection="1">
      <alignment vertical="center" wrapText="1"/>
      <protection locked="0"/>
    </xf>
    <xf numFmtId="0" fontId="9" fillId="0" borderId="44" xfId="0" applyNumberFormat="1" applyFont="1" applyFill="1" applyBorder="1" applyAlignment="1" applyProtection="1">
      <alignment horizontal="center" vertical="center"/>
      <protection locked="0"/>
    </xf>
    <xf numFmtId="3" fontId="3" fillId="0" borderId="44" xfId="0" applyNumberFormat="1" applyFont="1" applyFill="1" applyBorder="1" applyAlignment="1" applyProtection="1">
      <alignment horizontal="right" vertical="center"/>
      <protection locked="0"/>
    </xf>
    <xf numFmtId="3" fontId="3" fillId="0" borderId="68" xfId="0" applyNumberFormat="1" applyFont="1" applyFill="1" applyBorder="1" applyAlignment="1" applyProtection="1">
      <alignment horizontal="right" vertical="center"/>
      <protection locked="0"/>
    </xf>
    <xf numFmtId="0" fontId="1" fillId="0" borderId="40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1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24" xfId="0" applyNumberFormat="1" applyFont="1" applyFill="1" applyBorder="1" applyAlignment="1" applyProtection="1">
      <alignment vertical="center" wrapText="1"/>
      <protection locked="0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0" fontId="6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5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54" xfId="0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right" vertical="center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7" xfId="0" applyNumberFormat="1" applyFont="1" applyFill="1" applyBorder="1" applyAlignment="1" applyProtection="1">
      <alignment horizontal="center" vertical="center"/>
      <protection locked="0"/>
    </xf>
    <xf numFmtId="3" fontId="3" fillId="0" borderId="55" xfId="0" applyNumberFormat="1" applyFont="1" applyFill="1" applyBorder="1" applyAlignment="1" applyProtection="1">
      <alignment horizontal="right" vertical="center"/>
      <protection locked="0"/>
    </xf>
    <xf numFmtId="3" fontId="3" fillId="0" borderId="38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39" xfId="0" applyNumberFormat="1" applyFont="1" applyFill="1" applyBorder="1" applyAlignment="1" applyProtection="1">
      <alignment horizontal="center" vertical="center"/>
      <protection locked="0"/>
    </xf>
    <xf numFmtId="3" fontId="1" fillId="0" borderId="56" xfId="0" applyNumberFormat="1" applyFont="1" applyFill="1" applyBorder="1" applyAlignment="1" applyProtection="1">
      <alignment horizontal="right" vertical="center"/>
      <protection locked="0"/>
    </xf>
    <xf numFmtId="0" fontId="1" fillId="0" borderId="70" xfId="0" applyNumberFormat="1" applyFont="1" applyFill="1" applyBorder="1" applyAlignment="1" applyProtection="1">
      <alignment horizontal="center" vertical="center"/>
      <protection locked="0"/>
    </xf>
    <xf numFmtId="0" fontId="5" fillId="0" borderId="71" xfId="0" applyFont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6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59" xfId="0" applyNumberFormat="1" applyFont="1" applyFill="1" applyBorder="1" applyAlignment="1" applyProtection="1">
      <alignment horizontal="center" vertical="center"/>
      <protection locked="0"/>
    </xf>
    <xf numFmtId="0" fontId="6" fillId="0" borderId="72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69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51" xfId="0" applyFont="1" applyBorder="1" applyAlignment="1">
      <alignment horizontal="centerContinuous" vertical="center" wrapText="1"/>
    </xf>
    <xf numFmtId="3" fontId="13" fillId="0" borderId="45" xfId="0" applyNumberFormat="1" applyFont="1" applyFill="1" applyBorder="1" applyAlignment="1" applyProtection="1">
      <alignment horizontal="centerContinuous" vertical="center"/>
      <protection locked="0"/>
    </xf>
    <xf numFmtId="0" fontId="13" fillId="0" borderId="73" xfId="0" applyNumberFormat="1" applyFont="1" applyFill="1" applyBorder="1" applyAlignment="1" applyProtection="1">
      <alignment horizontal="centerContinuous" vertical="center"/>
      <protection locked="0"/>
    </xf>
    <xf numFmtId="0" fontId="8" fillId="0" borderId="74" xfId="0" applyNumberFormat="1" applyFont="1" applyFill="1" applyBorder="1" applyAlignment="1" applyProtection="1">
      <alignment horizontal="center" vertical="center"/>
      <protection locked="0"/>
    </xf>
    <xf numFmtId="0" fontId="8" fillId="0" borderId="75" xfId="0" applyNumberFormat="1" applyFont="1" applyFill="1" applyBorder="1" applyAlignment="1" applyProtection="1">
      <alignment horizontal="center" vertical="center"/>
      <protection locked="0"/>
    </xf>
    <xf numFmtId="0" fontId="8" fillId="0" borderId="76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77" xfId="0" applyNumberFormat="1" applyFont="1" applyFill="1" applyBorder="1" applyAlignment="1" applyProtection="1">
      <alignment horizontal="center" vertical="center"/>
      <protection locked="0"/>
    </xf>
    <xf numFmtId="0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4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55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NumberFormat="1" applyFont="1" applyFill="1" applyBorder="1" applyAlignment="1" applyProtection="1">
      <alignment horizontal="right" vertical="center"/>
      <protection locked="0"/>
    </xf>
    <xf numFmtId="0" fontId="3" fillId="0" borderId="19" xfId="0" applyNumberFormat="1" applyFont="1" applyFill="1" applyBorder="1" applyAlignment="1" applyProtection="1">
      <alignment horizontal="right" vertical="center"/>
      <protection locked="0"/>
    </xf>
    <xf numFmtId="0" fontId="3" fillId="0" borderId="65" xfId="0" applyNumberFormat="1" applyFont="1" applyFill="1" applyBorder="1" applyAlignment="1" applyProtection="1">
      <alignment horizontal="right" vertical="center"/>
      <protection locked="0"/>
    </xf>
    <xf numFmtId="164" fontId="1" fillId="0" borderId="44" xfId="18" applyNumberFormat="1" applyFont="1" applyFill="1" applyBorder="1" applyAlignment="1" applyProtection="1">
      <alignment vertical="center" wrapText="1"/>
      <protection locked="0"/>
    </xf>
    <xf numFmtId="0" fontId="11" fillId="0" borderId="47" xfId="0" applyNumberFormat="1" applyFont="1" applyFill="1" applyBorder="1" applyAlignment="1" applyProtection="1">
      <alignment horizontal="right" vertical="center"/>
      <protection locked="0"/>
    </xf>
    <xf numFmtId="0" fontId="11" fillId="0" borderId="39" xfId="0" applyNumberFormat="1" applyFont="1" applyFill="1" applyBorder="1" applyAlignment="1" applyProtection="1">
      <alignment horizontal="right" vertical="center"/>
      <protection locked="0"/>
    </xf>
    <xf numFmtId="0" fontId="11" fillId="0" borderId="74" xfId="0" applyNumberFormat="1" applyFont="1" applyFill="1" applyBorder="1" applyAlignment="1" applyProtection="1">
      <alignment horizontal="right" vertical="center"/>
      <protection locked="0"/>
    </xf>
    <xf numFmtId="0" fontId="3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37" xfId="0" applyNumberFormat="1" applyFont="1" applyFill="1" applyBorder="1" applyAlignment="1" applyProtection="1">
      <alignment horizontal="right" vertical="center"/>
      <protection locked="0"/>
    </xf>
    <xf numFmtId="0" fontId="6" fillId="0" borderId="19" xfId="0" applyFont="1" applyBorder="1" applyAlignment="1">
      <alignment horizontal="right" vertical="center"/>
    </xf>
    <xf numFmtId="0" fontId="5" fillId="0" borderId="61" xfId="0" applyNumberFormat="1" applyFont="1" applyFill="1" applyBorder="1" applyAlignment="1" applyProtection="1">
      <alignment horizontal="center" vertical="top" wrapText="1"/>
      <protection locked="0"/>
    </xf>
    <xf numFmtId="0" fontId="9" fillId="0" borderId="45" xfId="0" applyNumberFormat="1" applyFont="1" applyFill="1" applyBorder="1" applyAlignment="1" applyProtection="1">
      <alignment horizontal="center" vertical="center"/>
      <protection locked="0"/>
    </xf>
    <xf numFmtId="0" fontId="9" fillId="0" borderId="58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45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61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61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60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61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8" xfId="0" applyNumberFormat="1" applyFont="1" applyFill="1" applyBorder="1" applyAlignment="1" applyProtection="1">
      <alignment horizontal="centerContinuous" vertical="center" wrapText="1"/>
      <protection locked="0"/>
    </xf>
    <xf numFmtId="3" fontId="16" fillId="0" borderId="39" xfId="0" applyNumberFormat="1" applyFont="1" applyFill="1" applyBorder="1" applyAlignment="1" applyProtection="1">
      <alignment horizontal="right" vertical="center"/>
      <protection locked="0"/>
    </xf>
    <xf numFmtId="3" fontId="3" fillId="0" borderId="32" xfId="0" applyNumberFormat="1" applyFont="1" applyFill="1" applyBorder="1" applyAlignment="1" applyProtection="1">
      <alignment horizontal="right" vertical="center"/>
      <protection locked="0"/>
    </xf>
    <xf numFmtId="3" fontId="3" fillId="0" borderId="46" xfId="0" applyNumberFormat="1" applyFont="1" applyFill="1" applyBorder="1" applyAlignment="1" applyProtection="1">
      <alignment horizontal="right" vertical="center"/>
      <protection locked="0"/>
    </xf>
    <xf numFmtId="3" fontId="3" fillId="0" borderId="39" xfId="0" applyNumberFormat="1" applyFont="1" applyFill="1" applyBorder="1" applyAlignment="1" applyProtection="1">
      <alignment horizontal="right" vertical="center"/>
      <protection locked="0"/>
    </xf>
    <xf numFmtId="3" fontId="1" fillId="0" borderId="62" xfId="0" applyNumberFormat="1" applyFont="1" applyFill="1" applyBorder="1" applyAlignment="1" applyProtection="1">
      <alignment horizontal="right" vertical="center"/>
      <protection locked="0"/>
    </xf>
    <xf numFmtId="3" fontId="1" fillId="0" borderId="79" xfId="0" applyNumberFormat="1" applyFont="1" applyFill="1" applyBorder="1" applyAlignment="1" applyProtection="1">
      <alignment horizontal="right" vertical="center"/>
      <protection locked="0"/>
    </xf>
    <xf numFmtId="3" fontId="1" fillId="0" borderId="46" xfId="0" applyNumberFormat="1" applyFont="1" applyFill="1" applyBorder="1" applyAlignment="1" applyProtection="1">
      <alignment horizontal="right" vertical="center"/>
      <protection locked="0"/>
    </xf>
    <xf numFmtId="3" fontId="3" fillId="0" borderId="62" xfId="0" applyNumberFormat="1" applyFont="1" applyFill="1" applyBorder="1" applyAlignment="1" applyProtection="1">
      <alignment horizontal="right" vertical="center"/>
      <protection locked="0"/>
    </xf>
    <xf numFmtId="3" fontId="6" fillId="0" borderId="32" xfId="0" applyNumberFormat="1" applyFont="1" applyBorder="1" applyAlignment="1">
      <alignment vertical="center"/>
    </xf>
    <xf numFmtId="0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55" xfId="0" applyNumberFormat="1" applyFont="1" applyFill="1" applyBorder="1" applyAlignment="1" applyProtection="1">
      <alignment horizontal="center" vertical="center"/>
      <protection locked="0"/>
    </xf>
    <xf numFmtId="0" fontId="9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NumberFormat="1" applyFont="1" applyFill="1" applyBorder="1" applyAlignment="1" applyProtection="1">
      <alignment horizontal="center" vertical="center"/>
      <protection locked="0"/>
    </xf>
    <xf numFmtId="0" fontId="9" fillId="0" borderId="57" xfId="0" applyNumberFormat="1" applyFont="1" applyFill="1" applyBorder="1" applyAlignment="1" applyProtection="1">
      <alignment horizontal="center" vertical="center"/>
      <protection locked="0"/>
    </xf>
    <xf numFmtId="0" fontId="9" fillId="0" borderId="56" xfId="0" applyNumberFormat="1" applyFont="1" applyFill="1" applyBorder="1" applyAlignment="1" applyProtection="1">
      <alignment horizontal="center" vertical="center"/>
      <protection locked="0"/>
    </xf>
    <xf numFmtId="0" fontId="3" fillId="0" borderId="57" xfId="0" applyNumberFormat="1" applyFont="1" applyFill="1" applyBorder="1" applyAlignment="1" applyProtection="1">
      <alignment horizontal="center" vertical="center"/>
      <protection locked="0"/>
    </xf>
    <xf numFmtId="0" fontId="1" fillId="0" borderId="56" xfId="0" applyNumberFormat="1" applyFont="1" applyFill="1" applyBorder="1" applyAlignment="1" applyProtection="1">
      <alignment horizontal="center" vertical="center"/>
      <protection locked="0"/>
    </xf>
    <xf numFmtId="0" fontId="1" fillId="0" borderId="80" xfId="0" applyNumberFormat="1" applyFont="1" applyFill="1" applyBorder="1" applyAlignment="1" applyProtection="1">
      <alignment horizontal="center" vertical="center"/>
      <protection locked="0"/>
    </xf>
    <xf numFmtId="0" fontId="3" fillId="0" borderId="56" xfId="0" applyNumberFormat="1" applyFont="1" applyFill="1" applyBorder="1" applyAlignment="1" applyProtection="1">
      <alignment horizontal="center" vertical="center"/>
      <protection locked="0"/>
    </xf>
    <xf numFmtId="0" fontId="1" fillId="0" borderId="77" xfId="0" applyNumberFormat="1" applyFont="1" applyFill="1" applyBorder="1" applyAlignment="1" applyProtection="1">
      <alignment horizontal="center" vertical="center"/>
      <protection locked="0"/>
    </xf>
    <xf numFmtId="0" fontId="9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NumberFormat="1" applyFont="1" applyFill="1" applyBorder="1" applyAlignment="1" applyProtection="1">
      <alignment horizontal="center" vertical="center"/>
      <protection locked="0"/>
    </xf>
    <xf numFmtId="0" fontId="9" fillId="0" borderId="81" xfId="0" applyNumberFormat="1" applyFont="1" applyFill="1" applyBorder="1" applyAlignment="1" applyProtection="1">
      <alignment horizontal="center" vertical="center"/>
      <protection locked="0"/>
    </xf>
    <xf numFmtId="0" fontId="9" fillId="0" borderId="57" xfId="0" applyNumberFormat="1" applyFont="1" applyFill="1" applyBorder="1" applyAlignment="1" applyProtection="1">
      <alignment horizontal="center" vertical="center"/>
      <protection locked="0"/>
    </xf>
    <xf numFmtId="0" fontId="3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57" xfId="0" applyNumberFormat="1" applyFont="1" applyFill="1" applyBorder="1" applyAlignment="1" applyProtection="1">
      <alignment horizontal="center" vertical="center"/>
      <protection locked="0"/>
    </xf>
    <xf numFmtId="0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73" xfId="0" applyNumberFormat="1" applyFont="1" applyFill="1" applyBorder="1" applyAlignment="1" applyProtection="1">
      <alignment vertical="center"/>
      <protection locked="0"/>
    </xf>
    <xf numFmtId="0" fontId="1" fillId="0" borderId="39" xfId="0" applyNumberFormat="1" applyFont="1" applyFill="1" applyBorder="1" applyAlignment="1" applyProtection="1">
      <alignment vertical="center" wrapText="1"/>
      <protection locked="0"/>
    </xf>
    <xf numFmtId="3" fontId="3" fillId="0" borderId="57" xfId="0" applyNumberFormat="1" applyFont="1" applyFill="1" applyBorder="1" applyAlignment="1" applyProtection="1">
      <alignment horizontal="right" vertical="center"/>
      <protection locked="0"/>
    </xf>
    <xf numFmtId="3" fontId="6" fillId="0" borderId="54" xfId="0" applyNumberFormat="1" applyFont="1" applyBorder="1" applyAlignment="1">
      <alignment vertical="center"/>
    </xf>
    <xf numFmtId="164" fontId="1" fillId="0" borderId="61" xfId="18" applyNumberFormat="1" applyFont="1" applyFill="1" applyBorder="1" applyAlignment="1" applyProtection="1">
      <alignment vertical="center" wrapText="1"/>
      <protection locked="0"/>
    </xf>
    <xf numFmtId="164" fontId="1" fillId="0" borderId="61" xfId="18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43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82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Alignment="1" applyProtection="1">
      <alignment horizontal="centerContinuous" vertical="center"/>
      <protection locked="0"/>
    </xf>
    <xf numFmtId="1" fontId="3" fillId="0" borderId="1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2" xfId="18" applyNumberFormat="1" applyFont="1" applyFill="1" applyBorder="1" applyAlignment="1" applyProtection="1">
      <alignment vertical="center" wrapText="1"/>
      <protection locked="0"/>
    </xf>
    <xf numFmtId="3" fontId="3" fillId="0" borderId="73" xfId="0" applyNumberFormat="1" applyFont="1" applyFill="1" applyBorder="1" applyAlignment="1" applyProtection="1">
      <alignment horizontal="right" vertical="center"/>
      <protection locked="0"/>
    </xf>
    <xf numFmtId="1" fontId="3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27" xfId="18" applyNumberFormat="1" applyFont="1" applyFill="1" applyBorder="1" applyAlignment="1" applyProtection="1">
      <alignment vertical="center" wrapText="1"/>
      <protection locked="0"/>
    </xf>
    <xf numFmtId="3" fontId="3" fillId="0" borderId="83" xfId="0" applyNumberFormat="1" applyFont="1" applyFill="1" applyBorder="1" applyAlignment="1" applyProtection="1">
      <alignment horizontal="right" vertical="center"/>
      <protection locked="0"/>
    </xf>
    <xf numFmtId="164" fontId="1" fillId="0" borderId="16" xfId="18" applyNumberFormat="1" applyFont="1" applyFill="1" applyBorder="1" applyAlignment="1" applyProtection="1">
      <alignment vertical="center" wrapText="1"/>
      <protection locked="0"/>
    </xf>
    <xf numFmtId="3" fontId="1" fillId="0" borderId="84" xfId="0" applyNumberFormat="1" applyFont="1" applyFill="1" applyBorder="1" applyAlignment="1" applyProtection="1">
      <alignment horizontal="right" vertical="center"/>
      <protection locked="0"/>
    </xf>
    <xf numFmtId="1" fontId="1" fillId="0" borderId="66" xfId="0" applyNumberFormat="1" applyFont="1" applyFill="1" applyBorder="1" applyAlignment="1" applyProtection="1">
      <alignment horizontal="centerContinuous" vertical="center"/>
      <protection locked="0"/>
    </xf>
    <xf numFmtId="0" fontId="2" fillId="0" borderId="44" xfId="0" applyNumberFormat="1" applyFont="1" applyFill="1" applyBorder="1" applyAlignment="1" applyProtection="1">
      <alignment horizontal="center" vertical="center"/>
      <protection locked="0"/>
    </xf>
    <xf numFmtId="3" fontId="2" fillId="0" borderId="84" xfId="0" applyNumberFormat="1" applyFont="1" applyFill="1" applyBorder="1" applyAlignment="1" applyProtection="1">
      <alignment horizontal="right" vertical="center"/>
      <protection locked="0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3" fontId="6" fillId="0" borderId="73" xfId="0" applyNumberFormat="1" applyFont="1" applyBorder="1" applyAlignment="1">
      <alignment horizontal="right" vertical="center"/>
    </xf>
    <xf numFmtId="166" fontId="6" fillId="0" borderId="13" xfId="15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/>
    </xf>
    <xf numFmtId="166" fontId="13" fillId="0" borderId="45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>
      <alignment horizontal="center" vertical="center" wrapText="1"/>
    </xf>
    <xf numFmtId="3" fontId="13" fillId="0" borderId="19" xfId="0" applyNumberFormat="1" applyFont="1" applyFill="1" applyBorder="1" applyAlignment="1" applyProtection="1">
      <alignment horizontal="center" vertical="center"/>
      <protection locked="0"/>
    </xf>
    <xf numFmtId="3" fontId="13" fillId="0" borderId="35" xfId="0" applyNumberFormat="1" applyFont="1" applyFill="1" applyBorder="1" applyAlignment="1" applyProtection="1">
      <alignment horizontal="center" vertical="center"/>
      <protection locked="0"/>
    </xf>
    <xf numFmtId="3" fontId="13" fillId="0" borderId="85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9"/>
  <sheetViews>
    <sheetView workbookViewId="0" topLeftCell="A1">
      <selection activeCell="D3" sqref="D3"/>
    </sheetView>
  </sheetViews>
  <sheetFormatPr defaultColWidth="9.140625" defaultRowHeight="12.75"/>
  <cols>
    <col min="1" max="1" width="7.8515625" style="1" customWidth="1"/>
    <col min="2" max="2" width="43.57421875" style="1" customWidth="1"/>
    <col min="3" max="3" width="5.28125" style="48" customWidth="1"/>
    <col min="4" max="4" width="15.28125" style="1" customWidth="1"/>
    <col min="5" max="5" width="15.421875" style="47" customWidth="1"/>
    <col min="6" max="16384" width="10.00390625" style="1" customWidth="1"/>
  </cols>
  <sheetData>
    <row r="1" ht="12.75" customHeight="1">
      <c r="D1" s="49" t="s">
        <v>29</v>
      </c>
    </row>
    <row r="2" spans="1:4" ht="12.75" customHeight="1">
      <c r="A2" s="5"/>
      <c r="B2" s="6"/>
      <c r="C2" s="50"/>
      <c r="D2" s="8" t="s">
        <v>144</v>
      </c>
    </row>
    <row r="3" spans="1:4" ht="12.75" customHeight="1">
      <c r="A3" s="5"/>
      <c r="B3" s="6"/>
      <c r="C3" s="50"/>
      <c r="D3" s="9" t="s">
        <v>1</v>
      </c>
    </row>
    <row r="4" spans="1:4" ht="12.75" customHeight="1">
      <c r="A4" s="5"/>
      <c r="B4" s="6"/>
      <c r="C4" s="50"/>
      <c r="D4" s="9" t="s">
        <v>95</v>
      </c>
    </row>
    <row r="5" spans="1:4" ht="20.25" customHeight="1">
      <c r="A5" s="5"/>
      <c r="B5" s="6"/>
      <c r="C5" s="50"/>
      <c r="D5" s="7"/>
    </row>
    <row r="6" spans="1:5" s="55" customFormat="1" ht="36.75" customHeight="1">
      <c r="A6" s="10" t="s">
        <v>30</v>
      </c>
      <c r="B6" s="51"/>
      <c r="C6" s="52"/>
      <c r="D6" s="53"/>
      <c r="E6" s="54"/>
    </row>
    <row r="7" spans="1:5" s="3" customFormat="1" ht="17.25" customHeight="1" thickBot="1">
      <c r="A7" s="13"/>
      <c r="B7" s="11"/>
      <c r="C7" s="56"/>
      <c r="E7" s="57" t="s">
        <v>3</v>
      </c>
    </row>
    <row r="8" spans="1:5" s="17" customFormat="1" ht="22.5" customHeight="1">
      <c r="A8" s="58" t="s">
        <v>4</v>
      </c>
      <c r="B8" s="15" t="s">
        <v>5</v>
      </c>
      <c r="C8" s="59" t="s">
        <v>6</v>
      </c>
      <c r="D8" s="278" t="s">
        <v>7</v>
      </c>
      <c r="E8" s="60"/>
    </row>
    <row r="9" spans="1:5" s="17" customFormat="1" ht="13.5" customHeight="1">
      <c r="A9" s="61" t="s">
        <v>8</v>
      </c>
      <c r="B9" s="62"/>
      <c r="C9" s="63" t="s">
        <v>9</v>
      </c>
      <c r="D9" s="64" t="s">
        <v>10</v>
      </c>
      <c r="E9" s="65" t="s">
        <v>11</v>
      </c>
    </row>
    <row r="10" spans="1:5" s="24" customFormat="1" ht="12.75" customHeight="1" thickBot="1">
      <c r="A10" s="120">
        <v>1</v>
      </c>
      <c r="B10" s="121">
        <v>2</v>
      </c>
      <c r="C10" s="250">
        <v>3</v>
      </c>
      <c r="D10" s="251">
        <v>4</v>
      </c>
      <c r="E10" s="252">
        <v>5</v>
      </c>
    </row>
    <row r="11" spans="1:5" s="83" customFormat="1" ht="18.75" customHeight="1" thickBot="1" thickTop="1">
      <c r="A11" s="81">
        <v>600</v>
      </c>
      <c r="B11" s="214" t="s">
        <v>96</v>
      </c>
      <c r="C11" s="160" t="s">
        <v>31</v>
      </c>
      <c r="D11" s="71">
        <f>D12+D18+D20</f>
        <v>406490</v>
      </c>
      <c r="E11" s="66">
        <f>E12+E18+E20</f>
        <v>312490</v>
      </c>
    </row>
    <row r="12" spans="1:5" s="83" customFormat="1" ht="15.75" customHeight="1" thickTop="1">
      <c r="A12" s="67">
        <v>60016</v>
      </c>
      <c r="B12" s="239" t="s">
        <v>97</v>
      </c>
      <c r="C12" s="161"/>
      <c r="D12" s="68">
        <f>SUM(D13:D14)</f>
        <v>394000</v>
      </c>
      <c r="E12" s="72">
        <f>SUM(E13:E14)</f>
        <v>150000</v>
      </c>
    </row>
    <row r="13" spans="1:5" s="83" customFormat="1" ht="17.25" customHeight="1">
      <c r="A13" s="137">
        <v>4270</v>
      </c>
      <c r="B13" s="152" t="s">
        <v>43</v>
      </c>
      <c r="C13" s="168"/>
      <c r="D13" s="75">
        <v>244000</v>
      </c>
      <c r="E13" s="157"/>
    </row>
    <row r="14" spans="1:5" s="80" customFormat="1" ht="17.25" customHeight="1">
      <c r="A14" s="26">
        <v>6050</v>
      </c>
      <c r="B14" s="166" t="s">
        <v>98</v>
      </c>
      <c r="C14" s="154"/>
      <c r="D14" s="75">
        <f>SUM(D15:D16)</f>
        <v>150000</v>
      </c>
      <c r="E14" s="76">
        <f>SUM(E15:E17)</f>
        <v>150000</v>
      </c>
    </row>
    <row r="15" spans="1:5" s="80" customFormat="1" ht="15.75" customHeight="1">
      <c r="A15" s="36"/>
      <c r="B15" s="253" t="s">
        <v>99</v>
      </c>
      <c r="C15" s="154"/>
      <c r="D15" s="258">
        <v>100000</v>
      </c>
      <c r="E15" s="259"/>
    </row>
    <row r="16" spans="1:5" s="80" customFormat="1" ht="15.75" customHeight="1">
      <c r="A16" s="36"/>
      <c r="B16" s="254" t="s">
        <v>100</v>
      </c>
      <c r="C16" s="154"/>
      <c r="D16" s="258">
        <v>50000</v>
      </c>
      <c r="E16" s="259"/>
    </row>
    <row r="17" spans="1:5" s="80" customFormat="1" ht="15.75" customHeight="1">
      <c r="A17" s="36"/>
      <c r="B17" s="255" t="s">
        <v>101</v>
      </c>
      <c r="C17" s="154"/>
      <c r="D17" s="258"/>
      <c r="E17" s="259">
        <v>150000</v>
      </c>
    </row>
    <row r="18" spans="1:5" s="80" customFormat="1" ht="16.5" customHeight="1">
      <c r="A18" s="84">
        <v>60017</v>
      </c>
      <c r="B18" s="211" t="s">
        <v>102</v>
      </c>
      <c r="C18" s="179"/>
      <c r="D18" s="85"/>
      <c r="E18" s="86">
        <f>SUM(E19)</f>
        <v>150000</v>
      </c>
    </row>
    <row r="19" spans="1:5" s="80" customFormat="1" ht="16.5" customHeight="1">
      <c r="A19" s="137">
        <v>4270</v>
      </c>
      <c r="B19" s="152" t="s">
        <v>43</v>
      </c>
      <c r="C19" s="154"/>
      <c r="D19" s="75"/>
      <c r="E19" s="76">
        <v>150000</v>
      </c>
    </row>
    <row r="20" spans="1:5" s="80" customFormat="1" ht="16.5" customHeight="1">
      <c r="A20" s="84">
        <v>60095</v>
      </c>
      <c r="B20" s="211" t="s">
        <v>17</v>
      </c>
      <c r="C20" s="179"/>
      <c r="D20" s="85">
        <f>SUM(D21:D25)</f>
        <v>12490</v>
      </c>
      <c r="E20" s="86">
        <f>SUM(E21:E25)</f>
        <v>12490</v>
      </c>
    </row>
    <row r="21" spans="1:5" s="80" customFormat="1" ht="16.5" customHeight="1">
      <c r="A21" s="137">
        <v>4430</v>
      </c>
      <c r="B21" s="152" t="s">
        <v>21</v>
      </c>
      <c r="C21" s="154"/>
      <c r="D21" s="75">
        <v>9000</v>
      </c>
      <c r="E21" s="76"/>
    </row>
    <row r="22" spans="1:5" s="80" customFormat="1" ht="16.5" customHeight="1">
      <c r="A22" s="36">
        <v>4440</v>
      </c>
      <c r="B22" s="212" t="s">
        <v>26</v>
      </c>
      <c r="C22" s="256"/>
      <c r="D22" s="75"/>
      <c r="E22" s="76">
        <v>2520</v>
      </c>
    </row>
    <row r="23" spans="1:5" s="80" customFormat="1" ht="30.75" customHeight="1">
      <c r="A23" s="267" t="s">
        <v>103</v>
      </c>
      <c r="B23" s="257" t="s">
        <v>36</v>
      </c>
      <c r="C23" s="256"/>
      <c r="D23" s="75"/>
      <c r="E23" s="76">
        <v>5970</v>
      </c>
    </row>
    <row r="24" spans="1:5" s="80" customFormat="1" ht="30" customHeight="1">
      <c r="A24" s="36">
        <v>4750</v>
      </c>
      <c r="B24" s="207" t="s">
        <v>41</v>
      </c>
      <c r="C24" s="256"/>
      <c r="D24" s="75"/>
      <c r="E24" s="76">
        <v>4000</v>
      </c>
    </row>
    <row r="25" spans="1:5" s="24" customFormat="1" ht="31.5" customHeight="1" thickBot="1">
      <c r="A25" s="36">
        <v>6060</v>
      </c>
      <c r="B25" s="166" t="s">
        <v>47</v>
      </c>
      <c r="C25" s="248"/>
      <c r="D25" s="37">
        <v>3490</v>
      </c>
      <c r="E25" s="249"/>
    </row>
    <row r="26" spans="1:5" s="3" customFormat="1" ht="20.25" customHeight="1" thickBot="1" thickTop="1">
      <c r="A26" s="25">
        <v>750</v>
      </c>
      <c r="B26" s="231" t="s">
        <v>12</v>
      </c>
      <c r="C26" s="221"/>
      <c r="D26" s="27">
        <f>D49+D27+D45</f>
        <v>1610600</v>
      </c>
      <c r="E26" s="28">
        <f>E49+E27+E45</f>
        <v>1610600</v>
      </c>
    </row>
    <row r="27" spans="1:5" s="24" customFormat="1" ht="15.75" customHeight="1" thickTop="1">
      <c r="A27" s="140">
        <v>75023</v>
      </c>
      <c r="B27" s="232" t="s">
        <v>32</v>
      </c>
      <c r="C27" s="228" t="s">
        <v>34</v>
      </c>
      <c r="D27" s="141">
        <f>SUM(D28:D31)</f>
        <v>1548400</v>
      </c>
      <c r="E27" s="142">
        <f>SUM(E28:E31)</f>
        <v>1548400</v>
      </c>
    </row>
    <row r="28" spans="1:5" s="77" customFormat="1" ht="18.75" customHeight="1">
      <c r="A28" s="36">
        <v>4170</v>
      </c>
      <c r="B28" s="191" t="s">
        <v>24</v>
      </c>
      <c r="C28" s="154"/>
      <c r="D28" s="75">
        <v>20000</v>
      </c>
      <c r="E28" s="76"/>
    </row>
    <row r="29" spans="1:5" s="77" customFormat="1" ht="15.75" customHeight="1">
      <c r="A29" s="36">
        <v>4210</v>
      </c>
      <c r="B29" s="74" t="s">
        <v>18</v>
      </c>
      <c r="C29" s="162"/>
      <c r="D29" s="75"/>
      <c r="E29" s="76">
        <v>20000</v>
      </c>
    </row>
    <row r="30" spans="1:5" s="77" customFormat="1" ht="19.5" customHeight="1">
      <c r="A30" s="36">
        <v>4270</v>
      </c>
      <c r="B30" s="74" t="s">
        <v>43</v>
      </c>
      <c r="C30" s="162"/>
      <c r="D30" s="75"/>
      <c r="E30" s="76"/>
    </row>
    <row r="31" spans="1:5" s="77" customFormat="1" ht="34.5" customHeight="1">
      <c r="A31" s="36"/>
      <c r="B31" s="166" t="s">
        <v>70</v>
      </c>
      <c r="C31" s="162"/>
      <c r="D31" s="75">
        <f>SUM(D32:D44)</f>
        <v>1528400</v>
      </c>
      <c r="E31" s="76">
        <f>SUM(E32:E44)</f>
        <v>1528400</v>
      </c>
    </row>
    <row r="32" spans="1:5" s="77" customFormat="1" ht="16.5" customHeight="1">
      <c r="A32" s="36">
        <v>4017</v>
      </c>
      <c r="B32" s="209" t="s">
        <v>40</v>
      </c>
      <c r="C32" s="162"/>
      <c r="D32" s="75"/>
      <c r="E32" s="76">
        <v>123324</v>
      </c>
    </row>
    <row r="33" spans="1:5" s="77" customFormat="1" ht="16.5" customHeight="1">
      <c r="A33" s="36">
        <v>4019</v>
      </c>
      <c r="B33" s="209" t="s">
        <v>40</v>
      </c>
      <c r="C33" s="162"/>
      <c r="D33" s="75"/>
      <c r="E33" s="76">
        <v>41106</v>
      </c>
    </row>
    <row r="34" spans="1:5" s="77" customFormat="1" ht="16.5" customHeight="1">
      <c r="A34" s="36">
        <v>4117</v>
      </c>
      <c r="B34" s="205" t="s">
        <v>23</v>
      </c>
      <c r="C34" s="162"/>
      <c r="D34" s="75"/>
      <c r="E34" s="76">
        <v>22746</v>
      </c>
    </row>
    <row r="35" spans="1:5" s="77" customFormat="1" ht="16.5" customHeight="1">
      <c r="A35" s="36">
        <v>4119</v>
      </c>
      <c r="B35" s="205" t="s">
        <v>23</v>
      </c>
      <c r="C35" s="162"/>
      <c r="D35" s="75"/>
      <c r="E35" s="76">
        <v>7582</v>
      </c>
    </row>
    <row r="36" spans="1:5" s="77" customFormat="1" ht="16.5" customHeight="1">
      <c r="A36" s="36">
        <v>4127</v>
      </c>
      <c r="B36" s="205" t="s">
        <v>39</v>
      </c>
      <c r="C36" s="162"/>
      <c r="D36" s="75"/>
      <c r="E36" s="76">
        <v>3669</v>
      </c>
    </row>
    <row r="37" spans="1:5" s="77" customFormat="1" ht="16.5" customHeight="1">
      <c r="A37" s="36">
        <v>4129</v>
      </c>
      <c r="B37" s="205" t="s">
        <v>39</v>
      </c>
      <c r="C37" s="162"/>
      <c r="D37" s="75"/>
      <c r="E37" s="76">
        <v>1223</v>
      </c>
    </row>
    <row r="38" spans="1:5" s="77" customFormat="1" ht="16.5" customHeight="1">
      <c r="A38" s="36">
        <v>4217</v>
      </c>
      <c r="B38" s="209" t="s">
        <v>18</v>
      </c>
      <c r="C38" s="162"/>
      <c r="D38" s="75"/>
      <c r="E38" s="76">
        <v>3000</v>
      </c>
    </row>
    <row r="39" spans="1:5" s="77" customFormat="1" ht="16.5" customHeight="1">
      <c r="A39" s="36">
        <v>4219</v>
      </c>
      <c r="B39" s="209" t="s">
        <v>18</v>
      </c>
      <c r="C39" s="162"/>
      <c r="D39" s="75"/>
      <c r="E39" s="76">
        <v>1000</v>
      </c>
    </row>
    <row r="40" spans="1:5" s="77" customFormat="1" ht="16.5" customHeight="1">
      <c r="A40" s="133">
        <v>4307</v>
      </c>
      <c r="B40" s="268" t="s">
        <v>13</v>
      </c>
      <c r="C40" s="269"/>
      <c r="D40" s="134"/>
      <c r="E40" s="135">
        <v>53925</v>
      </c>
    </row>
    <row r="41" spans="1:5" s="77" customFormat="1" ht="16.5" customHeight="1">
      <c r="A41" s="36">
        <v>4309</v>
      </c>
      <c r="B41" s="212" t="s">
        <v>13</v>
      </c>
      <c r="C41" s="162"/>
      <c r="D41" s="75"/>
      <c r="E41" s="76">
        <v>17975</v>
      </c>
    </row>
    <row r="42" spans="1:5" s="77" customFormat="1" ht="30.75" customHeight="1">
      <c r="A42" s="36">
        <v>6060</v>
      </c>
      <c r="B42" s="166" t="s">
        <v>47</v>
      </c>
      <c r="C42" s="162"/>
      <c r="D42" s="75">
        <v>1528400</v>
      </c>
      <c r="E42" s="76"/>
    </row>
    <row r="43" spans="1:5" s="77" customFormat="1" ht="30.75" customHeight="1">
      <c r="A43" s="36">
        <v>6067</v>
      </c>
      <c r="B43" s="166" t="s">
        <v>47</v>
      </c>
      <c r="C43" s="162"/>
      <c r="D43" s="75"/>
      <c r="E43" s="76">
        <v>939637</v>
      </c>
    </row>
    <row r="44" spans="1:5" s="77" customFormat="1" ht="30.75" customHeight="1">
      <c r="A44" s="36">
        <v>6069</v>
      </c>
      <c r="B44" s="166" t="s">
        <v>47</v>
      </c>
      <c r="C44" s="162"/>
      <c r="D44" s="75"/>
      <c r="E44" s="76">
        <v>313213</v>
      </c>
    </row>
    <row r="45" spans="1:5" s="77" customFormat="1" ht="18" customHeight="1">
      <c r="A45" s="30">
        <v>75075</v>
      </c>
      <c r="B45" s="78" t="s">
        <v>37</v>
      </c>
      <c r="C45" s="222" t="s">
        <v>38</v>
      </c>
      <c r="D45" s="31">
        <f>SUM(D46:D48)</f>
        <v>62000</v>
      </c>
      <c r="E45" s="79">
        <f>SUM(E46:E48)</f>
        <v>62000</v>
      </c>
    </row>
    <row r="46" spans="1:5" s="77" customFormat="1" ht="16.5" customHeight="1">
      <c r="A46" s="137">
        <v>4210</v>
      </c>
      <c r="B46" s="233" t="s">
        <v>18</v>
      </c>
      <c r="C46" s="154"/>
      <c r="D46" s="75">
        <v>22000</v>
      </c>
      <c r="E46" s="76"/>
    </row>
    <row r="47" spans="1:5" s="77" customFormat="1" ht="16.5" customHeight="1">
      <c r="A47" s="36">
        <v>4300</v>
      </c>
      <c r="B47" s="212" t="s">
        <v>13</v>
      </c>
      <c r="C47" s="243"/>
      <c r="D47" s="75"/>
      <c r="E47" s="76">
        <v>62000</v>
      </c>
    </row>
    <row r="48" spans="1:5" s="24" customFormat="1" ht="16.5" customHeight="1">
      <c r="A48" s="36">
        <v>4350</v>
      </c>
      <c r="B48" s="212" t="s">
        <v>50</v>
      </c>
      <c r="C48" s="172"/>
      <c r="D48" s="37">
        <v>40000</v>
      </c>
      <c r="E48" s="73"/>
    </row>
    <row r="49" spans="1:7" s="3" customFormat="1" ht="18" customHeight="1">
      <c r="A49" s="30">
        <v>75095</v>
      </c>
      <c r="B49" s="213" t="s">
        <v>17</v>
      </c>
      <c r="C49" s="222"/>
      <c r="D49" s="31">
        <f>SUM(D50:D52)</f>
        <v>200</v>
      </c>
      <c r="E49" s="79">
        <f>SUM(E50:E52)</f>
        <v>200</v>
      </c>
      <c r="G49" s="144"/>
    </row>
    <row r="50" spans="1:7" s="3" customFormat="1" ht="18" customHeight="1">
      <c r="A50" s="146"/>
      <c r="B50" s="234" t="s">
        <v>60</v>
      </c>
      <c r="C50" s="244" t="s">
        <v>49</v>
      </c>
      <c r="D50" s="34"/>
      <c r="E50" s="91"/>
      <c r="G50" s="144"/>
    </row>
    <row r="51" spans="1:7" s="80" customFormat="1" ht="29.25" customHeight="1">
      <c r="A51" s="36">
        <v>4740</v>
      </c>
      <c r="B51" s="74" t="s">
        <v>22</v>
      </c>
      <c r="C51" s="154"/>
      <c r="D51" s="75">
        <v>200</v>
      </c>
      <c r="E51" s="76"/>
      <c r="G51" s="145"/>
    </row>
    <row r="52" spans="1:7" s="80" customFormat="1" ht="37.5" customHeight="1" thickBot="1">
      <c r="A52" s="36">
        <v>4750</v>
      </c>
      <c r="B52" s="207" t="s">
        <v>41</v>
      </c>
      <c r="C52" s="154"/>
      <c r="D52" s="75"/>
      <c r="E52" s="76">
        <v>200</v>
      </c>
      <c r="G52" s="145"/>
    </row>
    <row r="53" spans="1:6" s="29" customFormat="1" ht="20.25" customHeight="1" thickBot="1" thickTop="1">
      <c r="A53" s="25">
        <v>801</v>
      </c>
      <c r="B53" s="203" t="s">
        <v>14</v>
      </c>
      <c r="C53" s="221" t="s">
        <v>15</v>
      </c>
      <c r="D53" s="27">
        <f>D54+D79+D94+D119+D129+D113+D87</f>
        <v>345144</v>
      </c>
      <c r="E53" s="28">
        <f>E54+E79+E94+E119+E129+E113+E87</f>
        <v>345144</v>
      </c>
      <c r="F53" s="151"/>
    </row>
    <row r="54" spans="1:5" s="3" customFormat="1" ht="17.25" customHeight="1" thickTop="1">
      <c r="A54" s="30">
        <v>80101</v>
      </c>
      <c r="B54" s="213" t="s">
        <v>52</v>
      </c>
      <c r="C54" s="222"/>
      <c r="D54" s="31">
        <f>SUM(D55:D78)</f>
        <v>133351</v>
      </c>
      <c r="E54" s="79">
        <f>SUM(E55:E78)</f>
        <v>118810</v>
      </c>
    </row>
    <row r="55" spans="1:5" s="80" customFormat="1" ht="18.75" customHeight="1">
      <c r="A55" s="137">
        <v>3020</v>
      </c>
      <c r="B55" s="152" t="s">
        <v>33</v>
      </c>
      <c r="C55" s="153"/>
      <c r="D55" s="138">
        <v>6318</v>
      </c>
      <c r="E55" s="167"/>
    </row>
    <row r="56" spans="1:5" s="80" customFormat="1" ht="18.75" customHeight="1">
      <c r="A56" s="36">
        <v>4010</v>
      </c>
      <c r="B56" s="74" t="s">
        <v>40</v>
      </c>
      <c r="C56" s="154"/>
      <c r="D56" s="75">
        <v>12400</v>
      </c>
      <c r="E56" s="35"/>
    </row>
    <row r="57" spans="1:5" s="80" customFormat="1" ht="18.75" customHeight="1">
      <c r="A57" s="36">
        <v>4110</v>
      </c>
      <c r="B57" s="205" t="s">
        <v>23</v>
      </c>
      <c r="C57" s="154"/>
      <c r="D57" s="75">
        <v>15670</v>
      </c>
      <c r="E57" s="35"/>
    </row>
    <row r="58" spans="1:5" s="80" customFormat="1" ht="18.75" customHeight="1">
      <c r="A58" s="36">
        <v>4120</v>
      </c>
      <c r="B58" s="205" t="s">
        <v>39</v>
      </c>
      <c r="C58" s="154"/>
      <c r="D58" s="75">
        <v>66420</v>
      </c>
      <c r="E58" s="35"/>
    </row>
    <row r="59" spans="1:5" s="80" customFormat="1" ht="16.5" customHeight="1">
      <c r="A59" s="36">
        <v>4140</v>
      </c>
      <c r="B59" s="206" t="s">
        <v>35</v>
      </c>
      <c r="C59" s="154"/>
      <c r="D59" s="75"/>
      <c r="E59" s="76">
        <v>2800</v>
      </c>
    </row>
    <row r="60" spans="1:5" s="80" customFormat="1" ht="18" customHeight="1">
      <c r="A60" s="36">
        <v>4170</v>
      </c>
      <c r="B60" s="207" t="s">
        <v>24</v>
      </c>
      <c r="C60" s="154"/>
      <c r="D60" s="75"/>
      <c r="E60" s="76"/>
    </row>
    <row r="61" spans="1:5" s="80" customFormat="1" ht="18" customHeight="1">
      <c r="A61" s="36">
        <v>4210</v>
      </c>
      <c r="B61" s="206" t="s">
        <v>18</v>
      </c>
      <c r="C61" s="154"/>
      <c r="D61" s="75">
        <v>12560</v>
      </c>
      <c r="E61" s="76"/>
    </row>
    <row r="62" spans="1:5" s="80" customFormat="1" ht="16.5" customHeight="1">
      <c r="A62" s="36">
        <v>4240</v>
      </c>
      <c r="B62" s="207" t="s">
        <v>25</v>
      </c>
      <c r="C62" s="154"/>
      <c r="D62" s="75">
        <v>1329</v>
      </c>
      <c r="E62" s="76"/>
    </row>
    <row r="63" spans="1:5" s="80" customFormat="1" ht="17.25" customHeight="1">
      <c r="A63" s="36">
        <v>4260</v>
      </c>
      <c r="B63" s="206" t="s">
        <v>48</v>
      </c>
      <c r="C63" s="154"/>
      <c r="D63" s="75"/>
      <c r="E63" s="76">
        <v>104400</v>
      </c>
    </row>
    <row r="64" spans="1:5" s="80" customFormat="1" ht="16.5" customHeight="1">
      <c r="A64" s="36">
        <v>4270</v>
      </c>
      <c r="B64" s="74" t="s">
        <v>43</v>
      </c>
      <c r="C64" s="154"/>
      <c r="D64" s="75"/>
      <c r="E64" s="76">
        <v>2300</v>
      </c>
    </row>
    <row r="65" spans="1:5" s="80" customFormat="1" ht="19.5" customHeight="1">
      <c r="A65" s="36">
        <v>4280</v>
      </c>
      <c r="B65" s="206" t="s">
        <v>53</v>
      </c>
      <c r="C65" s="154"/>
      <c r="D65" s="75"/>
      <c r="E65" s="76">
        <v>1600</v>
      </c>
    </row>
    <row r="66" spans="1:5" s="80" customFormat="1" ht="17.25" customHeight="1">
      <c r="A66" s="36">
        <v>4300</v>
      </c>
      <c r="B66" s="207" t="s">
        <v>13</v>
      </c>
      <c r="C66" s="154"/>
      <c r="D66" s="75"/>
      <c r="E66" s="76">
        <v>4900</v>
      </c>
    </row>
    <row r="67" spans="1:5" s="80" customFormat="1" ht="17.25" customHeight="1">
      <c r="A67" s="36">
        <v>4350</v>
      </c>
      <c r="B67" s="166" t="s">
        <v>50</v>
      </c>
      <c r="C67" s="154"/>
      <c r="D67" s="75">
        <v>90</v>
      </c>
      <c r="E67" s="76"/>
    </row>
    <row r="68" spans="1:5" s="80" customFormat="1" ht="48.75" customHeight="1">
      <c r="A68" s="36">
        <v>4370</v>
      </c>
      <c r="B68" s="74" t="s">
        <v>54</v>
      </c>
      <c r="C68" s="154"/>
      <c r="D68" s="75">
        <v>2200</v>
      </c>
      <c r="E68" s="76"/>
    </row>
    <row r="69" spans="1:5" s="80" customFormat="1" ht="30" customHeight="1">
      <c r="A69" s="36">
        <v>4390</v>
      </c>
      <c r="B69" s="207" t="s">
        <v>55</v>
      </c>
      <c r="C69" s="154"/>
      <c r="D69" s="75">
        <v>3900</v>
      </c>
      <c r="E69" s="76"/>
    </row>
    <row r="70" spans="1:5" s="80" customFormat="1" ht="15" customHeight="1">
      <c r="A70" s="36">
        <v>4410</v>
      </c>
      <c r="B70" s="207" t="s">
        <v>19</v>
      </c>
      <c r="C70" s="154"/>
      <c r="D70" s="75">
        <v>190</v>
      </c>
      <c r="E70" s="76"/>
    </row>
    <row r="71" spans="1:5" s="80" customFormat="1" ht="15" customHeight="1">
      <c r="A71" s="36">
        <v>4420</v>
      </c>
      <c r="B71" s="207" t="s">
        <v>20</v>
      </c>
      <c r="C71" s="154"/>
      <c r="D71" s="75"/>
      <c r="E71" s="76">
        <v>260</v>
      </c>
    </row>
    <row r="72" spans="1:5" s="80" customFormat="1" ht="15" customHeight="1">
      <c r="A72" s="36">
        <v>4430</v>
      </c>
      <c r="B72" s="207" t="s">
        <v>21</v>
      </c>
      <c r="C72" s="154"/>
      <c r="D72" s="75">
        <v>49</v>
      </c>
      <c r="E72" s="76"/>
    </row>
    <row r="73" spans="1:5" s="80" customFormat="1" ht="15" customHeight="1">
      <c r="A73" s="133">
        <v>4440</v>
      </c>
      <c r="B73" s="227" t="s">
        <v>26</v>
      </c>
      <c r="C73" s="245"/>
      <c r="D73" s="134">
        <v>2425</v>
      </c>
      <c r="E73" s="135"/>
    </row>
    <row r="74" spans="1:5" s="80" customFormat="1" ht="33" customHeight="1">
      <c r="A74" s="36">
        <v>4700</v>
      </c>
      <c r="B74" s="207" t="s">
        <v>36</v>
      </c>
      <c r="C74" s="154"/>
      <c r="D74" s="75"/>
      <c r="E74" s="76">
        <v>1910</v>
      </c>
    </row>
    <row r="75" spans="1:5" s="80" customFormat="1" ht="33" customHeight="1">
      <c r="A75" s="36">
        <v>4740</v>
      </c>
      <c r="B75" s="74" t="s">
        <v>22</v>
      </c>
      <c r="C75" s="154"/>
      <c r="D75" s="75"/>
      <c r="E75" s="76">
        <v>640</v>
      </c>
    </row>
    <row r="76" spans="1:5" s="80" customFormat="1" ht="30" customHeight="1">
      <c r="A76" s="36">
        <v>4750</v>
      </c>
      <c r="B76" s="207" t="s">
        <v>41</v>
      </c>
      <c r="C76" s="154"/>
      <c r="D76" s="75">
        <v>600</v>
      </c>
      <c r="E76" s="76"/>
    </row>
    <row r="77" spans="1:5" s="80" customFormat="1" ht="21.75" customHeight="1">
      <c r="A77" s="36">
        <v>6050</v>
      </c>
      <c r="B77" s="166" t="s">
        <v>16</v>
      </c>
      <c r="C77" s="154"/>
      <c r="D77" s="75">
        <v>8700</v>
      </c>
      <c r="E77" s="76"/>
    </row>
    <row r="78" spans="1:5" s="80" customFormat="1" ht="33" customHeight="1">
      <c r="A78" s="36">
        <v>6060</v>
      </c>
      <c r="B78" s="166" t="s">
        <v>47</v>
      </c>
      <c r="C78" s="154"/>
      <c r="D78" s="75">
        <v>500</v>
      </c>
      <c r="E78" s="76"/>
    </row>
    <row r="79" spans="1:5" s="80" customFormat="1" ht="20.25" customHeight="1">
      <c r="A79" s="84">
        <v>80103</v>
      </c>
      <c r="B79" s="211" t="s">
        <v>56</v>
      </c>
      <c r="C79" s="179"/>
      <c r="D79" s="85">
        <f>SUM(D80:D86)</f>
        <v>2547</v>
      </c>
      <c r="E79" s="86">
        <f>SUM(E80:E86)</f>
        <v>98222</v>
      </c>
    </row>
    <row r="80" spans="1:5" s="80" customFormat="1" ht="15.75" customHeight="1">
      <c r="A80" s="36">
        <v>3020</v>
      </c>
      <c r="B80" s="166" t="s">
        <v>57</v>
      </c>
      <c r="C80" s="154"/>
      <c r="D80" s="75">
        <v>1200</v>
      </c>
      <c r="E80" s="76"/>
    </row>
    <row r="81" spans="1:5" s="80" customFormat="1" ht="15.75" customHeight="1">
      <c r="A81" s="36">
        <v>4010</v>
      </c>
      <c r="B81" s="74" t="s">
        <v>40</v>
      </c>
      <c r="C81" s="154"/>
      <c r="D81" s="75"/>
      <c r="E81" s="76">
        <v>86300</v>
      </c>
    </row>
    <row r="82" spans="1:5" s="80" customFormat="1" ht="15.75" customHeight="1">
      <c r="A82" s="36">
        <v>4110</v>
      </c>
      <c r="B82" s="205" t="s">
        <v>23</v>
      </c>
      <c r="C82" s="154"/>
      <c r="D82" s="75"/>
      <c r="E82" s="76">
        <v>6000</v>
      </c>
    </row>
    <row r="83" spans="1:5" s="80" customFormat="1" ht="15.75" customHeight="1">
      <c r="A83" s="36">
        <v>4120</v>
      </c>
      <c r="B83" s="205" t="s">
        <v>39</v>
      </c>
      <c r="C83" s="154"/>
      <c r="D83" s="75"/>
      <c r="E83" s="76">
        <v>1000</v>
      </c>
    </row>
    <row r="84" spans="1:5" s="80" customFormat="1" ht="15.75" customHeight="1">
      <c r="A84" s="36">
        <v>4210</v>
      </c>
      <c r="B84" s="206" t="s">
        <v>18</v>
      </c>
      <c r="C84" s="154"/>
      <c r="D84" s="75">
        <v>742</v>
      </c>
      <c r="E84" s="76"/>
    </row>
    <row r="85" spans="1:5" s="80" customFormat="1" ht="15.75" customHeight="1">
      <c r="A85" s="36">
        <v>4240</v>
      </c>
      <c r="B85" s="207" t="s">
        <v>25</v>
      </c>
      <c r="C85" s="154"/>
      <c r="D85" s="75">
        <v>605</v>
      </c>
      <c r="E85" s="76"/>
    </row>
    <row r="86" spans="1:5" s="80" customFormat="1" ht="18.75" customHeight="1">
      <c r="A86" s="36">
        <v>4440</v>
      </c>
      <c r="B86" s="207" t="s">
        <v>26</v>
      </c>
      <c r="C86" s="154"/>
      <c r="D86" s="75"/>
      <c r="E86" s="76">
        <v>4922</v>
      </c>
    </row>
    <row r="87" spans="1:5" s="80" customFormat="1" ht="18" customHeight="1">
      <c r="A87" s="84">
        <v>80104</v>
      </c>
      <c r="B87" s="211" t="s">
        <v>109</v>
      </c>
      <c r="C87" s="179"/>
      <c r="D87" s="85">
        <f>SUM(D88)</f>
        <v>14566</v>
      </c>
      <c r="E87" s="86">
        <f>SUM(E88)</f>
        <v>14566</v>
      </c>
    </row>
    <row r="88" spans="1:5" s="80" customFormat="1" ht="48" customHeight="1">
      <c r="A88" s="36">
        <v>6210</v>
      </c>
      <c r="B88" s="74" t="s">
        <v>110</v>
      </c>
      <c r="C88" s="154"/>
      <c r="D88" s="75">
        <f>SUM(D89:D93)</f>
        <v>14566</v>
      </c>
      <c r="E88" s="76">
        <f>SUM(E89:E93)</f>
        <v>14566</v>
      </c>
    </row>
    <row r="89" spans="1:5" s="150" customFormat="1" ht="14.25" customHeight="1">
      <c r="A89" s="270"/>
      <c r="B89" s="255" t="s">
        <v>111</v>
      </c>
      <c r="C89" s="271"/>
      <c r="D89" s="258">
        <v>6840</v>
      </c>
      <c r="E89" s="259"/>
    </row>
    <row r="90" spans="1:5" s="150" customFormat="1" ht="14.25" customHeight="1">
      <c r="A90" s="270"/>
      <c r="B90" s="255" t="s">
        <v>112</v>
      </c>
      <c r="C90" s="271"/>
      <c r="D90" s="258"/>
      <c r="E90" s="259">
        <v>4966</v>
      </c>
    </row>
    <row r="91" spans="1:5" s="150" customFormat="1" ht="14.25" customHeight="1">
      <c r="A91" s="270"/>
      <c r="B91" s="255" t="s">
        <v>113</v>
      </c>
      <c r="C91" s="271"/>
      <c r="D91" s="258">
        <v>7726</v>
      </c>
      <c r="E91" s="259"/>
    </row>
    <row r="92" spans="1:5" s="150" customFormat="1" ht="14.25" customHeight="1">
      <c r="A92" s="270"/>
      <c r="B92" s="255" t="s">
        <v>114</v>
      </c>
      <c r="C92" s="271"/>
      <c r="D92" s="258"/>
      <c r="E92" s="259">
        <v>4800</v>
      </c>
    </row>
    <row r="93" spans="1:5" s="150" customFormat="1" ht="14.25" customHeight="1">
      <c r="A93" s="270"/>
      <c r="B93" s="255" t="s">
        <v>115</v>
      </c>
      <c r="C93" s="271"/>
      <c r="D93" s="258"/>
      <c r="E93" s="259">
        <v>4800</v>
      </c>
    </row>
    <row r="94" spans="1:5" s="3" customFormat="1" ht="17.25" customHeight="1">
      <c r="A94" s="30">
        <v>80110</v>
      </c>
      <c r="B94" s="213" t="s">
        <v>58</v>
      </c>
      <c r="C94" s="222"/>
      <c r="D94" s="31">
        <f>SUM(D95:D112)</f>
        <v>65070</v>
      </c>
      <c r="E94" s="79">
        <f>SUM(E95:E112)</f>
        <v>103711</v>
      </c>
    </row>
    <row r="95" spans="1:5" s="80" customFormat="1" ht="15.75" customHeight="1">
      <c r="A95" s="36">
        <v>4010</v>
      </c>
      <c r="B95" s="74" t="s">
        <v>40</v>
      </c>
      <c r="C95" s="153"/>
      <c r="D95" s="75"/>
      <c r="E95" s="76">
        <v>38188</v>
      </c>
    </row>
    <row r="96" spans="1:5" s="80" customFormat="1" ht="15.75" customHeight="1">
      <c r="A96" s="36">
        <v>4110</v>
      </c>
      <c r="B96" s="205" t="s">
        <v>23</v>
      </c>
      <c r="C96" s="154"/>
      <c r="D96" s="75">
        <v>5450</v>
      </c>
      <c r="E96" s="76"/>
    </row>
    <row r="97" spans="1:5" s="80" customFormat="1" ht="15.75" customHeight="1">
      <c r="A97" s="36">
        <v>4120</v>
      </c>
      <c r="B97" s="205" t="s">
        <v>39</v>
      </c>
      <c r="C97" s="154"/>
      <c r="D97" s="75">
        <v>27850</v>
      </c>
      <c r="E97" s="76"/>
    </row>
    <row r="98" spans="1:5" s="80" customFormat="1" ht="15.75" customHeight="1">
      <c r="A98" s="36">
        <v>4140</v>
      </c>
      <c r="B98" s="209" t="s">
        <v>35</v>
      </c>
      <c r="C98" s="154"/>
      <c r="D98" s="75"/>
      <c r="E98" s="76">
        <v>2100</v>
      </c>
    </row>
    <row r="99" spans="1:5" s="80" customFormat="1" ht="15.75" customHeight="1">
      <c r="A99" s="36">
        <v>4210</v>
      </c>
      <c r="B99" s="209" t="s">
        <v>18</v>
      </c>
      <c r="C99" s="154"/>
      <c r="D99" s="75">
        <v>9150</v>
      </c>
      <c r="E99" s="76"/>
    </row>
    <row r="100" spans="1:5" s="80" customFormat="1" ht="15.75" customHeight="1">
      <c r="A100" s="36">
        <v>4260</v>
      </c>
      <c r="B100" s="209" t="s">
        <v>48</v>
      </c>
      <c r="C100" s="154"/>
      <c r="D100" s="75"/>
      <c r="E100" s="76">
        <v>63423</v>
      </c>
    </row>
    <row r="101" spans="1:5" s="80" customFormat="1" ht="15.75" customHeight="1">
      <c r="A101" s="36">
        <v>4270</v>
      </c>
      <c r="B101" s="74" t="s">
        <v>43</v>
      </c>
      <c r="C101" s="154"/>
      <c r="D101" s="75">
        <v>300</v>
      </c>
      <c r="E101" s="76"/>
    </row>
    <row r="102" spans="1:5" s="80" customFormat="1" ht="15.75" customHeight="1">
      <c r="A102" s="36">
        <v>4280</v>
      </c>
      <c r="B102" s="209" t="s">
        <v>53</v>
      </c>
      <c r="C102" s="154"/>
      <c r="D102" s="75">
        <v>500</v>
      </c>
      <c r="E102" s="76"/>
    </row>
    <row r="103" spans="1:5" s="80" customFormat="1" ht="15.75" customHeight="1">
      <c r="A103" s="36">
        <v>4300</v>
      </c>
      <c r="B103" s="212" t="s">
        <v>13</v>
      </c>
      <c r="C103" s="154"/>
      <c r="D103" s="75">
        <v>5607</v>
      </c>
      <c r="E103" s="76"/>
    </row>
    <row r="104" spans="1:5" s="80" customFormat="1" ht="15.75" customHeight="1">
      <c r="A104" s="36">
        <v>4350</v>
      </c>
      <c r="B104" s="212" t="s">
        <v>50</v>
      </c>
      <c r="C104" s="154"/>
      <c r="D104" s="75">
        <v>660</v>
      </c>
      <c r="E104" s="76"/>
    </row>
    <row r="105" spans="1:5" s="80" customFormat="1" ht="45" customHeight="1">
      <c r="A105" s="36">
        <v>4370</v>
      </c>
      <c r="B105" s="74" t="s">
        <v>54</v>
      </c>
      <c r="C105" s="154"/>
      <c r="D105" s="75">
        <v>2650</v>
      </c>
      <c r="E105" s="76"/>
    </row>
    <row r="106" spans="1:5" s="80" customFormat="1" ht="31.5" customHeight="1">
      <c r="A106" s="36">
        <v>4390</v>
      </c>
      <c r="B106" s="191" t="s">
        <v>55</v>
      </c>
      <c r="C106" s="154"/>
      <c r="D106" s="75">
        <v>1000</v>
      </c>
      <c r="E106" s="76"/>
    </row>
    <row r="107" spans="1:5" s="80" customFormat="1" ht="15" customHeight="1">
      <c r="A107" s="133">
        <v>4410</v>
      </c>
      <c r="B107" s="227" t="s">
        <v>19</v>
      </c>
      <c r="C107" s="245"/>
      <c r="D107" s="134">
        <v>1398</v>
      </c>
      <c r="E107" s="135"/>
    </row>
    <row r="108" spans="1:5" s="80" customFormat="1" ht="15" customHeight="1">
      <c r="A108" s="36">
        <v>4430</v>
      </c>
      <c r="B108" s="207" t="s">
        <v>21</v>
      </c>
      <c r="C108" s="154"/>
      <c r="D108" s="75">
        <v>372</v>
      </c>
      <c r="E108" s="76"/>
    </row>
    <row r="109" spans="1:5" s="80" customFormat="1" ht="19.5" customHeight="1">
      <c r="A109" s="36">
        <v>4440</v>
      </c>
      <c r="B109" s="207" t="s">
        <v>26</v>
      </c>
      <c r="C109" s="154"/>
      <c r="D109" s="75">
        <v>7353</v>
      </c>
      <c r="E109" s="76"/>
    </row>
    <row r="110" spans="1:5" s="80" customFormat="1" ht="29.25" customHeight="1">
      <c r="A110" s="36">
        <v>4700</v>
      </c>
      <c r="B110" s="191" t="s">
        <v>36</v>
      </c>
      <c r="C110" s="154"/>
      <c r="D110" s="75">
        <v>640</v>
      </c>
      <c r="E110" s="76"/>
    </row>
    <row r="111" spans="1:5" s="80" customFormat="1" ht="29.25" customHeight="1">
      <c r="A111" s="36">
        <v>4740</v>
      </c>
      <c r="B111" s="74" t="s">
        <v>22</v>
      </c>
      <c r="C111" s="154"/>
      <c r="D111" s="75">
        <v>640</v>
      </c>
      <c r="E111" s="76"/>
    </row>
    <row r="112" spans="1:5" s="80" customFormat="1" ht="29.25" customHeight="1">
      <c r="A112" s="133">
        <v>4750</v>
      </c>
      <c r="B112" s="227" t="s">
        <v>41</v>
      </c>
      <c r="C112" s="245"/>
      <c r="D112" s="134">
        <v>1500</v>
      </c>
      <c r="E112" s="135"/>
    </row>
    <row r="113" spans="1:5" s="83" customFormat="1" ht="30.75" customHeight="1">
      <c r="A113" s="30">
        <v>80114</v>
      </c>
      <c r="B113" s="78" t="s">
        <v>93</v>
      </c>
      <c r="C113" s="179"/>
      <c r="D113" s="85">
        <f>SUM(D114:D118)</f>
        <v>33500</v>
      </c>
      <c r="E113" s="86">
        <f>SUM(E114:E118)</f>
        <v>4000</v>
      </c>
    </row>
    <row r="114" spans="1:5" s="83" customFormat="1" ht="15.75" customHeight="1">
      <c r="A114" s="36">
        <v>4010</v>
      </c>
      <c r="B114" s="74" t="s">
        <v>40</v>
      </c>
      <c r="C114" s="168"/>
      <c r="D114" s="75">
        <v>19000</v>
      </c>
      <c r="E114" s="76"/>
    </row>
    <row r="115" spans="1:5" s="83" customFormat="1" ht="15.75" customHeight="1">
      <c r="A115" s="36">
        <v>4110</v>
      </c>
      <c r="B115" s="205" t="s">
        <v>23</v>
      </c>
      <c r="C115" s="246"/>
      <c r="D115" s="75">
        <v>2200</v>
      </c>
      <c r="E115" s="76"/>
    </row>
    <row r="116" spans="1:5" s="83" customFormat="1" ht="15.75" customHeight="1">
      <c r="A116" s="36">
        <v>4120</v>
      </c>
      <c r="B116" s="205" t="s">
        <v>39</v>
      </c>
      <c r="C116" s="246"/>
      <c r="D116" s="75">
        <v>8300</v>
      </c>
      <c r="E116" s="76"/>
    </row>
    <row r="117" spans="1:5" s="80" customFormat="1" ht="15.75" customHeight="1">
      <c r="A117" s="36">
        <v>4300</v>
      </c>
      <c r="B117" s="212" t="s">
        <v>13</v>
      </c>
      <c r="C117" s="154"/>
      <c r="D117" s="75"/>
      <c r="E117" s="76">
        <v>4000</v>
      </c>
    </row>
    <row r="118" spans="1:5" s="80" customFormat="1" ht="29.25" customHeight="1">
      <c r="A118" s="36">
        <v>4370</v>
      </c>
      <c r="B118" s="74" t="s">
        <v>54</v>
      </c>
      <c r="C118" s="154"/>
      <c r="D118" s="75">
        <v>4000</v>
      </c>
      <c r="E118" s="76"/>
    </row>
    <row r="119" spans="1:5" s="80" customFormat="1" ht="18.75" customHeight="1">
      <c r="A119" s="84">
        <v>80146</v>
      </c>
      <c r="B119" s="235" t="s">
        <v>59</v>
      </c>
      <c r="C119" s="179"/>
      <c r="D119" s="85">
        <f>SUM(D120:D128)</f>
        <v>5570</v>
      </c>
      <c r="E119" s="86">
        <f>SUM(E120:E128)</f>
        <v>5145</v>
      </c>
    </row>
    <row r="120" spans="1:5" s="80" customFormat="1" ht="14.25" customHeight="1">
      <c r="A120" s="36">
        <v>4010</v>
      </c>
      <c r="B120" s="152" t="s">
        <v>40</v>
      </c>
      <c r="C120" s="168"/>
      <c r="D120" s="138">
        <v>400</v>
      </c>
      <c r="E120" s="139"/>
    </row>
    <row r="121" spans="1:5" s="80" customFormat="1" ht="14.25" customHeight="1">
      <c r="A121" s="36">
        <v>4110</v>
      </c>
      <c r="B121" s="205" t="s">
        <v>23</v>
      </c>
      <c r="C121" s="246"/>
      <c r="D121" s="75">
        <v>150</v>
      </c>
      <c r="E121" s="76"/>
    </row>
    <row r="122" spans="1:5" s="80" customFormat="1" ht="17.25" customHeight="1">
      <c r="A122" s="36">
        <v>4120</v>
      </c>
      <c r="B122" s="205" t="s">
        <v>39</v>
      </c>
      <c r="C122" s="246"/>
      <c r="D122" s="75">
        <v>220</v>
      </c>
      <c r="E122" s="76"/>
    </row>
    <row r="123" spans="1:5" s="80" customFormat="1" ht="16.5" customHeight="1">
      <c r="A123" s="36">
        <v>4240</v>
      </c>
      <c r="B123" s="207" t="s">
        <v>25</v>
      </c>
      <c r="C123" s="246"/>
      <c r="D123" s="75"/>
      <c r="E123" s="76">
        <v>45</v>
      </c>
    </row>
    <row r="124" spans="1:5" s="80" customFormat="1" ht="13.5" customHeight="1">
      <c r="A124" s="36">
        <v>4300</v>
      </c>
      <c r="B124" s="212" t="s">
        <v>13</v>
      </c>
      <c r="C124" s="246"/>
      <c r="D124" s="75"/>
      <c r="E124" s="76">
        <v>4755</v>
      </c>
    </row>
    <row r="125" spans="1:5" s="80" customFormat="1" ht="13.5" customHeight="1">
      <c r="A125" s="36">
        <v>4410</v>
      </c>
      <c r="B125" s="191" t="s">
        <v>19</v>
      </c>
      <c r="C125" s="154"/>
      <c r="D125" s="75">
        <v>3800</v>
      </c>
      <c r="E125" s="76"/>
    </row>
    <row r="126" spans="1:5" s="80" customFormat="1" ht="13.5" customHeight="1">
      <c r="A126" s="36">
        <v>4420</v>
      </c>
      <c r="B126" s="207" t="s">
        <v>20</v>
      </c>
      <c r="C126" s="154"/>
      <c r="D126" s="75">
        <v>200</v>
      </c>
      <c r="E126" s="76"/>
    </row>
    <row r="127" spans="1:5" s="80" customFormat="1" ht="13.5" customHeight="1">
      <c r="A127" s="36">
        <v>4440</v>
      </c>
      <c r="B127" s="207" t="s">
        <v>26</v>
      </c>
      <c r="C127" s="154"/>
      <c r="D127" s="75"/>
      <c r="E127" s="76">
        <v>345</v>
      </c>
    </row>
    <row r="128" spans="1:5" s="80" customFormat="1" ht="32.25" customHeight="1">
      <c r="A128" s="36">
        <v>4700</v>
      </c>
      <c r="B128" s="191" t="s">
        <v>36</v>
      </c>
      <c r="C128" s="154"/>
      <c r="D128" s="75">
        <v>800</v>
      </c>
      <c r="E128" s="76"/>
    </row>
    <row r="129" spans="1:5" s="3" customFormat="1" ht="18.75" customHeight="1">
      <c r="A129" s="30">
        <v>80195</v>
      </c>
      <c r="B129" s="213" t="s">
        <v>17</v>
      </c>
      <c r="C129" s="222"/>
      <c r="D129" s="31">
        <f>SUM(D130:D137)</f>
        <v>90540</v>
      </c>
      <c r="E129" s="79">
        <f>SUM(E130:E137)</f>
        <v>690</v>
      </c>
    </row>
    <row r="130" spans="1:5" s="80" customFormat="1" ht="15" customHeight="1">
      <c r="A130" s="36">
        <v>4010</v>
      </c>
      <c r="B130" s="152" t="s">
        <v>72</v>
      </c>
      <c r="C130" s="154"/>
      <c r="D130" s="75">
        <v>52300</v>
      </c>
      <c r="E130" s="76"/>
    </row>
    <row r="131" spans="1:5" s="80" customFormat="1" ht="15" customHeight="1">
      <c r="A131" s="36">
        <v>4110</v>
      </c>
      <c r="B131" s="205" t="s">
        <v>73</v>
      </c>
      <c r="C131" s="154"/>
      <c r="D131" s="75">
        <v>6100</v>
      </c>
      <c r="E131" s="76"/>
    </row>
    <row r="132" spans="1:5" s="80" customFormat="1" ht="15" customHeight="1">
      <c r="A132" s="36">
        <v>4120</v>
      </c>
      <c r="B132" s="205" t="s">
        <v>74</v>
      </c>
      <c r="C132" s="154"/>
      <c r="D132" s="75">
        <v>1600</v>
      </c>
      <c r="E132" s="76"/>
    </row>
    <row r="133" spans="1:5" s="80" customFormat="1" ht="15" customHeight="1">
      <c r="A133" s="36">
        <v>4010</v>
      </c>
      <c r="B133" s="74" t="s">
        <v>40</v>
      </c>
      <c r="C133" s="154"/>
      <c r="D133" s="75">
        <v>200</v>
      </c>
      <c r="E133" s="76"/>
    </row>
    <row r="134" spans="1:5" s="80" customFormat="1" ht="15" customHeight="1">
      <c r="A134" s="36">
        <v>4120</v>
      </c>
      <c r="B134" s="205" t="s">
        <v>39</v>
      </c>
      <c r="C134" s="154"/>
      <c r="D134" s="75">
        <v>20</v>
      </c>
      <c r="E134" s="76"/>
    </row>
    <row r="135" spans="1:5" s="3" customFormat="1" ht="13.5" customHeight="1">
      <c r="A135" s="26">
        <v>4300</v>
      </c>
      <c r="B135" s="191" t="s">
        <v>13</v>
      </c>
      <c r="C135" s="162"/>
      <c r="D135" s="37">
        <v>30160</v>
      </c>
      <c r="E135" s="73"/>
    </row>
    <row r="136" spans="1:5" s="3" customFormat="1" ht="13.5" customHeight="1">
      <c r="A136" s="36">
        <v>4440</v>
      </c>
      <c r="B136" s="207" t="s">
        <v>26</v>
      </c>
      <c r="C136" s="162"/>
      <c r="D136" s="37"/>
      <c r="E136" s="73">
        <v>690</v>
      </c>
    </row>
    <row r="137" spans="1:5" s="3" customFormat="1" ht="18.75" customHeight="1" thickBot="1">
      <c r="A137" s="26">
        <v>6050</v>
      </c>
      <c r="B137" s="166" t="s">
        <v>16</v>
      </c>
      <c r="C137" s="162"/>
      <c r="D137" s="37">
        <v>160</v>
      </c>
      <c r="E137" s="73"/>
    </row>
    <row r="138" spans="1:5" s="80" customFormat="1" ht="31.5" customHeight="1" thickBot="1" thickTop="1">
      <c r="A138" s="81">
        <v>853</v>
      </c>
      <c r="B138" s="237" t="s">
        <v>61</v>
      </c>
      <c r="C138" s="160" t="s">
        <v>15</v>
      </c>
      <c r="D138" s="71">
        <f>D139</f>
        <v>12228</v>
      </c>
      <c r="E138" s="66">
        <f>E139</f>
        <v>12228</v>
      </c>
    </row>
    <row r="139" spans="1:5" s="80" customFormat="1" ht="19.5" customHeight="1" thickTop="1">
      <c r="A139" s="67">
        <v>85395</v>
      </c>
      <c r="B139" s="238" t="s">
        <v>17</v>
      </c>
      <c r="C139" s="161"/>
      <c r="D139" s="68">
        <f>SUM(D141:D144)</f>
        <v>12228</v>
      </c>
      <c r="E139" s="72">
        <f>SUM(E140:E144)</f>
        <v>12228</v>
      </c>
    </row>
    <row r="140" spans="1:5" s="150" customFormat="1" ht="27" customHeight="1">
      <c r="A140" s="147"/>
      <c r="B140" s="234" t="s">
        <v>71</v>
      </c>
      <c r="C140" s="244"/>
      <c r="D140" s="148"/>
      <c r="E140" s="149"/>
    </row>
    <row r="141" spans="1:5" s="80" customFormat="1" ht="15.75" customHeight="1">
      <c r="A141" s="36">
        <v>4017</v>
      </c>
      <c r="B141" s="209" t="s">
        <v>40</v>
      </c>
      <c r="C141" s="154"/>
      <c r="D141" s="75">
        <v>10394</v>
      </c>
      <c r="E141" s="76"/>
    </row>
    <row r="142" spans="1:5" s="80" customFormat="1" ht="15.75" customHeight="1">
      <c r="A142" s="36">
        <v>4019</v>
      </c>
      <c r="B142" s="209" t="s">
        <v>40</v>
      </c>
      <c r="C142" s="154"/>
      <c r="D142" s="75">
        <v>1834</v>
      </c>
      <c r="E142" s="76"/>
    </row>
    <row r="143" spans="1:5" s="80" customFormat="1" ht="15.75" customHeight="1">
      <c r="A143" s="36">
        <v>4177</v>
      </c>
      <c r="B143" s="191" t="s">
        <v>24</v>
      </c>
      <c r="C143" s="154"/>
      <c r="D143" s="75"/>
      <c r="E143" s="76">
        <v>10394</v>
      </c>
    </row>
    <row r="144" spans="1:5" s="80" customFormat="1" ht="15.75" customHeight="1">
      <c r="A144" s="133">
        <v>4179</v>
      </c>
      <c r="B144" s="236" t="s">
        <v>24</v>
      </c>
      <c r="C144" s="245"/>
      <c r="D144" s="134"/>
      <c r="E144" s="135">
        <v>1834</v>
      </c>
    </row>
    <row r="145" spans="1:5" s="83" customFormat="1" ht="24" customHeight="1" thickBot="1">
      <c r="A145" s="272">
        <v>854</v>
      </c>
      <c r="B145" s="273" t="s">
        <v>62</v>
      </c>
      <c r="C145" s="274"/>
      <c r="D145" s="275">
        <f>D146+D173+D176+D154</f>
        <v>65344</v>
      </c>
      <c r="E145" s="276">
        <f>E146+E173+E176+E154</f>
        <v>65344</v>
      </c>
    </row>
    <row r="146" spans="1:5" s="83" customFormat="1" ht="19.5" customHeight="1" thickTop="1">
      <c r="A146" s="67">
        <v>85401</v>
      </c>
      <c r="B146" s="239" t="s">
        <v>63</v>
      </c>
      <c r="C146" s="161" t="s">
        <v>15</v>
      </c>
      <c r="D146" s="68">
        <f>SUM(D147:D153)</f>
        <v>12804</v>
      </c>
      <c r="E146" s="72">
        <f>SUM(E147:E153)</f>
        <v>12804</v>
      </c>
    </row>
    <row r="147" spans="1:5" s="83" customFormat="1" ht="17.25" customHeight="1">
      <c r="A147" s="137">
        <v>3020</v>
      </c>
      <c r="B147" s="152" t="s">
        <v>33</v>
      </c>
      <c r="C147" s="168"/>
      <c r="D147" s="75">
        <v>300</v>
      </c>
      <c r="E147" s="157"/>
    </row>
    <row r="148" spans="1:5" s="80" customFormat="1" ht="17.25" customHeight="1">
      <c r="A148" s="36">
        <v>4010</v>
      </c>
      <c r="B148" s="209" t="s">
        <v>40</v>
      </c>
      <c r="C148" s="154"/>
      <c r="D148" s="75">
        <v>11833</v>
      </c>
      <c r="E148" s="76"/>
    </row>
    <row r="149" spans="1:5" s="80" customFormat="1" ht="17.25" customHeight="1">
      <c r="A149" s="36">
        <v>4110</v>
      </c>
      <c r="B149" s="205" t="s">
        <v>23</v>
      </c>
      <c r="C149" s="154"/>
      <c r="D149" s="75"/>
      <c r="E149" s="76">
        <v>11200</v>
      </c>
    </row>
    <row r="150" spans="1:5" s="80" customFormat="1" ht="17.25" customHeight="1">
      <c r="A150" s="36">
        <v>4120</v>
      </c>
      <c r="B150" s="205" t="s">
        <v>39</v>
      </c>
      <c r="C150" s="154"/>
      <c r="D150" s="75"/>
      <c r="E150" s="76">
        <v>600</v>
      </c>
    </row>
    <row r="151" spans="1:5" s="80" customFormat="1" ht="17.25" customHeight="1">
      <c r="A151" s="36">
        <v>4210</v>
      </c>
      <c r="B151" s="212" t="s">
        <v>18</v>
      </c>
      <c r="C151" s="154"/>
      <c r="D151" s="75">
        <v>500</v>
      </c>
      <c r="E151" s="76"/>
    </row>
    <row r="152" spans="1:5" s="80" customFormat="1" ht="20.25" customHeight="1">
      <c r="A152" s="36">
        <v>4240</v>
      </c>
      <c r="B152" s="207" t="s">
        <v>25</v>
      </c>
      <c r="C152" s="154"/>
      <c r="D152" s="75">
        <v>171</v>
      </c>
      <c r="E152" s="76"/>
    </row>
    <row r="153" spans="1:5" s="80" customFormat="1" ht="16.5" customHeight="1">
      <c r="A153" s="36">
        <v>4440</v>
      </c>
      <c r="B153" s="212" t="s">
        <v>26</v>
      </c>
      <c r="C153" s="154"/>
      <c r="D153" s="75"/>
      <c r="E153" s="76">
        <v>1004</v>
      </c>
    </row>
    <row r="154" spans="1:5" s="80" customFormat="1" ht="20.25" customHeight="1">
      <c r="A154" s="84">
        <v>85415</v>
      </c>
      <c r="B154" s="211" t="s">
        <v>116</v>
      </c>
      <c r="C154" s="179" t="s">
        <v>15</v>
      </c>
      <c r="D154" s="85">
        <f>SUM(D155)</f>
        <v>50040</v>
      </c>
      <c r="E154" s="86">
        <f>SUM(E155)</f>
        <v>50040</v>
      </c>
    </row>
    <row r="155" spans="1:5" s="80" customFormat="1" ht="30.75" customHeight="1">
      <c r="A155" s="36">
        <v>3260</v>
      </c>
      <c r="B155" s="279" t="s">
        <v>118</v>
      </c>
      <c r="C155" s="154"/>
      <c r="D155" s="75">
        <v>50040</v>
      </c>
      <c r="E155" s="76">
        <f>SUM(E156:E172)</f>
        <v>50040</v>
      </c>
    </row>
    <row r="156" spans="1:5" s="150" customFormat="1" ht="14.25" customHeight="1">
      <c r="A156" s="270"/>
      <c r="B156" s="280" t="s">
        <v>117</v>
      </c>
      <c r="C156" s="271"/>
      <c r="D156" s="258"/>
      <c r="E156" s="259">
        <v>2550</v>
      </c>
    </row>
    <row r="157" spans="1:5" s="150" customFormat="1" ht="14.25" customHeight="1">
      <c r="A157" s="270"/>
      <c r="B157" s="280" t="s">
        <v>119</v>
      </c>
      <c r="C157" s="271"/>
      <c r="D157" s="258"/>
      <c r="E157" s="259">
        <v>2040</v>
      </c>
    </row>
    <row r="158" spans="1:5" s="150" customFormat="1" ht="14.25" customHeight="1">
      <c r="A158" s="270"/>
      <c r="B158" s="280" t="s">
        <v>120</v>
      </c>
      <c r="C158" s="271"/>
      <c r="D158" s="258"/>
      <c r="E158" s="259">
        <v>4850</v>
      </c>
    </row>
    <row r="159" spans="1:5" s="150" customFormat="1" ht="14.25" customHeight="1">
      <c r="A159" s="270"/>
      <c r="B159" s="280" t="s">
        <v>121</v>
      </c>
      <c r="C159" s="271"/>
      <c r="D159" s="258"/>
      <c r="E159" s="259">
        <v>4960</v>
      </c>
    </row>
    <row r="160" spans="1:5" s="150" customFormat="1" ht="14.25" customHeight="1">
      <c r="A160" s="270"/>
      <c r="B160" s="280" t="s">
        <v>122</v>
      </c>
      <c r="C160" s="271"/>
      <c r="D160" s="258"/>
      <c r="E160" s="259">
        <v>2410</v>
      </c>
    </row>
    <row r="161" spans="1:5" s="150" customFormat="1" ht="14.25" customHeight="1">
      <c r="A161" s="270"/>
      <c r="B161" s="280" t="s">
        <v>123</v>
      </c>
      <c r="C161" s="271"/>
      <c r="D161" s="258"/>
      <c r="E161" s="259">
        <v>4760</v>
      </c>
    </row>
    <row r="162" spans="1:5" s="150" customFormat="1" ht="14.25" customHeight="1">
      <c r="A162" s="270"/>
      <c r="B162" s="280" t="s">
        <v>124</v>
      </c>
      <c r="C162" s="271"/>
      <c r="D162" s="258"/>
      <c r="E162" s="259">
        <v>3910</v>
      </c>
    </row>
    <row r="163" spans="1:5" s="150" customFormat="1" ht="14.25" customHeight="1">
      <c r="A163" s="270"/>
      <c r="B163" s="280" t="s">
        <v>125</v>
      </c>
      <c r="C163" s="271"/>
      <c r="D163" s="258"/>
      <c r="E163" s="259">
        <v>1360</v>
      </c>
    </row>
    <row r="164" spans="1:5" s="150" customFormat="1" ht="14.25" customHeight="1">
      <c r="A164" s="270"/>
      <c r="B164" s="280" t="s">
        <v>126</v>
      </c>
      <c r="C164" s="271"/>
      <c r="D164" s="258"/>
      <c r="E164" s="259">
        <v>1360</v>
      </c>
    </row>
    <row r="165" spans="1:5" s="150" customFormat="1" ht="14.25" customHeight="1">
      <c r="A165" s="270"/>
      <c r="B165" s="255" t="s">
        <v>127</v>
      </c>
      <c r="C165" s="271"/>
      <c r="D165" s="258"/>
      <c r="E165" s="259">
        <v>6820</v>
      </c>
    </row>
    <row r="166" spans="1:5" s="150" customFormat="1" ht="14.25" customHeight="1">
      <c r="A166" s="270"/>
      <c r="B166" s="255" t="s">
        <v>128</v>
      </c>
      <c r="C166" s="271"/>
      <c r="D166" s="258"/>
      <c r="E166" s="259">
        <v>1860</v>
      </c>
    </row>
    <row r="167" spans="1:5" s="150" customFormat="1" ht="14.25" customHeight="1">
      <c r="A167" s="270"/>
      <c r="B167" s="255" t="s">
        <v>129</v>
      </c>
      <c r="C167" s="271"/>
      <c r="D167" s="258"/>
      <c r="E167" s="259">
        <v>3100</v>
      </c>
    </row>
    <row r="168" spans="1:5" s="150" customFormat="1" ht="14.25" customHeight="1">
      <c r="A168" s="270"/>
      <c r="B168" s="255" t="s">
        <v>130</v>
      </c>
      <c r="C168" s="271"/>
      <c r="D168" s="258"/>
      <c r="E168" s="259">
        <v>620</v>
      </c>
    </row>
    <row r="169" spans="1:5" s="150" customFormat="1" ht="14.25" customHeight="1">
      <c r="A169" s="270"/>
      <c r="B169" s="255" t="s">
        <v>131</v>
      </c>
      <c r="C169" s="271"/>
      <c r="D169" s="258"/>
      <c r="E169" s="259">
        <v>1550</v>
      </c>
    </row>
    <row r="170" spans="1:5" s="150" customFormat="1" ht="14.25" customHeight="1">
      <c r="A170" s="270"/>
      <c r="B170" s="255" t="s">
        <v>132</v>
      </c>
      <c r="C170" s="271"/>
      <c r="D170" s="258"/>
      <c r="E170" s="259">
        <v>1860</v>
      </c>
    </row>
    <row r="171" spans="1:5" s="150" customFormat="1" ht="14.25" customHeight="1">
      <c r="A171" s="270"/>
      <c r="B171" s="255" t="s">
        <v>133</v>
      </c>
      <c r="C171" s="271"/>
      <c r="D171" s="258"/>
      <c r="E171" s="259">
        <v>3510</v>
      </c>
    </row>
    <row r="172" spans="1:5" s="150" customFormat="1" ht="14.25" customHeight="1">
      <c r="A172" s="270"/>
      <c r="B172" s="255" t="s">
        <v>134</v>
      </c>
      <c r="C172" s="271"/>
      <c r="D172" s="258"/>
      <c r="E172" s="259">
        <v>2520</v>
      </c>
    </row>
    <row r="173" spans="1:5" s="80" customFormat="1" ht="21.75" customHeight="1">
      <c r="A173" s="84">
        <v>85417</v>
      </c>
      <c r="B173" s="211" t="s">
        <v>64</v>
      </c>
      <c r="C173" s="179" t="s">
        <v>15</v>
      </c>
      <c r="D173" s="85">
        <f>SUM(D174:D175)</f>
        <v>2000</v>
      </c>
      <c r="E173" s="86">
        <f>SUM(E174:E175)</f>
        <v>2000</v>
      </c>
    </row>
    <row r="174" spans="1:5" s="80" customFormat="1" ht="16.5" customHeight="1">
      <c r="A174" s="36">
        <v>4300</v>
      </c>
      <c r="B174" s="240" t="s">
        <v>13</v>
      </c>
      <c r="C174" s="154"/>
      <c r="D174" s="75"/>
      <c r="E174" s="76">
        <v>2000</v>
      </c>
    </row>
    <row r="175" spans="1:5" s="80" customFormat="1" ht="32.25" customHeight="1">
      <c r="A175" s="36">
        <v>4750</v>
      </c>
      <c r="B175" s="207" t="s">
        <v>41</v>
      </c>
      <c r="C175" s="154"/>
      <c r="D175" s="75">
        <v>2000</v>
      </c>
      <c r="E175" s="76"/>
    </row>
    <row r="176" spans="1:5" s="80" customFormat="1" ht="23.25" customHeight="1">
      <c r="A176" s="84">
        <v>85495</v>
      </c>
      <c r="B176" s="211" t="s">
        <v>17</v>
      </c>
      <c r="C176" s="179" t="s">
        <v>49</v>
      </c>
      <c r="D176" s="85">
        <f>SUM(D178:D179)</f>
        <v>500</v>
      </c>
      <c r="E176" s="86">
        <f>E179</f>
        <v>500</v>
      </c>
    </row>
    <row r="177" spans="1:7" s="3" customFormat="1" ht="15.75" customHeight="1">
      <c r="A177" s="146"/>
      <c r="B177" s="234" t="s">
        <v>60</v>
      </c>
      <c r="C177" s="244"/>
      <c r="D177" s="34"/>
      <c r="E177" s="91"/>
      <c r="G177" s="144"/>
    </row>
    <row r="178" spans="1:7" s="80" customFormat="1" ht="16.5" customHeight="1">
      <c r="A178" s="36">
        <v>4210</v>
      </c>
      <c r="B178" s="74" t="s">
        <v>18</v>
      </c>
      <c r="C178" s="154"/>
      <c r="D178" s="75">
        <v>500</v>
      </c>
      <c r="E178" s="76"/>
      <c r="G178" s="145"/>
    </row>
    <row r="179" spans="1:7" s="80" customFormat="1" ht="18.75" customHeight="1" thickBot="1">
      <c r="A179" s="36">
        <v>4300</v>
      </c>
      <c r="B179" s="242" t="s">
        <v>13</v>
      </c>
      <c r="C179" s="154"/>
      <c r="D179" s="75"/>
      <c r="E179" s="76">
        <v>500</v>
      </c>
      <c r="G179" s="145"/>
    </row>
    <row r="180" spans="1:5" s="29" customFormat="1" ht="37.5" customHeight="1" thickBot="1" thickTop="1">
      <c r="A180" s="90">
        <v>900</v>
      </c>
      <c r="B180" s="218" t="s">
        <v>42</v>
      </c>
      <c r="C180" s="224" t="s">
        <v>31</v>
      </c>
      <c r="D180" s="27">
        <f>D181+D183+D185</f>
        <v>143404</v>
      </c>
      <c r="E180" s="28">
        <f>E181+E183+E185</f>
        <v>39200</v>
      </c>
    </row>
    <row r="181" spans="1:5" s="33" customFormat="1" ht="19.5" customHeight="1" thickTop="1">
      <c r="A181" s="93" t="s">
        <v>66</v>
      </c>
      <c r="B181" s="219" t="s">
        <v>69</v>
      </c>
      <c r="C181" s="222"/>
      <c r="D181" s="31">
        <f>D182</f>
        <v>73060</v>
      </c>
      <c r="E181" s="79"/>
    </row>
    <row r="182" spans="1:5" s="3" customFormat="1" ht="25.5" customHeight="1">
      <c r="A182" s="87">
        <v>4300</v>
      </c>
      <c r="B182" s="220" t="s">
        <v>13</v>
      </c>
      <c r="C182" s="223"/>
      <c r="D182" s="136">
        <v>73060</v>
      </c>
      <c r="E182" s="281"/>
    </row>
    <row r="183" spans="1:5" s="33" customFormat="1" ht="21.75" customHeight="1">
      <c r="A183" s="93" t="s">
        <v>68</v>
      </c>
      <c r="B183" s="219" t="s">
        <v>67</v>
      </c>
      <c r="C183" s="222"/>
      <c r="D183" s="31">
        <f>D184</f>
        <v>31144</v>
      </c>
      <c r="E183" s="79"/>
    </row>
    <row r="184" spans="1:5" s="3" customFormat="1" ht="18.75" customHeight="1">
      <c r="A184" s="87">
        <v>4300</v>
      </c>
      <c r="B184" s="220" t="s">
        <v>13</v>
      </c>
      <c r="C184" s="162"/>
      <c r="D184" s="37">
        <v>31144</v>
      </c>
      <c r="E184" s="70"/>
    </row>
    <row r="185" spans="1:5" s="33" customFormat="1" ht="19.5" customHeight="1">
      <c r="A185" s="93" t="s">
        <v>104</v>
      </c>
      <c r="B185" s="219" t="s">
        <v>105</v>
      </c>
      <c r="C185" s="222"/>
      <c r="D185" s="31">
        <f>SUM(D186:D187)</f>
        <v>39200</v>
      </c>
      <c r="E185" s="79">
        <f>SUM(E186:E187)</f>
        <v>39200</v>
      </c>
    </row>
    <row r="186" spans="1:5" s="3" customFormat="1" ht="18.75" customHeight="1">
      <c r="A186" s="137">
        <v>4260</v>
      </c>
      <c r="B186" s="240" t="s">
        <v>48</v>
      </c>
      <c r="C186" s="162"/>
      <c r="D186" s="37">
        <v>39200</v>
      </c>
      <c r="E186" s="70"/>
    </row>
    <row r="187" spans="1:5" s="3" customFormat="1" ht="18.75" customHeight="1" thickBot="1">
      <c r="A187" s="260">
        <v>4270</v>
      </c>
      <c r="B187" s="241" t="s">
        <v>43</v>
      </c>
      <c r="C187" s="162"/>
      <c r="D187" s="37"/>
      <c r="E187" s="70">
        <v>39200</v>
      </c>
    </row>
    <row r="188" spans="1:5" s="3" customFormat="1" ht="31.5" thickBot="1" thickTop="1">
      <c r="A188" s="90">
        <v>921</v>
      </c>
      <c r="B188" s="218" t="s">
        <v>65</v>
      </c>
      <c r="C188" s="160" t="s">
        <v>49</v>
      </c>
      <c r="D188" s="71">
        <f>D189</f>
        <v>700</v>
      </c>
      <c r="E188" s="158">
        <f>E189</f>
        <v>700</v>
      </c>
    </row>
    <row r="189" spans="1:5" s="3" customFormat="1" ht="15.75" thickTop="1">
      <c r="A189" s="84">
        <v>92195</v>
      </c>
      <c r="B189" s="211" t="s">
        <v>17</v>
      </c>
      <c r="C189" s="179"/>
      <c r="D189" s="68">
        <f>SUM(D191:D192)</f>
        <v>700</v>
      </c>
      <c r="E189" s="159">
        <f>SUM(E191:E192)</f>
        <v>700</v>
      </c>
    </row>
    <row r="190" spans="1:5" s="3" customFormat="1" ht="12.75" customHeight="1">
      <c r="A190" s="146"/>
      <c r="B190" s="234" t="s">
        <v>60</v>
      </c>
      <c r="C190" s="244"/>
      <c r="D190" s="75"/>
      <c r="E190" s="69"/>
    </row>
    <row r="191" spans="1:5" s="3" customFormat="1" ht="17.25" customHeight="1">
      <c r="A191" s="36">
        <v>4210</v>
      </c>
      <c r="B191" s="74" t="s">
        <v>18</v>
      </c>
      <c r="C191" s="154"/>
      <c r="D191" s="75">
        <v>700</v>
      </c>
      <c r="E191" s="69"/>
    </row>
    <row r="192" spans="1:5" s="3" customFormat="1" ht="20.25" customHeight="1" thickBot="1">
      <c r="A192" s="36">
        <v>4300</v>
      </c>
      <c r="B192" s="242" t="s">
        <v>13</v>
      </c>
      <c r="C192" s="163"/>
      <c r="D192" s="75"/>
      <c r="E192" s="69">
        <v>700</v>
      </c>
    </row>
    <row r="193" spans="1:5" s="96" customFormat="1" ht="20.25" customHeight="1" thickBot="1" thickTop="1">
      <c r="A193" s="39"/>
      <c r="B193" s="40" t="s">
        <v>27</v>
      </c>
      <c r="C193" s="94"/>
      <c r="D193" s="165">
        <f>D26+D53+D138+D145+D180+D188+D11</f>
        <v>2583910</v>
      </c>
      <c r="E193" s="95">
        <f>E26+E53+E138+E145+E180+E188+E11</f>
        <v>2385706</v>
      </c>
    </row>
    <row r="194" spans="1:5" s="98" customFormat="1" ht="20.25" customHeight="1" thickBot="1" thickTop="1">
      <c r="A194" s="97"/>
      <c r="B194" s="44" t="s">
        <v>28</v>
      </c>
      <c r="C194" s="164"/>
      <c r="D194" s="422">
        <f>E193-D193</f>
        <v>-198204</v>
      </c>
      <c r="E194" s="423"/>
    </row>
    <row r="195" spans="1:5" s="29" customFormat="1" ht="15.75" thickTop="1">
      <c r="A195" s="99"/>
      <c r="B195" s="99"/>
      <c r="C195" s="100"/>
      <c r="D195" s="101"/>
      <c r="E195" s="101"/>
    </row>
    <row r="196" spans="1:5" s="29" customFormat="1" ht="15">
      <c r="A196" s="99"/>
      <c r="B196" s="99"/>
      <c r="C196" s="100"/>
      <c r="D196" s="99"/>
      <c r="E196" s="101"/>
    </row>
    <row r="197" spans="1:5" s="29" customFormat="1" ht="15">
      <c r="A197" s="99"/>
      <c r="B197" s="99"/>
      <c r="C197" s="100"/>
      <c r="D197" s="101"/>
      <c r="E197" s="101"/>
    </row>
    <row r="198" spans="1:5" s="3" customFormat="1" ht="15">
      <c r="A198" s="99"/>
      <c r="B198" s="99"/>
      <c r="C198" s="100"/>
      <c r="D198" s="99"/>
      <c r="E198" s="101"/>
    </row>
    <row r="199" spans="1:5" s="3" customFormat="1" ht="15">
      <c r="A199" s="1"/>
      <c r="B199" s="1"/>
      <c r="C199" s="102"/>
      <c r="D199" s="47"/>
      <c r="E199" s="47"/>
    </row>
    <row r="200" spans="1:5" s="3" customFormat="1" ht="15">
      <c r="A200" s="1"/>
      <c r="B200" s="1"/>
      <c r="C200" s="102"/>
      <c r="D200" s="47"/>
      <c r="E200" s="47"/>
    </row>
    <row r="201" spans="1:5" s="103" customFormat="1" ht="15">
      <c r="A201" s="1"/>
      <c r="B201" s="1"/>
      <c r="C201" s="102"/>
      <c r="D201" s="47"/>
      <c r="E201" s="47"/>
    </row>
    <row r="202" spans="1:5" s="104" customFormat="1" ht="15">
      <c r="A202" s="1"/>
      <c r="B202" s="1"/>
      <c r="C202" s="102"/>
      <c r="D202" s="47"/>
      <c r="E202" s="47"/>
    </row>
    <row r="203" spans="1:5" s="99" customFormat="1" ht="15">
      <c r="A203" s="1"/>
      <c r="B203" s="1"/>
      <c r="C203" s="102"/>
      <c r="D203" s="47"/>
      <c r="E203" s="47"/>
    </row>
    <row r="204" spans="1:5" s="99" customFormat="1" ht="15">
      <c r="A204" s="1"/>
      <c r="B204" s="1"/>
      <c r="C204" s="102"/>
      <c r="D204" s="1"/>
      <c r="E204" s="47"/>
    </row>
    <row r="205" spans="1:5" s="99" customFormat="1" ht="15">
      <c r="A205" s="1"/>
      <c r="B205" s="1"/>
      <c r="C205" s="102"/>
      <c r="D205" s="1"/>
      <c r="E205" s="47"/>
    </row>
    <row r="206" spans="1:5" s="99" customFormat="1" ht="15">
      <c r="A206" s="1"/>
      <c r="B206" s="1"/>
      <c r="C206" s="102"/>
      <c r="D206" s="1"/>
      <c r="E206" s="47"/>
    </row>
    <row r="207" spans="1:5" s="99" customFormat="1" ht="15">
      <c r="A207" s="1"/>
      <c r="B207" s="1"/>
      <c r="C207" s="102"/>
      <c r="D207" s="1"/>
      <c r="E207" s="47"/>
    </row>
    <row r="208" spans="1:5" s="99" customFormat="1" ht="15">
      <c r="A208" s="1"/>
      <c r="B208" s="1"/>
      <c r="C208" s="102"/>
      <c r="D208" s="1"/>
      <c r="E208" s="47"/>
    </row>
    <row r="209" spans="1:5" s="99" customFormat="1" ht="15">
      <c r="A209" s="1"/>
      <c r="B209" s="1"/>
      <c r="C209" s="102"/>
      <c r="D209" s="1"/>
      <c r="E209" s="47"/>
    </row>
    <row r="210" ht="15">
      <c r="C210" s="102"/>
    </row>
    <row r="211" ht="15">
      <c r="C211" s="102"/>
    </row>
    <row r="212" ht="15">
      <c r="C212" s="102"/>
    </row>
    <row r="213" ht="15">
      <c r="C213" s="102"/>
    </row>
    <row r="214" ht="15">
      <c r="C214" s="102"/>
    </row>
    <row r="215" ht="15">
      <c r="C215" s="102"/>
    </row>
    <row r="216" ht="15">
      <c r="C216" s="102"/>
    </row>
    <row r="217" ht="15">
      <c r="C217" s="102"/>
    </row>
    <row r="218" ht="15">
      <c r="C218" s="102"/>
    </row>
    <row r="219" ht="15">
      <c r="C219" s="102"/>
    </row>
    <row r="220" ht="15">
      <c r="C220" s="102"/>
    </row>
    <row r="221" ht="15">
      <c r="C221" s="102"/>
    </row>
    <row r="222" ht="15">
      <c r="C222" s="102"/>
    </row>
    <row r="223" ht="15">
      <c r="C223" s="102"/>
    </row>
    <row r="224" ht="15">
      <c r="C224" s="102"/>
    </row>
    <row r="225" ht="15">
      <c r="C225" s="102"/>
    </row>
    <row r="226" ht="15">
      <c r="C226" s="102"/>
    </row>
    <row r="227" ht="15">
      <c r="C227" s="102"/>
    </row>
    <row r="228" ht="15">
      <c r="C228" s="102"/>
    </row>
    <row r="229" ht="15">
      <c r="C229" s="102"/>
    </row>
  </sheetData>
  <mergeCells count="1">
    <mergeCell ref="D194:E194"/>
  </mergeCells>
  <printOptions horizontalCentered="1"/>
  <pageMargins left="0" right="0" top="0.984251968503937" bottom="0.5905511811023623" header="0.5118110236220472" footer="0.5118110236220472"/>
  <pageSetup firstPageNumber="5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4"/>
  <sheetViews>
    <sheetView workbookViewId="0" topLeftCell="A1">
      <selection activeCell="E3" sqref="E3"/>
    </sheetView>
  </sheetViews>
  <sheetFormatPr defaultColWidth="9.140625" defaultRowHeight="12.75"/>
  <cols>
    <col min="1" max="1" width="7.8515625" style="1" customWidth="1"/>
    <col min="2" max="2" width="39.7109375" style="1" customWidth="1"/>
    <col min="3" max="3" width="5.28125" style="1" customWidth="1"/>
    <col min="4" max="4" width="15.140625" style="1" customWidth="1"/>
    <col min="5" max="5" width="15.28125" style="1" customWidth="1"/>
    <col min="6" max="6" width="14.7109375" style="1" customWidth="1"/>
    <col min="7" max="16384" width="10.00390625" style="1" customWidth="1"/>
  </cols>
  <sheetData>
    <row r="1" spans="2:5" ht="13.5" customHeight="1">
      <c r="B1" s="2"/>
      <c r="C1" s="3"/>
      <c r="D1" s="3"/>
      <c r="E1" s="4" t="s">
        <v>0</v>
      </c>
    </row>
    <row r="2" spans="1:5" ht="13.5" customHeight="1">
      <c r="A2" s="5"/>
      <c r="B2" s="6"/>
      <c r="C2" s="7"/>
      <c r="D2" s="7"/>
      <c r="E2" s="8" t="s">
        <v>144</v>
      </c>
    </row>
    <row r="3" spans="1:5" ht="13.5" customHeight="1">
      <c r="A3" s="5"/>
      <c r="B3" s="6"/>
      <c r="C3" s="7"/>
      <c r="D3" s="7"/>
      <c r="E3" s="9" t="s">
        <v>1</v>
      </c>
    </row>
    <row r="4" spans="1:5" ht="15" customHeight="1">
      <c r="A4" s="5"/>
      <c r="B4" s="6"/>
      <c r="C4" s="7"/>
      <c r="D4" s="7"/>
      <c r="E4" s="9" t="s">
        <v>95</v>
      </c>
    </row>
    <row r="5" spans="1:5" ht="10.5" customHeight="1">
      <c r="A5" s="5"/>
      <c r="B5" s="6"/>
      <c r="C5" s="7"/>
      <c r="D5" s="7"/>
      <c r="E5" s="9"/>
    </row>
    <row r="6" spans="1:6" s="3" customFormat="1" ht="36" customHeight="1">
      <c r="A6" s="10" t="s">
        <v>2</v>
      </c>
      <c r="B6" s="11"/>
      <c r="C6" s="12"/>
      <c r="D6" s="12"/>
      <c r="E6" s="12"/>
      <c r="F6" s="12"/>
    </row>
    <row r="7" spans="1:6" s="3" customFormat="1" ht="13.5" customHeight="1" thickBot="1">
      <c r="A7" s="13"/>
      <c r="B7" s="11"/>
      <c r="C7" s="12"/>
      <c r="D7" s="12"/>
      <c r="E7" s="12"/>
      <c r="F7" s="266" t="s">
        <v>3</v>
      </c>
    </row>
    <row r="8" spans="1:6" s="17" customFormat="1" ht="23.25" customHeight="1">
      <c r="A8" s="14" t="s">
        <v>4</v>
      </c>
      <c r="B8" s="424" t="s">
        <v>5</v>
      </c>
      <c r="C8" s="59" t="s">
        <v>6</v>
      </c>
      <c r="D8" s="282" t="s">
        <v>91</v>
      </c>
      <c r="E8" s="350" t="s">
        <v>7</v>
      </c>
      <c r="F8" s="16"/>
    </row>
    <row r="9" spans="1:6" s="17" customFormat="1" ht="11.25" customHeight="1">
      <c r="A9" s="18" t="s">
        <v>8</v>
      </c>
      <c r="B9" s="425"/>
      <c r="C9" s="332" t="s">
        <v>9</v>
      </c>
      <c r="D9" s="230" t="s">
        <v>11</v>
      </c>
      <c r="E9" s="185" t="s">
        <v>10</v>
      </c>
      <c r="F9" s="19" t="s">
        <v>11</v>
      </c>
    </row>
    <row r="10" spans="1:6" s="24" customFormat="1" ht="10.5" customHeight="1" thickBot="1">
      <c r="A10" s="20">
        <v>1</v>
      </c>
      <c r="B10" s="21">
        <v>2</v>
      </c>
      <c r="C10" s="21">
        <v>3</v>
      </c>
      <c r="D10" s="310"/>
      <c r="E10" s="311">
        <v>4</v>
      </c>
      <c r="F10" s="23">
        <v>5</v>
      </c>
    </row>
    <row r="11" spans="1:6" s="83" customFormat="1" ht="18.75" customHeight="1" thickBot="1" thickTop="1">
      <c r="A11" s="81">
        <v>600</v>
      </c>
      <c r="B11" s="214" t="s">
        <v>96</v>
      </c>
      <c r="C11" s="333" t="s">
        <v>31</v>
      </c>
      <c r="D11" s="360"/>
      <c r="E11" s="186">
        <f>E12</f>
        <v>100000</v>
      </c>
      <c r="F11" s="66">
        <f>F12</f>
        <v>194000</v>
      </c>
    </row>
    <row r="12" spans="1:6" s="83" customFormat="1" ht="27" customHeight="1" thickTop="1">
      <c r="A12" s="67">
        <v>60015</v>
      </c>
      <c r="B12" s="239" t="s">
        <v>106</v>
      </c>
      <c r="C12" s="334"/>
      <c r="D12" s="361"/>
      <c r="E12" s="187">
        <f>SUM(E13:E15)</f>
        <v>100000</v>
      </c>
      <c r="F12" s="72">
        <f>SUM(F13:F15)</f>
        <v>194000</v>
      </c>
    </row>
    <row r="13" spans="1:6" s="83" customFormat="1" ht="17.25" customHeight="1">
      <c r="A13" s="137">
        <v>4270</v>
      </c>
      <c r="B13" s="152" t="s">
        <v>43</v>
      </c>
      <c r="C13" s="335"/>
      <c r="D13" s="362"/>
      <c r="E13" s="174"/>
      <c r="F13" s="76">
        <v>44000</v>
      </c>
    </row>
    <row r="14" spans="1:6" s="80" customFormat="1" ht="17.25" customHeight="1">
      <c r="A14" s="26">
        <v>4300</v>
      </c>
      <c r="B14" s="166" t="s">
        <v>13</v>
      </c>
      <c r="C14" s="256"/>
      <c r="D14" s="363"/>
      <c r="E14" s="174"/>
      <c r="F14" s="76">
        <v>50000</v>
      </c>
    </row>
    <row r="15" spans="1:6" s="24" customFormat="1" ht="21" customHeight="1">
      <c r="A15" s="26">
        <v>6050</v>
      </c>
      <c r="B15" s="166" t="s">
        <v>98</v>
      </c>
      <c r="C15" s="248"/>
      <c r="D15" s="319"/>
      <c r="E15" s="174">
        <f>SUM(E16:E17)</f>
        <v>100000</v>
      </c>
      <c r="F15" s="35">
        <f>SUM(F16:F17)</f>
        <v>100000</v>
      </c>
    </row>
    <row r="16" spans="1:6" s="24" customFormat="1" ht="15" customHeight="1">
      <c r="A16" s="247"/>
      <c r="B16" s="263" t="s">
        <v>108</v>
      </c>
      <c r="C16" s="248"/>
      <c r="D16" s="319"/>
      <c r="E16" s="351">
        <v>100000</v>
      </c>
      <c r="F16" s="265"/>
    </row>
    <row r="17" spans="1:6" s="24" customFormat="1" ht="17.25" customHeight="1" thickBot="1">
      <c r="A17" s="262"/>
      <c r="B17" s="264" t="s">
        <v>107</v>
      </c>
      <c r="C17" s="248"/>
      <c r="D17" s="319"/>
      <c r="E17" s="351"/>
      <c r="F17" s="265">
        <v>100000</v>
      </c>
    </row>
    <row r="18" spans="1:6" s="29" customFormat="1" ht="22.5" customHeight="1" thickBot="1" thickTop="1">
      <c r="A18" s="25">
        <v>801</v>
      </c>
      <c r="B18" s="203" t="s">
        <v>14</v>
      </c>
      <c r="C18" s="336" t="s">
        <v>15</v>
      </c>
      <c r="D18" s="285">
        <f>D95</f>
        <v>4600</v>
      </c>
      <c r="E18" s="352">
        <f>E19+E24+E28+E34+E45+E54+E66+E72+E88+E95</f>
        <v>540842</v>
      </c>
      <c r="F18" s="28">
        <f>F19+F24+F28+F34+F45+F54+F66+F72+F88+F95</f>
        <v>545442</v>
      </c>
    </row>
    <row r="19" spans="1:6" s="33" customFormat="1" ht="18" customHeight="1" thickTop="1">
      <c r="A19" s="67">
        <v>80102</v>
      </c>
      <c r="B19" s="204" t="s">
        <v>75</v>
      </c>
      <c r="C19" s="337"/>
      <c r="D19" s="364"/>
      <c r="E19" s="353">
        <f>SUM(E20:E23)</f>
        <v>600</v>
      </c>
      <c r="F19" s="32">
        <f>SUM(F20:F23)</f>
        <v>36723</v>
      </c>
    </row>
    <row r="20" spans="1:6" s="29" customFormat="1" ht="16.5" customHeight="1">
      <c r="A20" s="36">
        <v>4110</v>
      </c>
      <c r="B20" s="205" t="s">
        <v>23</v>
      </c>
      <c r="C20" s="338"/>
      <c r="D20" s="365"/>
      <c r="E20" s="174"/>
      <c r="F20" s="35">
        <v>13400</v>
      </c>
    </row>
    <row r="21" spans="1:6" s="29" customFormat="1" ht="16.5" customHeight="1">
      <c r="A21" s="36">
        <v>4120</v>
      </c>
      <c r="B21" s="205" t="s">
        <v>39</v>
      </c>
      <c r="C21" s="338"/>
      <c r="D21" s="365"/>
      <c r="E21" s="174">
        <v>600</v>
      </c>
      <c r="F21" s="35"/>
    </row>
    <row r="22" spans="1:6" s="29" customFormat="1" ht="15" customHeight="1">
      <c r="A22" s="36">
        <v>4260</v>
      </c>
      <c r="B22" s="206" t="s">
        <v>48</v>
      </c>
      <c r="C22" s="338"/>
      <c r="D22" s="365"/>
      <c r="E22" s="174"/>
      <c r="F22" s="35">
        <v>21900</v>
      </c>
    </row>
    <row r="23" spans="1:6" s="29" customFormat="1" ht="18" customHeight="1">
      <c r="A23" s="36">
        <v>4440</v>
      </c>
      <c r="B23" s="207" t="s">
        <v>26</v>
      </c>
      <c r="C23" s="338"/>
      <c r="D23" s="365"/>
      <c r="E23" s="354"/>
      <c r="F23" s="35">
        <v>1423</v>
      </c>
    </row>
    <row r="24" spans="1:6" s="33" customFormat="1" ht="20.25" customHeight="1">
      <c r="A24" s="84">
        <v>80105</v>
      </c>
      <c r="B24" s="208" t="s">
        <v>76</v>
      </c>
      <c r="C24" s="337"/>
      <c r="D24" s="364"/>
      <c r="E24" s="353">
        <f>SUM(E25:E27)</f>
        <v>226</v>
      </c>
      <c r="F24" s="32">
        <f>SUM(F25:F27)</f>
        <v>19900</v>
      </c>
    </row>
    <row r="25" spans="1:6" s="29" customFormat="1" ht="15" customHeight="1">
      <c r="A25" s="36">
        <v>4010</v>
      </c>
      <c r="B25" s="209" t="s">
        <v>40</v>
      </c>
      <c r="C25" s="338"/>
      <c r="D25" s="365"/>
      <c r="E25" s="174"/>
      <c r="F25" s="35">
        <v>14800</v>
      </c>
    </row>
    <row r="26" spans="1:6" s="29" customFormat="1" ht="15" customHeight="1">
      <c r="A26" s="36">
        <v>4110</v>
      </c>
      <c r="B26" s="205" t="s">
        <v>23</v>
      </c>
      <c r="C26" s="338"/>
      <c r="D26" s="365"/>
      <c r="E26" s="174"/>
      <c r="F26" s="35">
        <v>5100</v>
      </c>
    </row>
    <row r="27" spans="1:6" s="29" customFormat="1" ht="15" customHeight="1">
      <c r="A27" s="36">
        <v>4440</v>
      </c>
      <c r="B27" s="207" t="s">
        <v>26</v>
      </c>
      <c r="C27" s="338"/>
      <c r="D27" s="365"/>
      <c r="E27" s="174">
        <v>226</v>
      </c>
      <c r="F27" s="35"/>
    </row>
    <row r="28" spans="1:6" s="33" customFormat="1" ht="18.75" customHeight="1">
      <c r="A28" s="84">
        <v>80111</v>
      </c>
      <c r="B28" s="208" t="s">
        <v>80</v>
      </c>
      <c r="C28" s="337"/>
      <c r="D28" s="364"/>
      <c r="E28" s="353">
        <f>SUM(E29:E33)</f>
        <v>17936</v>
      </c>
      <c r="F28" s="32">
        <f>SUM(F29:F33)</f>
        <v>20400</v>
      </c>
    </row>
    <row r="29" spans="1:6" s="29" customFormat="1" ht="15" customHeight="1">
      <c r="A29" s="36">
        <v>4010</v>
      </c>
      <c r="B29" s="209" t="s">
        <v>40</v>
      </c>
      <c r="C29" s="338"/>
      <c r="D29" s="365"/>
      <c r="E29" s="174">
        <v>2100</v>
      </c>
      <c r="F29" s="35"/>
    </row>
    <row r="30" spans="1:6" s="29" customFormat="1" ht="15" customHeight="1">
      <c r="A30" s="36">
        <v>4110</v>
      </c>
      <c r="B30" s="205" t="s">
        <v>23</v>
      </c>
      <c r="C30" s="338"/>
      <c r="D30" s="365"/>
      <c r="E30" s="174">
        <v>5600</v>
      </c>
      <c r="F30" s="35"/>
    </row>
    <row r="31" spans="1:6" s="29" customFormat="1" ht="15" customHeight="1">
      <c r="A31" s="36">
        <v>4120</v>
      </c>
      <c r="B31" s="205" t="s">
        <v>39</v>
      </c>
      <c r="C31" s="338"/>
      <c r="D31" s="365"/>
      <c r="E31" s="174">
        <v>6000</v>
      </c>
      <c r="F31" s="35"/>
    </row>
    <row r="32" spans="1:6" s="29" customFormat="1" ht="15" customHeight="1">
      <c r="A32" s="36">
        <v>4260</v>
      </c>
      <c r="B32" s="206" t="s">
        <v>48</v>
      </c>
      <c r="C32" s="338"/>
      <c r="D32" s="365"/>
      <c r="E32" s="174"/>
      <c r="F32" s="35">
        <v>20400</v>
      </c>
    </row>
    <row r="33" spans="1:6" s="29" customFormat="1" ht="15" customHeight="1">
      <c r="A33" s="36">
        <v>4440</v>
      </c>
      <c r="B33" s="207" t="s">
        <v>26</v>
      </c>
      <c r="C33" s="338"/>
      <c r="D33" s="365"/>
      <c r="E33" s="174">
        <v>4236</v>
      </c>
      <c r="F33" s="35"/>
    </row>
    <row r="34" spans="1:6" s="29" customFormat="1" ht="17.25" customHeight="1">
      <c r="A34" s="84">
        <v>80120</v>
      </c>
      <c r="B34" s="208" t="s">
        <v>77</v>
      </c>
      <c r="C34" s="339"/>
      <c r="D34" s="366"/>
      <c r="E34" s="170">
        <f>SUM(E35:E44)</f>
        <v>69110</v>
      </c>
      <c r="F34" s="171">
        <f>SUM(F35:F44)</f>
        <v>55033</v>
      </c>
    </row>
    <row r="35" spans="1:6" s="29" customFormat="1" ht="19.5" customHeight="1">
      <c r="A35" s="26">
        <v>3020</v>
      </c>
      <c r="B35" s="152" t="s">
        <v>78</v>
      </c>
      <c r="C35" s="340"/>
      <c r="D35" s="367"/>
      <c r="E35" s="173">
        <v>1000</v>
      </c>
      <c r="F35" s="38"/>
    </row>
    <row r="36" spans="1:6" s="29" customFormat="1" ht="15" customHeight="1">
      <c r="A36" s="36">
        <v>4110</v>
      </c>
      <c r="B36" s="205" t="s">
        <v>23</v>
      </c>
      <c r="C36" s="340"/>
      <c r="D36" s="367"/>
      <c r="E36" s="173">
        <v>29050</v>
      </c>
      <c r="F36" s="38"/>
    </row>
    <row r="37" spans="1:6" s="29" customFormat="1" ht="15" customHeight="1">
      <c r="A37" s="36">
        <v>4120</v>
      </c>
      <c r="B37" s="205" t="s">
        <v>39</v>
      </c>
      <c r="C37" s="340"/>
      <c r="D37" s="367"/>
      <c r="E37" s="173">
        <v>36360</v>
      </c>
      <c r="F37" s="38"/>
    </row>
    <row r="38" spans="1:6" s="29" customFormat="1" ht="15" customHeight="1">
      <c r="A38" s="26">
        <v>4210</v>
      </c>
      <c r="B38" s="206" t="s">
        <v>18</v>
      </c>
      <c r="C38" s="340"/>
      <c r="D38" s="367"/>
      <c r="E38" s="173">
        <v>1100</v>
      </c>
      <c r="F38" s="38"/>
    </row>
    <row r="39" spans="1:6" s="29" customFormat="1" ht="15" customHeight="1">
      <c r="A39" s="26">
        <v>4260</v>
      </c>
      <c r="B39" s="206" t="s">
        <v>48</v>
      </c>
      <c r="C39" s="340"/>
      <c r="D39" s="367"/>
      <c r="E39" s="173"/>
      <c r="F39" s="38">
        <v>52200</v>
      </c>
    </row>
    <row r="40" spans="1:6" s="29" customFormat="1" ht="15" customHeight="1">
      <c r="A40" s="26">
        <v>4280</v>
      </c>
      <c r="B40" s="206" t="s">
        <v>53</v>
      </c>
      <c r="C40" s="340"/>
      <c r="D40" s="367"/>
      <c r="E40" s="173"/>
      <c r="F40" s="38">
        <v>1700</v>
      </c>
    </row>
    <row r="41" spans="1:6" s="29" customFormat="1" ht="16.5" customHeight="1">
      <c r="A41" s="26">
        <v>4350</v>
      </c>
      <c r="B41" s="166" t="s">
        <v>50</v>
      </c>
      <c r="C41" s="340"/>
      <c r="D41" s="367"/>
      <c r="E41" s="173">
        <v>500</v>
      </c>
      <c r="F41" s="38"/>
    </row>
    <row r="42" spans="1:6" s="29" customFormat="1" ht="44.25" customHeight="1">
      <c r="A42" s="277">
        <v>4370</v>
      </c>
      <c r="B42" s="382" t="s">
        <v>54</v>
      </c>
      <c r="C42" s="341"/>
      <c r="D42" s="368"/>
      <c r="E42" s="225">
        <v>1100</v>
      </c>
      <c r="F42" s="226"/>
    </row>
    <row r="43" spans="1:6" s="29" customFormat="1" ht="15" customHeight="1">
      <c r="A43" s="36">
        <v>4430</v>
      </c>
      <c r="B43" s="207" t="s">
        <v>21</v>
      </c>
      <c r="C43" s="338"/>
      <c r="D43" s="365"/>
      <c r="E43" s="354"/>
      <c r="F43" s="35">
        <v>100</v>
      </c>
    </row>
    <row r="44" spans="1:6" s="29" customFormat="1" ht="15" customHeight="1">
      <c r="A44" s="36">
        <v>4440</v>
      </c>
      <c r="B44" s="207" t="s">
        <v>26</v>
      </c>
      <c r="C44" s="338"/>
      <c r="D44" s="365"/>
      <c r="E44" s="354"/>
      <c r="F44" s="35">
        <v>1033</v>
      </c>
    </row>
    <row r="45" spans="1:6" s="29" customFormat="1" ht="18.75" customHeight="1">
      <c r="A45" s="84">
        <v>80123</v>
      </c>
      <c r="B45" s="208" t="s">
        <v>81</v>
      </c>
      <c r="C45" s="339"/>
      <c r="D45" s="366"/>
      <c r="E45" s="170">
        <f>SUM(E46:E53)</f>
        <v>7613</v>
      </c>
      <c r="F45" s="171">
        <f>SUM(F46:F53)</f>
        <v>160272</v>
      </c>
    </row>
    <row r="46" spans="1:6" s="29" customFormat="1" ht="15" customHeight="1">
      <c r="A46" s="36">
        <v>4010</v>
      </c>
      <c r="B46" s="209" t="s">
        <v>40</v>
      </c>
      <c r="C46" s="340"/>
      <c r="D46" s="367"/>
      <c r="E46" s="173"/>
      <c r="F46" s="38">
        <v>98492</v>
      </c>
    </row>
    <row r="47" spans="1:6" s="29" customFormat="1" ht="15" customHeight="1">
      <c r="A47" s="36">
        <v>4110</v>
      </c>
      <c r="B47" s="205" t="s">
        <v>23</v>
      </c>
      <c r="C47" s="340"/>
      <c r="D47" s="367"/>
      <c r="E47" s="173"/>
      <c r="F47" s="38">
        <v>14000</v>
      </c>
    </row>
    <row r="48" spans="1:6" s="29" customFormat="1" ht="15" customHeight="1">
      <c r="A48" s="36">
        <v>4120</v>
      </c>
      <c r="B48" s="205" t="s">
        <v>39</v>
      </c>
      <c r="C48" s="340"/>
      <c r="D48" s="367"/>
      <c r="E48" s="173">
        <v>3700</v>
      </c>
      <c r="F48" s="38"/>
    </row>
    <row r="49" spans="1:6" s="29" customFormat="1" ht="15" customHeight="1">
      <c r="A49" s="36">
        <v>4140</v>
      </c>
      <c r="B49" s="206" t="s">
        <v>35</v>
      </c>
      <c r="C49" s="340"/>
      <c r="D49" s="367"/>
      <c r="E49" s="173">
        <v>950</v>
      </c>
      <c r="F49" s="38"/>
    </row>
    <row r="50" spans="1:6" s="29" customFormat="1" ht="15" customHeight="1">
      <c r="A50" s="26">
        <v>4260</v>
      </c>
      <c r="B50" s="206" t="s">
        <v>48</v>
      </c>
      <c r="C50" s="340"/>
      <c r="D50" s="367"/>
      <c r="E50" s="173"/>
      <c r="F50" s="38">
        <v>47500</v>
      </c>
    </row>
    <row r="51" spans="1:6" s="29" customFormat="1" ht="15" customHeight="1">
      <c r="A51" s="36">
        <v>4350</v>
      </c>
      <c r="B51" s="166" t="s">
        <v>50</v>
      </c>
      <c r="C51" s="340"/>
      <c r="D51" s="367"/>
      <c r="E51" s="173">
        <v>400</v>
      </c>
      <c r="F51" s="38"/>
    </row>
    <row r="52" spans="1:6" s="29" customFormat="1" ht="44.25" customHeight="1">
      <c r="A52" s="36">
        <v>4360</v>
      </c>
      <c r="B52" s="74" t="s">
        <v>79</v>
      </c>
      <c r="C52" s="340"/>
      <c r="D52" s="367"/>
      <c r="E52" s="173"/>
      <c r="F52" s="38">
        <v>280</v>
      </c>
    </row>
    <row r="53" spans="1:6" s="29" customFormat="1" ht="15" customHeight="1">
      <c r="A53" s="36">
        <v>4440</v>
      </c>
      <c r="B53" s="207" t="s">
        <v>26</v>
      </c>
      <c r="C53" s="340"/>
      <c r="D53" s="367"/>
      <c r="E53" s="173">
        <v>2563</v>
      </c>
      <c r="F53" s="38"/>
    </row>
    <row r="54" spans="1:6" s="29" customFormat="1" ht="16.5" customHeight="1">
      <c r="A54" s="84">
        <v>80130</v>
      </c>
      <c r="B54" s="208" t="s">
        <v>82</v>
      </c>
      <c r="C54" s="339"/>
      <c r="D54" s="366"/>
      <c r="E54" s="170">
        <f>SUM(E55:E65)</f>
        <v>89159</v>
      </c>
      <c r="F54" s="171">
        <f>SUM(F55:F65)</f>
        <v>173510</v>
      </c>
    </row>
    <row r="55" spans="1:6" s="29" customFormat="1" ht="15" customHeight="1">
      <c r="A55" s="36">
        <v>4010</v>
      </c>
      <c r="B55" s="209" t="s">
        <v>40</v>
      </c>
      <c r="C55" s="340"/>
      <c r="D55" s="367"/>
      <c r="E55" s="173"/>
      <c r="F55" s="38">
        <v>55910</v>
      </c>
    </row>
    <row r="56" spans="1:6" s="29" customFormat="1" ht="15" customHeight="1">
      <c r="A56" s="36">
        <v>4110</v>
      </c>
      <c r="B56" s="205" t="s">
        <v>23</v>
      </c>
      <c r="C56" s="340"/>
      <c r="D56" s="367"/>
      <c r="E56" s="173">
        <v>28270</v>
      </c>
      <c r="F56" s="38"/>
    </row>
    <row r="57" spans="1:6" s="29" customFormat="1" ht="15" customHeight="1">
      <c r="A57" s="36">
        <v>4120</v>
      </c>
      <c r="B57" s="205" t="s">
        <v>39</v>
      </c>
      <c r="C57" s="340"/>
      <c r="D57" s="367"/>
      <c r="E57" s="173">
        <v>42642</v>
      </c>
      <c r="F57" s="38"/>
    </row>
    <row r="58" spans="1:6" s="29" customFormat="1" ht="15" customHeight="1">
      <c r="A58" s="36">
        <v>4140</v>
      </c>
      <c r="B58" s="206" t="s">
        <v>35</v>
      </c>
      <c r="C58" s="340"/>
      <c r="D58" s="367"/>
      <c r="E58" s="173">
        <v>1800</v>
      </c>
      <c r="F58" s="38"/>
    </row>
    <row r="59" spans="1:6" s="29" customFormat="1" ht="15" customHeight="1">
      <c r="A59" s="26">
        <v>4260</v>
      </c>
      <c r="B59" s="206" t="s">
        <v>48</v>
      </c>
      <c r="C59" s="340"/>
      <c r="D59" s="367"/>
      <c r="E59" s="173"/>
      <c r="F59" s="38">
        <v>110600</v>
      </c>
    </row>
    <row r="60" spans="1:6" s="29" customFormat="1" ht="17.25" customHeight="1">
      <c r="A60" s="36">
        <v>4350</v>
      </c>
      <c r="B60" s="166" t="s">
        <v>50</v>
      </c>
      <c r="C60" s="338"/>
      <c r="D60" s="365"/>
      <c r="E60" s="174">
        <v>1700</v>
      </c>
      <c r="F60" s="35"/>
    </row>
    <row r="61" spans="1:6" s="29" customFormat="1" ht="48.75" customHeight="1">
      <c r="A61" s="36">
        <v>4360</v>
      </c>
      <c r="B61" s="74" t="s">
        <v>79</v>
      </c>
      <c r="C61" s="338"/>
      <c r="D61" s="365"/>
      <c r="E61" s="174"/>
      <c r="F61" s="35">
        <v>2000</v>
      </c>
    </row>
    <row r="62" spans="1:6" s="29" customFormat="1" ht="45.75" customHeight="1">
      <c r="A62" s="26">
        <v>4370</v>
      </c>
      <c r="B62" s="74" t="s">
        <v>54</v>
      </c>
      <c r="C62" s="338"/>
      <c r="D62" s="365"/>
      <c r="E62" s="174">
        <v>5480</v>
      </c>
      <c r="F62" s="35"/>
    </row>
    <row r="63" spans="1:6" s="29" customFormat="1" ht="14.25" customHeight="1">
      <c r="A63" s="36">
        <v>4410</v>
      </c>
      <c r="B63" s="207" t="s">
        <v>19</v>
      </c>
      <c r="C63" s="338"/>
      <c r="D63" s="365"/>
      <c r="E63" s="174">
        <v>5000</v>
      </c>
      <c r="F63" s="35"/>
    </row>
    <row r="64" spans="1:6" s="29" customFormat="1" ht="14.25" customHeight="1">
      <c r="A64" s="36">
        <v>4420</v>
      </c>
      <c r="B64" s="207" t="s">
        <v>20</v>
      </c>
      <c r="C64" s="338"/>
      <c r="D64" s="365"/>
      <c r="E64" s="174"/>
      <c r="F64" s="35">
        <v>5000</v>
      </c>
    </row>
    <row r="65" spans="1:6" s="29" customFormat="1" ht="14.25" customHeight="1">
      <c r="A65" s="36">
        <v>4440</v>
      </c>
      <c r="B65" s="207" t="s">
        <v>26</v>
      </c>
      <c r="C65" s="338"/>
      <c r="D65" s="365"/>
      <c r="E65" s="174">
        <v>4267</v>
      </c>
      <c r="F65" s="35"/>
    </row>
    <row r="66" spans="1:6" s="3" customFormat="1" ht="18.75" customHeight="1">
      <c r="A66" s="84">
        <v>80134</v>
      </c>
      <c r="B66" s="208" t="s">
        <v>83</v>
      </c>
      <c r="C66" s="339"/>
      <c r="D66" s="366"/>
      <c r="E66" s="170">
        <f>SUM(E67:E71)</f>
        <v>3015</v>
      </c>
      <c r="F66" s="171">
        <f>SUM(F67:F71)</f>
        <v>66500</v>
      </c>
    </row>
    <row r="67" spans="1:6" s="3" customFormat="1" ht="15.75" customHeight="1">
      <c r="A67" s="36">
        <v>4010</v>
      </c>
      <c r="B67" s="209" t="s">
        <v>40</v>
      </c>
      <c r="C67" s="342"/>
      <c r="D67" s="369"/>
      <c r="E67" s="174"/>
      <c r="F67" s="35">
        <v>48700</v>
      </c>
    </row>
    <row r="68" spans="1:6" s="3" customFormat="1" ht="15.75" customHeight="1">
      <c r="A68" s="36">
        <v>4110</v>
      </c>
      <c r="B68" s="205" t="s">
        <v>23</v>
      </c>
      <c r="C68" s="342"/>
      <c r="D68" s="369"/>
      <c r="E68" s="174"/>
      <c r="F68" s="35">
        <v>2600</v>
      </c>
    </row>
    <row r="69" spans="1:6" s="3" customFormat="1" ht="15.75" customHeight="1">
      <c r="A69" s="36">
        <v>4120</v>
      </c>
      <c r="B69" s="205" t="s">
        <v>39</v>
      </c>
      <c r="C69" s="342"/>
      <c r="D69" s="369"/>
      <c r="E69" s="174">
        <v>1300</v>
      </c>
      <c r="F69" s="35"/>
    </row>
    <row r="70" spans="1:6" s="3" customFormat="1" ht="15.75" customHeight="1">
      <c r="A70" s="26">
        <v>4260</v>
      </c>
      <c r="B70" s="206" t="s">
        <v>48</v>
      </c>
      <c r="C70" s="342"/>
      <c r="D70" s="369"/>
      <c r="E70" s="174"/>
      <c r="F70" s="35">
        <v>15200</v>
      </c>
    </row>
    <row r="71" spans="1:6" s="3" customFormat="1" ht="15.75" customHeight="1">
      <c r="A71" s="36">
        <v>4440</v>
      </c>
      <c r="B71" s="207" t="s">
        <v>26</v>
      </c>
      <c r="C71" s="340"/>
      <c r="D71" s="367"/>
      <c r="E71" s="174">
        <v>1715</v>
      </c>
      <c r="F71" s="35"/>
    </row>
    <row r="72" spans="1:6" s="3" customFormat="1" ht="41.25" customHeight="1">
      <c r="A72" s="84">
        <v>80140</v>
      </c>
      <c r="B72" s="210" t="s">
        <v>84</v>
      </c>
      <c r="C72" s="339"/>
      <c r="D72" s="366"/>
      <c r="E72" s="170">
        <f>SUM(E73:E87)</f>
        <v>63006</v>
      </c>
      <c r="F72" s="171">
        <f>SUM(F73:F87)</f>
        <v>5384</v>
      </c>
    </row>
    <row r="73" spans="1:6" s="3" customFormat="1" ht="15.75" customHeight="1">
      <c r="A73" s="36">
        <v>4010</v>
      </c>
      <c r="B73" s="209" t="s">
        <v>40</v>
      </c>
      <c r="C73" s="321"/>
      <c r="D73" s="370"/>
      <c r="E73" s="175">
        <v>38100</v>
      </c>
      <c r="F73" s="176"/>
    </row>
    <row r="74" spans="1:6" s="3" customFormat="1" ht="15.75" customHeight="1">
      <c r="A74" s="36">
        <v>4110</v>
      </c>
      <c r="B74" s="205" t="s">
        <v>23</v>
      </c>
      <c r="C74" s="340"/>
      <c r="D74" s="367"/>
      <c r="E74" s="173">
        <v>10600</v>
      </c>
      <c r="F74" s="38"/>
    </row>
    <row r="75" spans="1:6" s="3" customFormat="1" ht="15.75" customHeight="1">
      <c r="A75" s="36">
        <v>4120</v>
      </c>
      <c r="B75" s="205" t="s">
        <v>39</v>
      </c>
      <c r="C75" s="340"/>
      <c r="D75" s="367"/>
      <c r="E75" s="173">
        <v>4300</v>
      </c>
      <c r="F75" s="38"/>
    </row>
    <row r="76" spans="1:6" s="3" customFormat="1" ht="14.25" customHeight="1">
      <c r="A76" s="36">
        <v>4140</v>
      </c>
      <c r="B76" s="206" t="s">
        <v>35</v>
      </c>
      <c r="C76" s="340"/>
      <c r="D76" s="367"/>
      <c r="E76" s="173">
        <v>1000</v>
      </c>
      <c r="F76" s="38"/>
    </row>
    <row r="77" spans="1:6" s="3" customFormat="1" ht="14.25" customHeight="1">
      <c r="A77" s="36">
        <v>4260</v>
      </c>
      <c r="B77" s="206" t="s">
        <v>48</v>
      </c>
      <c r="C77" s="340"/>
      <c r="D77" s="367"/>
      <c r="E77" s="173"/>
      <c r="F77" s="38">
        <v>2900</v>
      </c>
    </row>
    <row r="78" spans="1:6" s="29" customFormat="1" ht="14.25" customHeight="1">
      <c r="A78" s="36">
        <v>4270</v>
      </c>
      <c r="B78" s="74" t="s">
        <v>43</v>
      </c>
      <c r="C78" s="338"/>
      <c r="D78" s="365"/>
      <c r="E78" s="174">
        <v>1500</v>
      </c>
      <c r="F78" s="35"/>
    </row>
    <row r="79" spans="1:6" s="29" customFormat="1" ht="14.25" customHeight="1">
      <c r="A79" s="133">
        <v>4280</v>
      </c>
      <c r="B79" s="383" t="s">
        <v>53</v>
      </c>
      <c r="C79" s="343"/>
      <c r="D79" s="371"/>
      <c r="E79" s="355">
        <v>450</v>
      </c>
      <c r="F79" s="229"/>
    </row>
    <row r="80" spans="1:6" s="29" customFormat="1" ht="14.25" customHeight="1">
      <c r="A80" s="36">
        <v>4300</v>
      </c>
      <c r="B80" s="207" t="s">
        <v>13</v>
      </c>
      <c r="C80" s="338"/>
      <c r="D80" s="365"/>
      <c r="E80" s="174"/>
      <c r="F80" s="35">
        <v>2484</v>
      </c>
    </row>
    <row r="81" spans="1:6" s="29" customFormat="1" ht="14.25" customHeight="1">
      <c r="A81" s="36">
        <v>4350</v>
      </c>
      <c r="B81" s="166" t="s">
        <v>50</v>
      </c>
      <c r="C81" s="338"/>
      <c r="D81" s="365"/>
      <c r="E81" s="174">
        <v>48</v>
      </c>
      <c r="F81" s="35"/>
    </row>
    <row r="82" spans="1:6" s="29" customFormat="1" ht="43.5" customHeight="1">
      <c r="A82" s="36">
        <v>4360</v>
      </c>
      <c r="B82" s="74" t="s">
        <v>79</v>
      </c>
      <c r="C82" s="338"/>
      <c r="D82" s="365"/>
      <c r="E82" s="174">
        <v>100</v>
      </c>
      <c r="F82" s="35"/>
    </row>
    <row r="83" spans="1:6" s="29" customFormat="1" ht="44.25" customHeight="1">
      <c r="A83" s="36">
        <v>4370</v>
      </c>
      <c r="B83" s="74" t="s">
        <v>54</v>
      </c>
      <c r="C83" s="338"/>
      <c r="D83" s="365"/>
      <c r="E83" s="174">
        <v>1100</v>
      </c>
      <c r="F83" s="35"/>
    </row>
    <row r="84" spans="1:6" s="29" customFormat="1" ht="15" customHeight="1">
      <c r="A84" s="36">
        <v>4410</v>
      </c>
      <c r="B84" s="207" t="s">
        <v>19</v>
      </c>
      <c r="C84" s="338"/>
      <c r="D84" s="365"/>
      <c r="E84" s="174">
        <v>500</v>
      </c>
      <c r="F84" s="35"/>
    </row>
    <row r="85" spans="1:6" s="29" customFormat="1" ht="15" customHeight="1">
      <c r="A85" s="36">
        <v>4420</v>
      </c>
      <c r="B85" s="207" t="s">
        <v>20</v>
      </c>
      <c r="C85" s="338"/>
      <c r="D85" s="365"/>
      <c r="E85" s="174">
        <v>500</v>
      </c>
      <c r="F85" s="35"/>
    </row>
    <row r="86" spans="1:6" s="29" customFormat="1" ht="15" customHeight="1">
      <c r="A86" s="36">
        <v>4430</v>
      </c>
      <c r="B86" s="207" t="s">
        <v>21</v>
      </c>
      <c r="C86" s="338"/>
      <c r="D86" s="365"/>
      <c r="E86" s="174">
        <v>186</v>
      </c>
      <c r="F86" s="35"/>
    </row>
    <row r="87" spans="1:6" s="29" customFormat="1" ht="15" customHeight="1">
      <c r="A87" s="133">
        <v>4440</v>
      </c>
      <c r="B87" s="227" t="s">
        <v>26</v>
      </c>
      <c r="C87" s="343"/>
      <c r="D87" s="371"/>
      <c r="E87" s="355">
        <v>4622</v>
      </c>
      <c r="F87" s="229"/>
    </row>
    <row r="88" spans="1:6" s="29" customFormat="1" ht="17.25" customHeight="1">
      <c r="A88" s="84">
        <v>80146</v>
      </c>
      <c r="B88" s="211" t="s">
        <v>59</v>
      </c>
      <c r="C88" s="337"/>
      <c r="D88" s="364"/>
      <c r="E88" s="170">
        <f>SUM(E89:E94)</f>
        <v>1270</v>
      </c>
      <c r="F88" s="171">
        <f>SUM(F89:F94)</f>
        <v>3070</v>
      </c>
    </row>
    <row r="89" spans="1:6" s="29" customFormat="1" ht="16.5" customHeight="1">
      <c r="A89" s="36">
        <v>4010</v>
      </c>
      <c r="B89" s="74" t="s">
        <v>40</v>
      </c>
      <c r="C89" s="338"/>
      <c r="D89" s="365"/>
      <c r="E89" s="174"/>
      <c r="F89" s="35">
        <v>1600</v>
      </c>
    </row>
    <row r="90" spans="1:6" s="29" customFormat="1" ht="16.5" customHeight="1">
      <c r="A90" s="36">
        <v>4110</v>
      </c>
      <c r="B90" s="205" t="s">
        <v>23</v>
      </c>
      <c r="C90" s="338"/>
      <c r="D90" s="365"/>
      <c r="E90" s="174"/>
      <c r="F90" s="35">
        <v>250</v>
      </c>
    </row>
    <row r="91" spans="1:6" s="29" customFormat="1" ht="16.5" customHeight="1">
      <c r="A91" s="36">
        <v>4120</v>
      </c>
      <c r="B91" s="205" t="s">
        <v>39</v>
      </c>
      <c r="C91" s="338"/>
      <c r="D91" s="365"/>
      <c r="E91" s="174">
        <v>50</v>
      </c>
      <c r="F91" s="35"/>
    </row>
    <row r="92" spans="1:6" s="29" customFormat="1" ht="27" customHeight="1">
      <c r="A92" s="36">
        <v>4240</v>
      </c>
      <c r="B92" s="207" t="s">
        <v>25</v>
      </c>
      <c r="C92" s="338"/>
      <c r="D92" s="365"/>
      <c r="E92" s="174"/>
      <c r="F92" s="35"/>
    </row>
    <row r="93" spans="1:6" s="29" customFormat="1" ht="15" customHeight="1">
      <c r="A93" s="36">
        <v>4300</v>
      </c>
      <c r="B93" s="212" t="s">
        <v>13</v>
      </c>
      <c r="C93" s="338"/>
      <c r="D93" s="365"/>
      <c r="E93" s="174">
        <v>1220</v>
      </c>
      <c r="F93" s="35">
        <v>220</v>
      </c>
    </row>
    <row r="94" spans="1:6" s="29" customFormat="1" ht="15" customHeight="1">
      <c r="A94" s="36">
        <v>4410</v>
      </c>
      <c r="B94" s="191" t="s">
        <v>19</v>
      </c>
      <c r="C94" s="338"/>
      <c r="D94" s="365"/>
      <c r="E94" s="174"/>
      <c r="F94" s="35">
        <v>1000</v>
      </c>
    </row>
    <row r="95" spans="1:6" s="33" customFormat="1" ht="18.75" customHeight="1">
      <c r="A95" s="30">
        <v>80195</v>
      </c>
      <c r="B95" s="213" t="s">
        <v>17</v>
      </c>
      <c r="C95" s="337"/>
      <c r="D95" s="380">
        <f>SUM(D96)</f>
        <v>4600</v>
      </c>
      <c r="E95" s="353">
        <f>SUM(E98:E104)</f>
        <v>288907</v>
      </c>
      <c r="F95" s="32">
        <f>SUM(F96:F98)</f>
        <v>4650</v>
      </c>
    </row>
    <row r="96" spans="1:6" s="33" customFormat="1" ht="45.75" customHeight="1">
      <c r="A96" s="26">
        <v>2130</v>
      </c>
      <c r="B96" s="379" t="s">
        <v>140</v>
      </c>
      <c r="C96" s="338"/>
      <c r="D96" s="198">
        <v>4600</v>
      </c>
      <c r="E96" s="354"/>
      <c r="F96" s="169"/>
    </row>
    <row r="97" spans="1:6" s="33" customFormat="1" ht="18.75" customHeight="1">
      <c r="A97" s="295">
        <v>4170</v>
      </c>
      <c r="B97" s="207" t="s">
        <v>24</v>
      </c>
      <c r="C97" s="338"/>
      <c r="D97" s="365"/>
      <c r="E97" s="354"/>
      <c r="F97" s="35">
        <v>4600</v>
      </c>
    </row>
    <row r="98" spans="1:6" s="33" customFormat="1" ht="15.75" customHeight="1">
      <c r="A98" s="36">
        <v>4110</v>
      </c>
      <c r="B98" s="205" t="s">
        <v>23</v>
      </c>
      <c r="C98" s="344"/>
      <c r="D98" s="372"/>
      <c r="E98" s="173"/>
      <c r="F98" s="38">
        <v>50</v>
      </c>
    </row>
    <row r="99" spans="1:6" s="33" customFormat="1" ht="15.75" customHeight="1">
      <c r="A99" s="36">
        <v>4120</v>
      </c>
      <c r="B99" s="205" t="s">
        <v>39</v>
      </c>
      <c r="C99" s="344"/>
      <c r="D99" s="372"/>
      <c r="E99" s="173">
        <v>50</v>
      </c>
      <c r="F99" s="38"/>
    </row>
    <row r="100" spans="1:6" s="33" customFormat="1" ht="15" customHeight="1">
      <c r="A100" s="26">
        <v>4300</v>
      </c>
      <c r="B100" s="191" t="s">
        <v>13</v>
      </c>
      <c r="C100" s="344"/>
      <c r="D100" s="372"/>
      <c r="E100" s="173">
        <v>2231</v>
      </c>
      <c r="F100" s="38"/>
    </row>
    <row r="101" spans="1:6" s="33" customFormat="1" ht="15" customHeight="1">
      <c r="A101" s="36">
        <v>4440</v>
      </c>
      <c r="B101" s="207" t="s">
        <v>26</v>
      </c>
      <c r="C101" s="344"/>
      <c r="D101" s="372"/>
      <c r="E101" s="173">
        <v>699</v>
      </c>
      <c r="F101" s="38"/>
    </row>
    <row r="102" spans="1:6" s="33" customFormat="1" ht="20.25" customHeight="1">
      <c r="A102" s="36">
        <v>6050</v>
      </c>
      <c r="B102" s="166" t="s">
        <v>16</v>
      </c>
      <c r="C102" s="344"/>
      <c r="D102" s="372"/>
      <c r="E102" s="173">
        <v>168977</v>
      </c>
      <c r="F102" s="38"/>
    </row>
    <row r="103" spans="1:6" s="33" customFormat="1" ht="15" customHeight="1">
      <c r="A103" s="36">
        <v>6050</v>
      </c>
      <c r="B103" s="166" t="s">
        <v>16</v>
      </c>
      <c r="C103" s="344"/>
      <c r="D103" s="372"/>
      <c r="E103" s="173">
        <v>11950</v>
      </c>
      <c r="F103" s="38"/>
    </row>
    <row r="104" spans="1:6" s="33" customFormat="1" ht="33" customHeight="1" thickBot="1">
      <c r="A104" s="36">
        <v>6060</v>
      </c>
      <c r="B104" s="166" t="s">
        <v>47</v>
      </c>
      <c r="C104" s="344"/>
      <c r="D104" s="372"/>
      <c r="E104" s="173">
        <v>105000</v>
      </c>
      <c r="F104" s="38"/>
    </row>
    <row r="105" spans="1:6" s="33" customFormat="1" ht="19.5" customHeight="1" thickBot="1" thickTop="1">
      <c r="A105" s="81">
        <v>854</v>
      </c>
      <c r="B105" s="214" t="s">
        <v>62</v>
      </c>
      <c r="C105" s="333" t="s">
        <v>15</v>
      </c>
      <c r="D105" s="360"/>
      <c r="E105" s="352">
        <f>E106+E108+E114+E122+E129+E135</f>
        <v>25090</v>
      </c>
      <c r="F105" s="28">
        <f>F106+F108+F114+F122+F129+F135</f>
        <v>25090</v>
      </c>
    </row>
    <row r="106" spans="1:6" s="33" customFormat="1" ht="18" customHeight="1" thickTop="1">
      <c r="A106" s="178">
        <v>85401</v>
      </c>
      <c r="B106" s="215" t="s">
        <v>63</v>
      </c>
      <c r="C106" s="345"/>
      <c r="D106" s="373"/>
      <c r="E106" s="356"/>
      <c r="F106" s="180">
        <f>SUM(F107)</f>
        <v>427</v>
      </c>
    </row>
    <row r="107" spans="1:6" s="33" customFormat="1" ht="12" customHeight="1">
      <c r="A107" s="87">
        <v>4440</v>
      </c>
      <c r="B107" s="216" t="s">
        <v>26</v>
      </c>
      <c r="C107" s="346"/>
      <c r="D107" s="374"/>
      <c r="E107" s="357"/>
      <c r="F107" s="177">
        <v>427</v>
      </c>
    </row>
    <row r="108" spans="1:6" s="33" customFormat="1" ht="18" customHeight="1">
      <c r="A108" s="140">
        <v>85403</v>
      </c>
      <c r="B108" s="217" t="s">
        <v>85</v>
      </c>
      <c r="C108" s="347"/>
      <c r="D108" s="375"/>
      <c r="E108" s="358">
        <f>SUM(E110:E113)</f>
        <v>6300</v>
      </c>
      <c r="F108" s="181">
        <f>SUM(F110:F113)</f>
        <v>652</v>
      </c>
    </row>
    <row r="109" spans="1:6" s="33" customFormat="1" ht="15.75" customHeight="1">
      <c r="A109" s="36">
        <v>4010</v>
      </c>
      <c r="B109" s="74" t="s">
        <v>40</v>
      </c>
      <c r="C109" s="342"/>
      <c r="D109" s="369"/>
      <c r="E109" s="173"/>
      <c r="F109" s="38"/>
    </row>
    <row r="110" spans="1:6" s="33" customFormat="1" ht="15.75" customHeight="1">
      <c r="A110" s="36">
        <v>4220</v>
      </c>
      <c r="B110" s="74" t="s">
        <v>88</v>
      </c>
      <c r="C110" s="342"/>
      <c r="D110" s="369"/>
      <c r="E110" s="173">
        <v>6000</v>
      </c>
      <c r="F110" s="38"/>
    </row>
    <row r="111" spans="1:6" s="33" customFormat="1" ht="15.75" customHeight="1">
      <c r="A111" s="36">
        <v>4350</v>
      </c>
      <c r="B111" s="166" t="s">
        <v>50</v>
      </c>
      <c r="C111" s="342"/>
      <c r="D111" s="369"/>
      <c r="E111" s="173"/>
      <c r="F111" s="38">
        <v>300</v>
      </c>
    </row>
    <row r="112" spans="1:6" s="33" customFormat="1" ht="46.5" customHeight="1">
      <c r="A112" s="36">
        <v>4360</v>
      </c>
      <c r="B112" s="74" t="s">
        <v>79</v>
      </c>
      <c r="C112" s="342"/>
      <c r="D112" s="369"/>
      <c r="E112" s="173">
        <v>300</v>
      </c>
      <c r="F112" s="38"/>
    </row>
    <row r="113" spans="1:6" s="33" customFormat="1" ht="13.5" customHeight="1">
      <c r="A113" s="133">
        <v>4440</v>
      </c>
      <c r="B113" s="227" t="s">
        <v>26</v>
      </c>
      <c r="C113" s="341"/>
      <c r="D113" s="368"/>
      <c r="E113" s="225"/>
      <c r="F113" s="226">
        <v>352</v>
      </c>
    </row>
    <row r="114" spans="1:6" s="33" customFormat="1" ht="31.5" customHeight="1">
      <c r="A114" s="182">
        <v>85406</v>
      </c>
      <c r="B114" s="78" t="s">
        <v>89</v>
      </c>
      <c r="C114" s="339"/>
      <c r="D114" s="366"/>
      <c r="E114" s="170">
        <f>SUM(E115:E121)</f>
        <v>10680</v>
      </c>
      <c r="F114" s="171">
        <f>SUM(F115:F121)</f>
        <v>5927</v>
      </c>
    </row>
    <row r="115" spans="1:6" s="33" customFormat="1" ht="15.75" customHeight="1">
      <c r="A115" s="36">
        <v>4010</v>
      </c>
      <c r="B115" s="74" t="s">
        <v>40</v>
      </c>
      <c r="C115" s="342"/>
      <c r="D115" s="369"/>
      <c r="E115" s="173"/>
      <c r="F115" s="38">
        <v>5200</v>
      </c>
    </row>
    <row r="116" spans="1:6" s="33" customFormat="1" ht="15.75" customHeight="1">
      <c r="A116" s="36">
        <v>4120</v>
      </c>
      <c r="B116" s="205" t="s">
        <v>39</v>
      </c>
      <c r="C116" s="342"/>
      <c r="D116" s="369"/>
      <c r="E116" s="173">
        <v>2200</v>
      </c>
      <c r="F116" s="38"/>
    </row>
    <row r="117" spans="1:6" s="33" customFormat="1" ht="15.75" customHeight="1">
      <c r="A117" s="36">
        <v>4140</v>
      </c>
      <c r="B117" s="206" t="s">
        <v>35</v>
      </c>
      <c r="C117" s="342"/>
      <c r="D117" s="369"/>
      <c r="E117" s="173">
        <v>4000</v>
      </c>
      <c r="F117" s="38"/>
    </row>
    <row r="118" spans="1:6" s="33" customFormat="1" ht="18" customHeight="1">
      <c r="A118" s="92">
        <v>4170</v>
      </c>
      <c r="B118" s="74" t="s">
        <v>23</v>
      </c>
      <c r="C118" s="342"/>
      <c r="D118" s="369"/>
      <c r="E118" s="173">
        <v>3000</v>
      </c>
      <c r="F118" s="38"/>
    </row>
    <row r="119" spans="1:6" s="33" customFormat="1" ht="15.75" customHeight="1">
      <c r="A119" s="36">
        <v>4280</v>
      </c>
      <c r="B119" s="206" t="s">
        <v>53</v>
      </c>
      <c r="C119" s="340"/>
      <c r="D119" s="367"/>
      <c r="E119" s="173"/>
      <c r="F119" s="38">
        <v>300</v>
      </c>
    </row>
    <row r="120" spans="1:6" s="33" customFormat="1" ht="15.75" customHeight="1">
      <c r="A120" s="36">
        <v>4440</v>
      </c>
      <c r="B120" s="207" t="s">
        <v>26</v>
      </c>
      <c r="C120" s="340"/>
      <c r="D120" s="367"/>
      <c r="E120" s="173"/>
      <c r="F120" s="38">
        <v>427</v>
      </c>
    </row>
    <row r="121" spans="1:6" s="33" customFormat="1" ht="18.75" customHeight="1">
      <c r="A121" s="36">
        <v>6050</v>
      </c>
      <c r="B121" s="166" t="s">
        <v>16</v>
      </c>
      <c r="C121" s="340"/>
      <c r="D121" s="367"/>
      <c r="E121" s="173">
        <v>1480</v>
      </c>
      <c r="F121" s="38"/>
    </row>
    <row r="122" spans="1:6" s="33" customFormat="1" ht="20.25" customHeight="1">
      <c r="A122" s="84">
        <v>85407</v>
      </c>
      <c r="B122" s="208" t="s">
        <v>86</v>
      </c>
      <c r="C122" s="339"/>
      <c r="D122" s="366"/>
      <c r="E122" s="170">
        <f>SUM(E123:E128)</f>
        <v>4100</v>
      </c>
      <c r="F122" s="171">
        <f>SUM(F123:F128)</f>
        <v>5200</v>
      </c>
    </row>
    <row r="123" spans="1:6" s="33" customFormat="1" ht="15.75" customHeight="1">
      <c r="A123" s="36">
        <v>4010</v>
      </c>
      <c r="B123" s="74" t="s">
        <v>40</v>
      </c>
      <c r="C123" s="342"/>
      <c r="D123" s="369"/>
      <c r="E123" s="173"/>
      <c r="F123" s="38">
        <v>3800</v>
      </c>
    </row>
    <row r="124" spans="1:6" s="33" customFormat="1" ht="15.75" customHeight="1">
      <c r="A124" s="36">
        <v>4110</v>
      </c>
      <c r="B124" s="205" t="s">
        <v>23</v>
      </c>
      <c r="C124" s="342"/>
      <c r="D124" s="369"/>
      <c r="E124" s="173">
        <v>1000</v>
      </c>
      <c r="F124" s="38"/>
    </row>
    <row r="125" spans="1:6" s="33" customFormat="1" ht="15.75" customHeight="1">
      <c r="A125" s="36">
        <v>4120</v>
      </c>
      <c r="B125" s="205" t="s">
        <v>39</v>
      </c>
      <c r="C125" s="340"/>
      <c r="D125" s="367"/>
      <c r="E125" s="173">
        <v>2800</v>
      </c>
      <c r="F125" s="38"/>
    </row>
    <row r="126" spans="1:6" s="33" customFormat="1" ht="15.75" customHeight="1">
      <c r="A126" s="26">
        <v>4210</v>
      </c>
      <c r="B126" s="206" t="s">
        <v>18</v>
      </c>
      <c r="C126" s="340"/>
      <c r="D126" s="367"/>
      <c r="E126" s="173">
        <v>300</v>
      </c>
      <c r="F126" s="38"/>
    </row>
    <row r="127" spans="1:6" s="33" customFormat="1" ht="15.75" customHeight="1">
      <c r="A127" s="36">
        <v>4280</v>
      </c>
      <c r="B127" s="206" t="s">
        <v>53</v>
      </c>
      <c r="C127" s="340"/>
      <c r="D127" s="367"/>
      <c r="E127" s="173"/>
      <c r="F127" s="38">
        <v>300</v>
      </c>
    </row>
    <row r="128" spans="1:6" s="33" customFormat="1" ht="14.25" customHeight="1">
      <c r="A128" s="36">
        <v>4440</v>
      </c>
      <c r="B128" s="207" t="s">
        <v>26</v>
      </c>
      <c r="C128" s="340"/>
      <c r="D128" s="367"/>
      <c r="E128" s="173"/>
      <c r="F128" s="38">
        <v>1100</v>
      </c>
    </row>
    <row r="129" spans="1:6" s="33" customFormat="1" ht="17.25" customHeight="1">
      <c r="A129" s="84">
        <v>85410</v>
      </c>
      <c r="B129" s="208" t="s">
        <v>87</v>
      </c>
      <c r="C129" s="339"/>
      <c r="D129" s="366"/>
      <c r="E129" s="170">
        <f>SUM(E130:E134)</f>
        <v>3710</v>
      </c>
      <c r="F129" s="171">
        <f>SUM(F130:F134)</f>
        <v>12584</v>
      </c>
    </row>
    <row r="130" spans="1:6" s="33" customFormat="1" ht="15.75" customHeight="1">
      <c r="A130" s="36">
        <v>4010</v>
      </c>
      <c r="B130" s="74" t="s">
        <v>40</v>
      </c>
      <c r="C130" s="340"/>
      <c r="D130" s="367"/>
      <c r="E130" s="173"/>
      <c r="F130" s="38">
        <v>610</v>
      </c>
    </row>
    <row r="131" spans="1:6" s="33" customFormat="1" ht="15.75" customHeight="1">
      <c r="A131" s="36">
        <v>4110</v>
      </c>
      <c r="B131" s="205" t="s">
        <v>23</v>
      </c>
      <c r="C131" s="340"/>
      <c r="D131" s="367"/>
      <c r="E131" s="173"/>
      <c r="F131" s="38">
        <v>3100</v>
      </c>
    </row>
    <row r="132" spans="1:6" s="33" customFormat="1" ht="15.75" customHeight="1">
      <c r="A132" s="36">
        <v>4120</v>
      </c>
      <c r="B132" s="205" t="s">
        <v>39</v>
      </c>
      <c r="C132" s="340"/>
      <c r="D132" s="367"/>
      <c r="E132" s="173">
        <v>3710</v>
      </c>
      <c r="F132" s="38"/>
    </row>
    <row r="133" spans="1:6" s="33" customFormat="1" ht="15.75" customHeight="1">
      <c r="A133" s="36">
        <v>4260</v>
      </c>
      <c r="B133" s="206" t="s">
        <v>48</v>
      </c>
      <c r="C133" s="340"/>
      <c r="D133" s="367"/>
      <c r="E133" s="173"/>
      <c r="F133" s="38">
        <v>8044</v>
      </c>
    </row>
    <row r="134" spans="1:6" s="33" customFormat="1" ht="15.75" customHeight="1">
      <c r="A134" s="36">
        <v>4440</v>
      </c>
      <c r="B134" s="207" t="s">
        <v>26</v>
      </c>
      <c r="C134" s="340"/>
      <c r="D134" s="367"/>
      <c r="E134" s="173"/>
      <c r="F134" s="38">
        <v>830</v>
      </c>
    </row>
    <row r="135" spans="1:6" s="33" customFormat="1" ht="17.25" customHeight="1">
      <c r="A135" s="84">
        <v>85446</v>
      </c>
      <c r="B135" s="211" t="s">
        <v>59</v>
      </c>
      <c r="C135" s="348"/>
      <c r="D135" s="376"/>
      <c r="E135" s="170">
        <f>SUM(E136:E137)</f>
        <v>300</v>
      </c>
      <c r="F135" s="171">
        <f>SUM(F136:F137)</f>
        <v>300</v>
      </c>
    </row>
    <row r="136" spans="1:6" s="33" customFormat="1" ht="15.75" customHeight="1">
      <c r="A136" s="26">
        <v>4210</v>
      </c>
      <c r="B136" s="206" t="s">
        <v>18</v>
      </c>
      <c r="C136" s="344"/>
      <c r="D136" s="372"/>
      <c r="E136" s="173">
        <v>300</v>
      </c>
      <c r="F136" s="38"/>
    </row>
    <row r="137" spans="1:6" s="33" customFormat="1" ht="15.75" customHeight="1" thickBot="1">
      <c r="A137" s="36">
        <v>4410</v>
      </c>
      <c r="B137" s="191" t="s">
        <v>19</v>
      </c>
      <c r="C137" s="344"/>
      <c r="D137" s="372"/>
      <c r="E137" s="173"/>
      <c r="F137" s="38">
        <v>300</v>
      </c>
    </row>
    <row r="138" spans="1:6" s="33" customFormat="1" ht="30.75" customHeight="1" thickBot="1" thickTop="1">
      <c r="A138" s="90">
        <v>900</v>
      </c>
      <c r="B138" s="218" t="s">
        <v>42</v>
      </c>
      <c r="C138" s="349" t="s">
        <v>31</v>
      </c>
      <c r="D138" s="377"/>
      <c r="E138" s="352">
        <f>E139+E141+E143</f>
        <v>80800</v>
      </c>
      <c r="F138" s="28">
        <f>F139+F141+F143</f>
        <v>185004</v>
      </c>
    </row>
    <row r="139" spans="1:6" s="33" customFormat="1" ht="20.25" customHeight="1" thickTop="1">
      <c r="A139" s="93" t="s">
        <v>66</v>
      </c>
      <c r="B139" s="219" t="s">
        <v>69</v>
      </c>
      <c r="C139" s="337"/>
      <c r="D139" s="364"/>
      <c r="E139" s="353">
        <f>E140</f>
        <v>50000</v>
      </c>
      <c r="F139" s="79"/>
    </row>
    <row r="140" spans="1:6" s="33" customFormat="1" ht="17.25" customHeight="1">
      <c r="A140" s="87">
        <v>4300</v>
      </c>
      <c r="B140" s="220" t="s">
        <v>13</v>
      </c>
      <c r="C140" s="344"/>
      <c r="D140" s="372"/>
      <c r="E140" s="173">
        <v>50000</v>
      </c>
      <c r="F140" s="70"/>
    </row>
    <row r="141" spans="1:6" s="33" customFormat="1" ht="18.75" customHeight="1">
      <c r="A141" s="93" t="s">
        <v>68</v>
      </c>
      <c r="B141" s="219" t="s">
        <v>67</v>
      </c>
      <c r="C141" s="337"/>
      <c r="D141" s="364"/>
      <c r="E141" s="353"/>
      <c r="F141" s="79">
        <f>F142</f>
        <v>154204</v>
      </c>
    </row>
    <row r="142" spans="1:6" s="33" customFormat="1" ht="16.5" customHeight="1">
      <c r="A142" s="87">
        <v>4300</v>
      </c>
      <c r="B142" s="220" t="s">
        <v>13</v>
      </c>
      <c r="C142" s="344"/>
      <c r="D142" s="372"/>
      <c r="E142" s="173"/>
      <c r="F142" s="70">
        <v>154204</v>
      </c>
    </row>
    <row r="143" spans="1:6" s="33" customFormat="1" ht="19.5" customHeight="1">
      <c r="A143" s="93" t="s">
        <v>104</v>
      </c>
      <c r="B143" s="219" t="s">
        <v>105</v>
      </c>
      <c r="C143" s="337"/>
      <c r="D143" s="364"/>
      <c r="E143" s="353">
        <f>SUM(E144:E145)</f>
        <v>30800</v>
      </c>
      <c r="F143" s="79">
        <f>SUM(F144:F145)</f>
        <v>30800</v>
      </c>
    </row>
    <row r="144" spans="1:6" s="33" customFormat="1" ht="17.25" customHeight="1">
      <c r="A144" s="137">
        <v>4260</v>
      </c>
      <c r="B144" s="240" t="s">
        <v>48</v>
      </c>
      <c r="C144" s="344"/>
      <c r="D144" s="372"/>
      <c r="E144" s="173">
        <v>30800</v>
      </c>
      <c r="F144" s="70"/>
    </row>
    <row r="145" spans="1:6" s="33" customFormat="1" ht="17.25" customHeight="1" thickBot="1">
      <c r="A145" s="260">
        <v>4270</v>
      </c>
      <c r="B145" s="241" t="s">
        <v>43</v>
      </c>
      <c r="C145" s="344"/>
      <c r="D145" s="372"/>
      <c r="E145" s="173"/>
      <c r="F145" s="70">
        <v>30800</v>
      </c>
    </row>
    <row r="146" spans="1:6" s="42" customFormat="1" ht="18.75" customHeight="1" thickBot="1" thickTop="1">
      <c r="A146" s="39"/>
      <c r="B146" s="40" t="s">
        <v>27</v>
      </c>
      <c r="C146" s="40"/>
      <c r="D146" s="381">
        <f>D18</f>
        <v>4600</v>
      </c>
      <c r="E146" s="359">
        <f>E18+E138+E105+E11</f>
        <v>746732</v>
      </c>
      <c r="F146" s="41">
        <f>F18+F138+F105+F11</f>
        <v>949536</v>
      </c>
    </row>
    <row r="147" spans="1:6" s="55" customFormat="1" ht="21.75" customHeight="1" thickBot="1" thickTop="1">
      <c r="A147" s="43"/>
      <c r="B147" s="44" t="s">
        <v>28</v>
      </c>
      <c r="C147" s="202"/>
      <c r="D147" s="378"/>
      <c r="E147" s="426">
        <f>F146-E146</f>
        <v>202804</v>
      </c>
      <c r="F147" s="427"/>
    </row>
    <row r="148" spans="1:5" ht="15.75" thickTop="1">
      <c r="A148" s="45"/>
      <c r="C148" s="46"/>
      <c r="D148" s="46"/>
      <c r="E148" s="47"/>
    </row>
    <row r="149" spans="3:4" ht="15">
      <c r="C149" s="46"/>
      <c r="D149" s="46"/>
    </row>
    <row r="150" spans="3:4" ht="15">
      <c r="C150" s="46"/>
      <c r="D150" s="46"/>
    </row>
    <row r="151" spans="3:4" ht="15">
      <c r="C151" s="46"/>
      <c r="D151" s="46"/>
    </row>
    <row r="152" spans="3:4" ht="15">
      <c r="C152" s="46"/>
      <c r="D152" s="46"/>
    </row>
    <row r="153" spans="3:4" ht="15">
      <c r="C153" s="46"/>
      <c r="D153" s="46"/>
    </row>
    <row r="154" spans="3:4" ht="15">
      <c r="C154" s="46"/>
      <c r="D154" s="46"/>
    </row>
    <row r="155" spans="3:4" ht="15">
      <c r="C155" s="46"/>
      <c r="D155" s="46"/>
    </row>
    <row r="156" spans="3:4" ht="15">
      <c r="C156" s="46"/>
      <c r="D156" s="46"/>
    </row>
    <row r="157" spans="3:4" ht="15">
      <c r="C157" s="46"/>
      <c r="D157" s="46"/>
    </row>
    <row r="158" spans="3:4" ht="15">
      <c r="C158" s="46"/>
      <c r="D158" s="46"/>
    </row>
    <row r="159" spans="3:4" ht="15">
      <c r="C159" s="46"/>
      <c r="D159" s="46"/>
    </row>
    <row r="160" spans="3:4" ht="15">
      <c r="C160" s="46"/>
      <c r="D160" s="46"/>
    </row>
    <row r="161" spans="3:4" ht="15">
      <c r="C161" s="46"/>
      <c r="D161" s="46"/>
    </row>
    <row r="162" spans="3:4" ht="15">
      <c r="C162" s="46"/>
      <c r="D162" s="46"/>
    </row>
    <row r="163" spans="3:4" ht="15">
      <c r="C163" s="46"/>
      <c r="D163" s="46"/>
    </row>
    <row r="164" spans="3:4" ht="15">
      <c r="C164" s="46"/>
      <c r="D164" s="46"/>
    </row>
    <row r="165" spans="3:4" ht="15">
      <c r="C165" s="46"/>
      <c r="D165" s="46"/>
    </row>
    <row r="166" spans="3:4" ht="15">
      <c r="C166" s="46"/>
      <c r="D166" s="46"/>
    </row>
    <row r="167" spans="3:4" ht="15">
      <c r="C167" s="46"/>
      <c r="D167" s="46"/>
    </row>
    <row r="168" spans="3:4" ht="15">
      <c r="C168" s="46"/>
      <c r="D168" s="46"/>
    </row>
    <row r="169" spans="3:4" ht="15">
      <c r="C169" s="46"/>
      <c r="D169" s="46"/>
    </row>
    <row r="170" spans="3:4" ht="15">
      <c r="C170" s="46"/>
      <c r="D170" s="46"/>
    </row>
    <row r="171" spans="3:4" ht="15">
      <c r="C171" s="46"/>
      <c r="D171" s="46"/>
    </row>
    <row r="172" spans="3:4" ht="15">
      <c r="C172" s="46"/>
      <c r="D172" s="46"/>
    </row>
    <row r="173" spans="3:4" ht="15">
      <c r="C173" s="46"/>
      <c r="D173" s="46"/>
    </row>
    <row r="174" spans="3:4" ht="15">
      <c r="C174" s="46"/>
      <c r="D174" s="46"/>
    </row>
  </sheetData>
  <mergeCells count="2">
    <mergeCell ref="B8:B9"/>
    <mergeCell ref="E147:F147"/>
  </mergeCells>
  <printOptions horizontalCentered="1"/>
  <pageMargins left="0" right="0" top="0.984251968503937" bottom="0.7874015748031497" header="0.5118110236220472" footer="0.5118110236220472"/>
  <pageSetup firstPageNumber="11" useFirstPageNumber="1" horizontalDpi="600" verticalDpi="600" orientation="portrait" paperSize="9" r:id="rId1"/>
  <headerFooter alignWithMargins="0">
    <oddHeader>&amp;C &amp;"Calibri,Standardowy"&amp;P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5" sqref="G5"/>
    </sheetView>
  </sheetViews>
  <sheetFormatPr defaultColWidth="9.140625" defaultRowHeight="12.75"/>
  <cols>
    <col min="1" max="1" width="6.8515625" style="131" customWidth="1"/>
    <col min="2" max="2" width="40.8515625" style="131" customWidth="1"/>
    <col min="3" max="3" width="6.00390625" style="132" customWidth="1"/>
    <col min="4" max="5" width="10.7109375" style="132" customWidth="1"/>
    <col min="6" max="7" width="10.7109375" style="131" customWidth="1"/>
    <col min="8" max="16384" width="10.00390625" style="131" customWidth="1"/>
  </cols>
  <sheetData>
    <row r="1" spans="3:6" s="105" customFormat="1" ht="13.5" customHeight="1">
      <c r="C1" s="89"/>
      <c r="D1" s="89"/>
      <c r="E1" s="4" t="s">
        <v>44</v>
      </c>
      <c r="F1" s="4"/>
    </row>
    <row r="2" spans="1:6" s="105" customFormat="1" ht="13.5" customHeight="1">
      <c r="A2" s="106"/>
      <c r="B2" s="107"/>
      <c r="C2" s="108"/>
      <c r="D2" s="108"/>
      <c r="E2" s="8" t="s">
        <v>144</v>
      </c>
      <c r="F2" s="8"/>
    </row>
    <row r="3" spans="1:6" s="105" customFormat="1" ht="13.5" customHeight="1">
      <c r="A3" s="106"/>
      <c r="B3" s="107"/>
      <c r="C3" s="108"/>
      <c r="D3" s="108"/>
      <c r="E3" s="9" t="s">
        <v>1</v>
      </c>
      <c r="F3" s="9"/>
    </row>
    <row r="4" spans="1:6" s="105" customFormat="1" ht="13.5" customHeight="1">
      <c r="A4" s="106"/>
      <c r="B4" s="107"/>
      <c r="C4" s="108"/>
      <c r="D4" s="108"/>
      <c r="E4" s="9" t="s">
        <v>95</v>
      </c>
      <c r="F4" s="9"/>
    </row>
    <row r="5" spans="1:7" s="105" customFormat="1" ht="15.75" customHeight="1">
      <c r="A5" s="106"/>
      <c r="B5" s="107"/>
      <c r="C5" s="108"/>
      <c r="D5" s="108"/>
      <c r="E5" s="108"/>
      <c r="F5" s="109"/>
      <c r="G5" s="8"/>
    </row>
    <row r="6" spans="1:7" s="105" customFormat="1" ht="65.25" customHeight="1">
      <c r="A6" s="110" t="s">
        <v>94</v>
      </c>
      <c r="B6" s="111"/>
      <c r="C6" s="112"/>
      <c r="D6" s="112"/>
      <c r="E6" s="112"/>
      <c r="F6" s="113"/>
      <c r="G6" s="114"/>
    </row>
    <row r="7" spans="1:7" s="105" customFormat="1" ht="14.25" customHeight="1" thickBot="1">
      <c r="A7" s="110"/>
      <c r="B7" s="111"/>
      <c r="C7" s="108"/>
      <c r="D7" s="108"/>
      <c r="E7" s="108"/>
      <c r="F7" s="109"/>
      <c r="G7" s="115" t="s">
        <v>3</v>
      </c>
    </row>
    <row r="8" spans="1:7" s="117" customFormat="1" ht="27" customHeight="1">
      <c r="A8" s="58" t="s">
        <v>4</v>
      </c>
      <c r="B8" s="15" t="s">
        <v>5</v>
      </c>
      <c r="C8" s="116" t="s">
        <v>6</v>
      </c>
      <c r="D8" s="302" t="s">
        <v>91</v>
      </c>
      <c r="E8" s="301"/>
      <c r="F8" s="303" t="s">
        <v>7</v>
      </c>
      <c r="G8" s="303"/>
    </row>
    <row r="9" spans="1:7" s="117" customFormat="1" ht="18.75" customHeight="1">
      <c r="A9" s="61" t="s">
        <v>8</v>
      </c>
      <c r="B9" s="118"/>
      <c r="C9" s="119" t="s">
        <v>9</v>
      </c>
      <c r="D9" s="185" t="s">
        <v>10</v>
      </c>
      <c r="E9" s="230" t="s">
        <v>11</v>
      </c>
      <c r="F9" s="185" t="s">
        <v>10</v>
      </c>
      <c r="G9" s="19" t="s">
        <v>11</v>
      </c>
    </row>
    <row r="10" spans="1:7" s="24" customFormat="1" ht="11.25" customHeight="1" thickBot="1">
      <c r="A10" s="120">
        <v>1</v>
      </c>
      <c r="B10" s="22">
        <v>2</v>
      </c>
      <c r="C10" s="22">
        <v>3</v>
      </c>
      <c r="D10" s="21">
        <v>4</v>
      </c>
      <c r="E10" s="310">
        <v>5</v>
      </c>
      <c r="F10" s="311">
        <v>6</v>
      </c>
      <c r="G10" s="23">
        <v>7</v>
      </c>
    </row>
    <row r="11" spans="1:7" s="24" customFormat="1" ht="24" customHeight="1" thickBot="1" thickTop="1">
      <c r="A11" s="25">
        <v>750</v>
      </c>
      <c r="B11" s="283" t="s">
        <v>12</v>
      </c>
      <c r="C11" s="284" t="s">
        <v>138</v>
      </c>
      <c r="D11" s="323">
        <f>SUM(D12)</f>
        <v>2</v>
      </c>
      <c r="E11" s="313"/>
      <c r="F11" s="329">
        <f>F12</f>
        <v>2</v>
      </c>
      <c r="G11" s="314"/>
    </row>
    <row r="12" spans="1:7" s="24" customFormat="1" ht="18" customHeight="1" thickTop="1">
      <c r="A12" s="287">
        <v>75045</v>
      </c>
      <c r="B12" s="312" t="s">
        <v>137</v>
      </c>
      <c r="C12" s="315"/>
      <c r="D12" s="324">
        <f>SUM(D13)</f>
        <v>2</v>
      </c>
      <c r="E12" s="316"/>
      <c r="F12" s="330">
        <f>SUM(F13:F15)</f>
        <v>2</v>
      </c>
      <c r="G12" s="317"/>
    </row>
    <row r="13" spans="1:7" s="24" customFormat="1" ht="68.25" customHeight="1">
      <c r="A13" s="137">
        <v>2110</v>
      </c>
      <c r="B13" s="184" t="s">
        <v>90</v>
      </c>
      <c r="C13" s="320"/>
      <c r="D13" s="322">
        <v>2</v>
      </c>
      <c r="E13" s="310"/>
      <c r="F13" s="326"/>
      <c r="G13" s="23"/>
    </row>
    <row r="14" spans="1:7" s="24" customFormat="1" ht="18" customHeight="1">
      <c r="A14" s="36">
        <v>4110</v>
      </c>
      <c r="B14" s="205" t="s">
        <v>23</v>
      </c>
      <c r="C14" s="261"/>
      <c r="D14" s="318"/>
      <c r="E14" s="319"/>
      <c r="F14" s="327">
        <v>1</v>
      </c>
      <c r="G14" s="309"/>
    </row>
    <row r="15" spans="1:7" s="24" customFormat="1" ht="18" customHeight="1" thickBot="1">
      <c r="A15" s="36">
        <v>4210</v>
      </c>
      <c r="B15" s="325" t="s">
        <v>18</v>
      </c>
      <c r="C15" s="306"/>
      <c r="D15" s="307"/>
      <c r="E15" s="308"/>
      <c r="F15" s="328">
        <v>1</v>
      </c>
      <c r="G15" s="309"/>
    </row>
    <row r="16" spans="1:7" s="83" customFormat="1" ht="36.75" customHeight="1" thickBot="1" thickTop="1">
      <c r="A16" s="81">
        <v>754</v>
      </c>
      <c r="B16" s="82" t="s">
        <v>45</v>
      </c>
      <c r="C16" s="123" t="s">
        <v>51</v>
      </c>
      <c r="D16" s="297"/>
      <c r="E16" s="196">
        <f>SUM(E17)</f>
        <v>60250</v>
      </c>
      <c r="F16" s="186"/>
      <c r="G16" s="124">
        <f>G17</f>
        <v>60250</v>
      </c>
    </row>
    <row r="17" spans="1:7" s="83" customFormat="1" ht="34.5" customHeight="1" thickTop="1">
      <c r="A17" s="125">
        <v>75411</v>
      </c>
      <c r="B17" s="88" t="s">
        <v>46</v>
      </c>
      <c r="C17" s="126"/>
      <c r="D17" s="298"/>
      <c r="E17" s="197">
        <f>SUM(E18)</f>
        <v>60250</v>
      </c>
      <c r="F17" s="187"/>
      <c r="G17" s="127">
        <f>SUM(G18:G20)</f>
        <v>60250</v>
      </c>
    </row>
    <row r="18" spans="1:7" s="80" customFormat="1" ht="60">
      <c r="A18" s="137">
        <v>2110</v>
      </c>
      <c r="B18" s="184" t="s">
        <v>90</v>
      </c>
      <c r="C18" s="128"/>
      <c r="D18" s="299"/>
      <c r="E18" s="198">
        <v>60250</v>
      </c>
      <c r="F18" s="174"/>
      <c r="G18" s="35"/>
    </row>
    <row r="19" spans="1:7" s="80" customFormat="1" ht="18" customHeight="1">
      <c r="A19" s="36">
        <v>4260</v>
      </c>
      <c r="B19" s="143" t="s">
        <v>48</v>
      </c>
      <c r="C19" s="128"/>
      <c r="D19" s="299"/>
      <c r="E19" s="198"/>
      <c r="F19" s="174"/>
      <c r="G19" s="35">
        <v>43250</v>
      </c>
    </row>
    <row r="20" spans="1:7" s="80" customFormat="1" ht="18" customHeight="1" thickBot="1">
      <c r="A20" s="36">
        <v>4270</v>
      </c>
      <c r="B20" s="156" t="s">
        <v>43</v>
      </c>
      <c r="C20" s="128"/>
      <c r="D20" s="299"/>
      <c r="E20" s="198"/>
      <c r="F20" s="174"/>
      <c r="G20" s="35">
        <v>17000</v>
      </c>
    </row>
    <row r="21" spans="1:7" s="80" customFormat="1" ht="20.25" customHeight="1" hidden="1">
      <c r="A21" s="84">
        <v>75478</v>
      </c>
      <c r="B21" s="155" t="s">
        <v>92</v>
      </c>
      <c r="C21" s="192"/>
      <c r="D21" s="300"/>
      <c r="E21" s="199"/>
      <c r="F21" s="193"/>
      <c r="G21" s="194"/>
    </row>
    <row r="22" spans="1:7" s="80" customFormat="1" ht="20.25" customHeight="1" hidden="1">
      <c r="A22" s="36">
        <v>4210</v>
      </c>
      <c r="B22" s="143" t="s">
        <v>18</v>
      </c>
      <c r="C22" s="128"/>
      <c r="D22" s="299"/>
      <c r="E22" s="198"/>
      <c r="F22" s="174"/>
      <c r="G22" s="35"/>
    </row>
    <row r="23" spans="1:7" s="80" customFormat="1" ht="20.25" customHeight="1" hidden="1">
      <c r="A23" s="36">
        <v>4300</v>
      </c>
      <c r="B23" s="156" t="s">
        <v>13</v>
      </c>
      <c r="C23" s="128"/>
      <c r="D23" s="299"/>
      <c r="E23" s="198"/>
      <c r="F23" s="174"/>
      <c r="G23" s="35"/>
    </row>
    <row r="24" spans="1:7" s="80" customFormat="1" ht="20.25" customHeight="1" hidden="1" thickBot="1">
      <c r="A24" s="190"/>
      <c r="B24" s="195"/>
      <c r="C24" s="128"/>
      <c r="D24" s="299"/>
      <c r="E24" s="198"/>
      <c r="F24" s="174"/>
      <c r="G24" s="35"/>
    </row>
    <row r="25" spans="1:7" s="42" customFormat="1" ht="24.75" customHeight="1" thickBot="1" thickTop="1">
      <c r="A25" s="39"/>
      <c r="B25" s="40" t="s">
        <v>27</v>
      </c>
      <c r="C25" s="129"/>
      <c r="D25" s="331">
        <f>D16+D11</f>
        <v>2</v>
      </c>
      <c r="E25" s="200">
        <f>E16</f>
        <v>60250</v>
      </c>
      <c r="F25" s="188">
        <f>F16+F11</f>
        <v>2</v>
      </c>
      <c r="G25" s="130">
        <f>G16</f>
        <v>60250</v>
      </c>
    </row>
    <row r="26" spans="1:7" ht="21.75" customHeight="1" thickBot="1" thickTop="1">
      <c r="A26" s="43"/>
      <c r="B26" s="44" t="s">
        <v>28</v>
      </c>
      <c r="C26" s="201"/>
      <c r="D26" s="304">
        <f>E25-D25</f>
        <v>60248</v>
      </c>
      <c r="E26" s="305"/>
      <c r="F26" s="428">
        <f>G25-F25</f>
        <v>60248</v>
      </c>
      <c r="G26" s="427"/>
    </row>
    <row r="27" ht="16.5" thickTop="1"/>
  </sheetData>
  <mergeCells count="1">
    <mergeCell ref="F26:G26"/>
  </mergeCells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D3" sqref="D3"/>
    </sheetView>
  </sheetViews>
  <sheetFormatPr defaultColWidth="9.140625" defaultRowHeight="12.75"/>
  <cols>
    <col min="1" max="1" width="6.57421875" style="105" customWidth="1"/>
    <col min="2" max="2" width="30.140625" style="105" customWidth="1"/>
    <col min="3" max="3" width="6.421875" style="384" customWidth="1"/>
    <col min="4" max="4" width="14.00390625" style="384" customWidth="1"/>
    <col min="5" max="5" width="14.00390625" style="105" customWidth="1"/>
    <col min="6" max="6" width="10.00390625" style="105" customWidth="1"/>
    <col min="7" max="7" width="9.8515625" style="105" customWidth="1"/>
    <col min="8" max="16384" width="10.00390625" style="105" customWidth="1"/>
  </cols>
  <sheetData>
    <row r="1" ht="15.75">
      <c r="D1" s="4" t="s">
        <v>139</v>
      </c>
    </row>
    <row r="2" spans="1:4" ht="12" customHeight="1">
      <c r="A2" s="106"/>
      <c r="B2" s="107"/>
      <c r="C2" s="109"/>
      <c r="D2" s="8" t="s">
        <v>144</v>
      </c>
    </row>
    <row r="3" spans="1:4" ht="14.25" customHeight="1">
      <c r="A3" s="106"/>
      <c r="B3" s="107"/>
      <c r="C3" s="109"/>
      <c r="D3" s="9" t="s">
        <v>1</v>
      </c>
    </row>
    <row r="4" spans="1:4" ht="15.75" customHeight="1">
      <c r="A4" s="106"/>
      <c r="B4" s="107"/>
      <c r="C4" s="109"/>
      <c r="D4" s="9" t="s">
        <v>95</v>
      </c>
    </row>
    <row r="5" spans="1:4" ht="24.75" customHeight="1">
      <c r="A5" s="106"/>
      <c r="B5" s="107"/>
      <c r="C5" s="109"/>
      <c r="D5" s="109"/>
    </row>
    <row r="6" spans="1:5" ht="95.25" customHeight="1">
      <c r="A6" s="110" t="s">
        <v>142</v>
      </c>
      <c r="B6" s="111"/>
      <c r="C6" s="113"/>
      <c r="D6" s="113"/>
      <c r="E6" s="385"/>
    </row>
    <row r="7" spans="1:5" ht="18" customHeight="1" thickBot="1">
      <c r="A7" s="110"/>
      <c r="B7" s="111"/>
      <c r="C7" s="109"/>
      <c r="D7" s="109"/>
      <c r="E7" s="115" t="s">
        <v>3</v>
      </c>
    </row>
    <row r="8" spans="1:9" s="117" customFormat="1" ht="21" customHeight="1">
      <c r="A8" s="386" t="s">
        <v>4</v>
      </c>
      <c r="B8" s="387" t="s">
        <v>5</v>
      </c>
      <c r="C8" s="116" t="s">
        <v>6</v>
      </c>
      <c r="D8" s="388" t="s">
        <v>91</v>
      </c>
      <c r="E8" s="389" t="s">
        <v>7</v>
      </c>
      <c r="I8" s="80"/>
    </row>
    <row r="9" spans="1:5" s="117" customFormat="1" ht="13.5" customHeight="1">
      <c r="A9" s="390" t="s">
        <v>8</v>
      </c>
      <c r="B9" s="391"/>
      <c r="C9" s="392" t="s">
        <v>9</v>
      </c>
      <c r="D9" s="393" t="s">
        <v>11</v>
      </c>
      <c r="E9" s="394" t="s">
        <v>11</v>
      </c>
    </row>
    <row r="10" spans="1:5" s="77" customFormat="1" ht="12" thickBot="1">
      <c r="A10" s="395">
        <v>1</v>
      </c>
      <c r="B10" s="396">
        <v>2</v>
      </c>
      <c r="C10" s="396">
        <v>3</v>
      </c>
      <c r="D10" s="397">
        <v>4</v>
      </c>
      <c r="E10" s="398">
        <v>5</v>
      </c>
    </row>
    <row r="11" spans="1:5" s="80" customFormat="1" ht="21" customHeight="1" thickBot="1" thickTop="1">
      <c r="A11" s="400">
        <v>801</v>
      </c>
      <c r="B11" s="401" t="s">
        <v>14</v>
      </c>
      <c r="C11" s="160" t="s">
        <v>15</v>
      </c>
      <c r="D11" s="402">
        <f>D12</f>
        <v>2500</v>
      </c>
      <c r="E11" s="66">
        <f>E12</f>
        <v>2500</v>
      </c>
    </row>
    <row r="12" spans="1:5" s="80" customFormat="1" ht="21" customHeight="1" thickTop="1">
      <c r="A12" s="403">
        <v>80195</v>
      </c>
      <c r="B12" s="404" t="s">
        <v>17</v>
      </c>
      <c r="C12" s="161"/>
      <c r="D12" s="405">
        <f>D13</f>
        <v>2500</v>
      </c>
      <c r="E12" s="72">
        <f>E14</f>
        <v>2500</v>
      </c>
    </row>
    <row r="13" spans="1:5" s="80" customFormat="1" ht="79.5" customHeight="1">
      <c r="A13" s="399">
        <v>2020</v>
      </c>
      <c r="B13" s="406" t="s">
        <v>141</v>
      </c>
      <c r="C13" s="153"/>
      <c r="D13" s="407">
        <v>2500</v>
      </c>
      <c r="E13" s="76"/>
    </row>
    <row r="14" spans="1:5" s="80" customFormat="1" ht="27.75" customHeight="1" thickBot="1">
      <c r="A14" s="408">
        <v>4210</v>
      </c>
      <c r="B14" s="325" t="s">
        <v>18</v>
      </c>
      <c r="C14" s="409"/>
      <c r="D14" s="410"/>
      <c r="E14" s="76">
        <v>2500</v>
      </c>
    </row>
    <row r="15" spans="1:5" s="83" customFormat="1" ht="23.25" customHeight="1" thickBot="1" thickTop="1">
      <c r="A15" s="411"/>
      <c r="B15" s="412" t="s">
        <v>27</v>
      </c>
      <c r="C15" s="413"/>
      <c r="D15" s="414">
        <f>D11</f>
        <v>2500</v>
      </c>
      <c r="E15" s="415">
        <f>E11</f>
        <v>2500</v>
      </c>
    </row>
    <row r="16" spans="1:5" s="83" customFormat="1" ht="15.75" thickTop="1">
      <c r="A16" s="416"/>
      <c r="B16" s="416"/>
      <c r="C16" s="417"/>
      <c r="D16" s="417"/>
      <c r="E16" s="418"/>
    </row>
    <row r="17" spans="1:5" s="83" customFormat="1" ht="15">
      <c r="A17" s="416"/>
      <c r="B17" s="416"/>
      <c r="C17" s="417"/>
      <c r="D17" s="417"/>
      <c r="E17" s="416"/>
    </row>
    <row r="18" spans="1:5" s="83" customFormat="1" ht="15">
      <c r="A18" s="416"/>
      <c r="B18" s="416"/>
      <c r="C18" s="417"/>
      <c r="D18" s="417"/>
      <c r="E18" s="416"/>
    </row>
    <row r="19" spans="1:5" s="83" customFormat="1" ht="15">
      <c r="A19" s="416"/>
      <c r="B19" s="416"/>
      <c r="C19" s="417"/>
      <c r="D19" s="417"/>
      <c r="E19" s="416"/>
    </row>
    <row r="20" spans="1:5" s="80" customFormat="1" ht="15">
      <c r="A20" s="416"/>
      <c r="B20" s="416"/>
      <c r="C20" s="417"/>
      <c r="D20" s="417"/>
      <c r="E20" s="416"/>
    </row>
    <row r="21" spans="1:5" s="80" customFormat="1" ht="15.75">
      <c r="A21" s="105"/>
      <c r="B21" s="105"/>
      <c r="C21" s="384"/>
      <c r="D21" s="384"/>
      <c r="E21" s="105"/>
    </row>
    <row r="22" spans="1:5" s="80" customFormat="1" ht="15.75">
      <c r="A22" s="105"/>
      <c r="B22" s="105"/>
      <c r="C22" s="384"/>
      <c r="D22" s="384"/>
      <c r="E22" s="105"/>
    </row>
    <row r="23" spans="1:5" s="419" customFormat="1" ht="15.75">
      <c r="A23" s="105"/>
      <c r="B23" s="105"/>
      <c r="C23" s="384"/>
      <c r="D23" s="384"/>
      <c r="E23" s="105"/>
    </row>
    <row r="24" spans="1:5" s="420" customFormat="1" ht="15.75">
      <c r="A24" s="105"/>
      <c r="B24" s="105"/>
      <c r="C24" s="384"/>
      <c r="D24" s="384"/>
      <c r="E24" s="105"/>
    </row>
    <row r="25" spans="1:5" s="416" customFormat="1" ht="15.75">
      <c r="A25" s="105"/>
      <c r="B25" s="105"/>
      <c r="C25" s="384"/>
      <c r="D25" s="384"/>
      <c r="E25" s="105"/>
    </row>
    <row r="26" spans="1:5" s="416" customFormat="1" ht="15.75">
      <c r="A26" s="105"/>
      <c r="B26" s="105"/>
      <c r="C26" s="384"/>
      <c r="D26" s="384"/>
      <c r="E26" s="105"/>
    </row>
    <row r="27" spans="1:5" s="416" customFormat="1" ht="15.75">
      <c r="A27" s="105"/>
      <c r="B27" s="105"/>
      <c r="C27" s="384"/>
      <c r="D27" s="384"/>
      <c r="E27" s="105"/>
    </row>
    <row r="28" spans="1:5" s="416" customFormat="1" ht="15.75">
      <c r="A28" s="105"/>
      <c r="B28" s="105"/>
      <c r="C28" s="384"/>
      <c r="D28" s="384"/>
      <c r="E28" s="105"/>
    </row>
    <row r="29" spans="1:5" s="416" customFormat="1" ht="15.75">
      <c r="A29" s="105"/>
      <c r="B29" s="105"/>
      <c r="C29" s="384"/>
      <c r="D29" s="384"/>
      <c r="E29" s="105"/>
    </row>
    <row r="30" spans="1:5" s="416" customFormat="1" ht="15.75">
      <c r="A30" s="105"/>
      <c r="B30" s="105"/>
      <c r="C30" s="384"/>
      <c r="D30" s="384"/>
      <c r="E30" s="105"/>
    </row>
    <row r="31" spans="1:5" s="416" customFormat="1" ht="15.75">
      <c r="A31" s="105"/>
      <c r="B31" s="105"/>
      <c r="C31" s="384"/>
      <c r="D31" s="384"/>
      <c r="E31" s="105"/>
    </row>
  </sheetData>
  <printOptions horizontalCentered="1"/>
  <pageMargins left="0" right="0" top="0.984251968503937" bottom="0.984251968503937" header="0.5118110236220472" footer="0.5118110236220472"/>
  <pageSetup firstPageNumber="16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3" sqref="D3"/>
    </sheetView>
  </sheetViews>
  <sheetFormatPr defaultColWidth="9.140625" defaultRowHeight="12.75"/>
  <cols>
    <col min="1" max="1" width="7.140625" style="0" customWidth="1"/>
    <col min="2" max="2" width="34.28125" style="0" customWidth="1"/>
    <col min="3" max="3" width="6.57421875" style="0" customWidth="1"/>
    <col min="4" max="5" width="14.57421875" style="0" customWidth="1"/>
  </cols>
  <sheetData>
    <row r="1" spans="1:5" ht="13.5" customHeight="1">
      <c r="A1" s="105"/>
      <c r="B1" s="105"/>
      <c r="C1" s="89"/>
      <c r="D1" s="4" t="s">
        <v>143</v>
      </c>
      <c r="E1" s="4"/>
    </row>
    <row r="2" spans="1:5" ht="12.75" customHeight="1">
      <c r="A2" s="106"/>
      <c r="B2" s="107"/>
      <c r="C2" s="108"/>
      <c r="D2" s="8" t="s">
        <v>144</v>
      </c>
      <c r="E2" s="8"/>
    </row>
    <row r="3" spans="1:5" ht="12" customHeight="1">
      <c r="A3" s="106"/>
      <c r="B3" s="107"/>
      <c r="C3" s="108"/>
      <c r="D3" s="9" t="s">
        <v>1</v>
      </c>
      <c r="E3" s="9"/>
    </row>
    <row r="4" spans="1:5" ht="14.25" customHeight="1">
      <c r="A4" s="106"/>
      <c r="B4" s="107"/>
      <c r="C4" s="108"/>
      <c r="D4" s="9" t="s">
        <v>95</v>
      </c>
      <c r="E4" s="9"/>
    </row>
    <row r="5" spans="1:5" ht="18.75">
      <c r="A5" s="106"/>
      <c r="B5" s="107"/>
      <c r="C5" s="108"/>
      <c r="D5" s="109"/>
      <c r="E5" s="8"/>
    </row>
    <row r="6" spans="1:5" ht="99" customHeight="1">
      <c r="A6" s="110" t="s">
        <v>136</v>
      </c>
      <c r="B6" s="111"/>
      <c r="C6" s="112"/>
      <c r="D6" s="113"/>
      <c r="E6" s="114"/>
    </row>
    <row r="7" spans="1:5" ht="14.25" customHeight="1" thickBot="1">
      <c r="A7" s="110"/>
      <c r="B7" s="111"/>
      <c r="C7" s="108"/>
      <c r="D7" s="109"/>
      <c r="E7" s="115" t="s">
        <v>3</v>
      </c>
    </row>
    <row r="8" spans="1:5" ht="22.5">
      <c r="A8" s="58" t="s">
        <v>4</v>
      </c>
      <c r="B8" s="15" t="s">
        <v>5</v>
      </c>
      <c r="C8" s="116" t="s">
        <v>6</v>
      </c>
      <c r="D8" s="282" t="s">
        <v>91</v>
      </c>
      <c r="E8" s="183" t="s">
        <v>7</v>
      </c>
    </row>
    <row r="9" spans="1:5" ht="15.75">
      <c r="A9" s="61" t="s">
        <v>8</v>
      </c>
      <c r="B9" s="118"/>
      <c r="C9" s="119" t="s">
        <v>9</v>
      </c>
      <c r="D9" s="230" t="s">
        <v>10</v>
      </c>
      <c r="E9" s="296" t="s">
        <v>10</v>
      </c>
    </row>
    <row r="10" spans="1:5" ht="13.5" thickBot="1">
      <c r="A10" s="120">
        <v>1</v>
      </c>
      <c r="B10" s="121">
        <v>2</v>
      </c>
      <c r="C10" s="122">
        <v>3</v>
      </c>
      <c r="D10" s="189">
        <v>4</v>
      </c>
      <c r="E10" s="23">
        <v>5</v>
      </c>
    </row>
    <row r="11" spans="1:5" ht="23.25" customHeight="1" thickBot="1" thickTop="1">
      <c r="A11" s="25">
        <v>750</v>
      </c>
      <c r="B11" s="283" t="s">
        <v>12</v>
      </c>
      <c r="C11" s="284" t="s">
        <v>138</v>
      </c>
      <c r="D11" s="285">
        <f>D12</f>
        <v>1130</v>
      </c>
      <c r="E11" s="286">
        <f>E12</f>
        <v>1130</v>
      </c>
    </row>
    <row r="12" spans="1:5" ht="20.25" customHeight="1" thickTop="1">
      <c r="A12" s="287">
        <v>75045</v>
      </c>
      <c r="B12" s="288" t="s">
        <v>137</v>
      </c>
      <c r="C12" s="289"/>
      <c r="D12" s="290">
        <f>SUM(D13:D13)</f>
        <v>1130</v>
      </c>
      <c r="E12" s="291">
        <f>SUM(E14:E15)</f>
        <v>1130</v>
      </c>
    </row>
    <row r="13" spans="1:5" ht="78.75" customHeight="1">
      <c r="A13" s="26">
        <v>2120</v>
      </c>
      <c r="B13" s="292" t="s">
        <v>135</v>
      </c>
      <c r="C13" s="293"/>
      <c r="D13" s="294">
        <v>1130</v>
      </c>
      <c r="E13" s="38"/>
    </row>
    <row r="14" spans="1:5" ht="21" customHeight="1">
      <c r="A14" s="295">
        <v>4170</v>
      </c>
      <c r="B14" s="207" t="s">
        <v>24</v>
      </c>
      <c r="C14" s="172"/>
      <c r="D14" s="294"/>
      <c r="E14" s="38">
        <v>880</v>
      </c>
    </row>
    <row r="15" spans="1:5" ht="24" customHeight="1" thickBot="1">
      <c r="A15" s="295">
        <v>4300</v>
      </c>
      <c r="B15" s="292" t="s">
        <v>13</v>
      </c>
      <c r="C15" s="293"/>
      <c r="D15" s="294"/>
      <c r="E15" s="38">
        <v>250</v>
      </c>
    </row>
    <row r="16" spans="1:5" s="421" customFormat="1" ht="23.25" customHeight="1" thickBot="1" thickTop="1">
      <c r="A16" s="39"/>
      <c r="B16" s="40" t="s">
        <v>27</v>
      </c>
      <c r="C16" s="129"/>
      <c r="D16" s="200">
        <f>D11</f>
        <v>1130</v>
      </c>
      <c r="E16" s="130">
        <f>E11</f>
        <v>1130</v>
      </c>
    </row>
    <row r="17" ht="13.5" thickTop="1"/>
  </sheetData>
  <printOptions horizontalCentered="1"/>
  <pageMargins left="0" right="0" top="0.984251968503937" bottom="0.984251968503937" header="0.5118110236220472" footer="0.5118110236220472"/>
  <pageSetup firstPageNumber="17" useFirstPageNumber="1" horizontalDpi="600" verticalDpi="600" orientation="portrait" paperSize="9" r:id="rId1"/>
  <headerFooter alignWithMargins="0">
    <oddHeader>&amp;C&amp;"Calibri,Standardowy"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malinka</dc:creator>
  <cp:keywords/>
  <dc:description/>
  <cp:lastModifiedBy>liwak</cp:lastModifiedBy>
  <cp:lastPrinted>2010-10-18T11:43:46Z</cp:lastPrinted>
  <dcterms:created xsi:type="dcterms:W3CDTF">2010-06-18T11:14:47Z</dcterms:created>
  <dcterms:modified xsi:type="dcterms:W3CDTF">2010-10-18T11:43:54Z</dcterms:modified>
  <cp:category/>
  <cp:version/>
  <cp:contentType/>
  <cp:contentStatus/>
</cp:coreProperties>
</file>