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" sheetId="1" r:id="rId1"/>
    <sheet name="Arkusz3" sheetId="2" r:id="rId2"/>
  </sheets>
  <definedNames>
    <definedName name="_xlnm.Print_Titles" localSheetId="0">'ZAŁĄCZNIK'!$8:$11</definedName>
  </definedNames>
  <calcPr fullCalcOnLoad="1"/>
</workbook>
</file>

<file path=xl/sharedStrings.xml><?xml version="1.0" encoding="utf-8"?>
<sst xmlns="http://schemas.openxmlformats.org/spreadsheetml/2006/main" count="48" uniqueCount="33">
  <si>
    <t>ZMIANY W WYKAZIE PRZEDSIĘWZIĘĆ MIASTA KOSZALIN  NA LATA 2011 - 2014</t>
  </si>
  <si>
    <t>w złotych</t>
  </si>
  <si>
    <t>LP.</t>
  </si>
  <si>
    <t>Nazwa i cel</t>
  </si>
  <si>
    <t xml:space="preserve">okres realizacji </t>
  </si>
  <si>
    <t>Łączne nakłady finansowe</t>
  </si>
  <si>
    <t xml:space="preserve">limity wydatków w poszczególnych latach </t>
  </si>
  <si>
    <t>Limit zobowiązań</t>
  </si>
  <si>
    <t>od</t>
  </si>
  <si>
    <t>do</t>
  </si>
  <si>
    <t>Urząd Miejski</t>
  </si>
  <si>
    <t>1.4.2</t>
  </si>
  <si>
    <t>Przeciwdziałanie wykluczeniu cyfrowemu mieszkańców Koszalina</t>
  </si>
  <si>
    <t>1.10</t>
  </si>
  <si>
    <t>Uzbrojenie Strefy Zorganizowanej Działalności Inwestycyjno - Przemysłowej w Koszalinie - Uzbrojenie terenu Słupskiej Strefy Ekonomicznej - Podstrefa Koszalin</t>
  </si>
  <si>
    <t>1.13.1</t>
  </si>
  <si>
    <t>Filharmonia Koszalińska</t>
  </si>
  <si>
    <t>1.13.2</t>
  </si>
  <si>
    <t>Modernizacja Bałtyckiego Teatru Dramatycznego - etap II</t>
  </si>
  <si>
    <t>1.16</t>
  </si>
  <si>
    <t>2.5.3</t>
  </si>
  <si>
    <t>System gospodarki odpadami oraz budowa zakładu termicznego przekształcania odpadów dla miast i gmin Pomorza Środkowego</t>
  </si>
  <si>
    <t>Osiedle Bukowe - drogi</t>
  </si>
  <si>
    <t>Jednostka odpowie-
dzialna lub koordynująca</t>
  </si>
  <si>
    <t>Plan po zmianie</t>
  </si>
  <si>
    <t>Zmiana planu</t>
  </si>
  <si>
    <t>PLAN PO ZMIANIE</t>
  </si>
  <si>
    <t>Rady Miejskiej w Koszalinie</t>
  </si>
  <si>
    <t>z dnia 28 kwietnia  2011</t>
  </si>
  <si>
    <t>Załącznik do Uchwały</t>
  </si>
  <si>
    <t xml:space="preserve">Zmiana planu </t>
  </si>
  <si>
    <t>RAZEM</t>
  </si>
  <si>
    <t>Nr  IX   /  105   /2011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</si>
</sst>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8">
    <font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b/>
      <sz val="10.5"/>
      <name val="Calibri"/>
      <family val="2"/>
    </font>
    <font>
      <i/>
      <sz val="8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J4" sqref="J4:K4"/>
    </sheetView>
  </sheetViews>
  <sheetFormatPr defaultColWidth="11.625" defaultRowHeight="12.75"/>
  <cols>
    <col min="1" max="1" width="5.625" style="21" customWidth="1"/>
    <col min="2" max="2" width="31.75390625" style="1" customWidth="1"/>
    <col min="3" max="3" width="9.00390625" style="2" customWidth="1"/>
    <col min="4" max="4" width="7.125" style="3" customWidth="1"/>
    <col min="5" max="5" width="6.875" style="3" customWidth="1"/>
    <col min="6" max="6" width="10.625" style="4" customWidth="1"/>
    <col min="7" max="7" width="13.375" style="5" customWidth="1"/>
    <col min="8" max="8" width="11.75390625" style="5" customWidth="1"/>
    <col min="9" max="10" width="12.375" style="5" customWidth="1"/>
    <col min="11" max="11" width="11.375" style="16" customWidth="1"/>
    <col min="12" max="16384" width="11.625" style="1" customWidth="1"/>
  </cols>
  <sheetData>
    <row r="1" spans="10:11" ht="15">
      <c r="J1" s="111" t="s">
        <v>29</v>
      </c>
      <c r="K1" s="112"/>
    </row>
    <row r="2" spans="10:11" ht="15">
      <c r="J2" s="111" t="s">
        <v>32</v>
      </c>
      <c r="K2" s="112"/>
    </row>
    <row r="3" spans="10:11" ht="15">
      <c r="J3" s="111" t="s">
        <v>27</v>
      </c>
      <c r="K3" s="112"/>
    </row>
    <row r="4" spans="10:11" ht="15">
      <c r="J4" s="113" t="s">
        <v>28</v>
      </c>
      <c r="K4" s="114"/>
    </row>
    <row r="5" spans="1:11" s="6" customFormat="1" ht="12" customHeight="1">
      <c r="A5" s="103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2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7" ht="15.75" customHeight="1">
      <c r="A7" s="22"/>
      <c r="B7" s="8"/>
      <c r="C7" s="7"/>
      <c r="D7" s="7"/>
      <c r="E7" s="7"/>
      <c r="F7" s="8"/>
      <c r="G7" s="7"/>
      <c r="H7" s="7"/>
      <c r="I7" s="7"/>
      <c r="J7" s="7"/>
      <c r="K7" s="9" t="s">
        <v>1</v>
      </c>
      <c r="L7" s="6"/>
      <c r="M7" s="6"/>
      <c r="N7" s="6"/>
      <c r="O7" s="6"/>
      <c r="P7" s="6"/>
      <c r="Q7" s="6"/>
    </row>
    <row r="8" spans="1:11" s="10" customFormat="1" ht="18" customHeight="1" thickBot="1">
      <c r="A8" s="105" t="s">
        <v>2</v>
      </c>
      <c r="B8" s="107" t="s">
        <v>3</v>
      </c>
      <c r="C8" s="110" t="s">
        <v>23</v>
      </c>
      <c r="D8" s="115" t="s">
        <v>4</v>
      </c>
      <c r="E8" s="116"/>
      <c r="F8" s="119" t="s">
        <v>5</v>
      </c>
      <c r="G8" s="122" t="s">
        <v>6</v>
      </c>
      <c r="H8" s="122"/>
      <c r="I8" s="122"/>
      <c r="J8" s="122"/>
      <c r="K8" s="123" t="s">
        <v>7</v>
      </c>
    </row>
    <row r="9" spans="1:11" s="10" customFormat="1" ht="17.25" customHeight="1" thickBot="1">
      <c r="A9" s="105"/>
      <c r="B9" s="108"/>
      <c r="C9" s="110"/>
      <c r="D9" s="117"/>
      <c r="E9" s="118"/>
      <c r="F9" s="120"/>
      <c r="G9" s="126">
        <v>2011</v>
      </c>
      <c r="H9" s="126">
        <v>2012</v>
      </c>
      <c r="I9" s="126">
        <v>2013</v>
      </c>
      <c r="J9" s="126">
        <v>2014</v>
      </c>
      <c r="K9" s="124"/>
    </row>
    <row r="10" spans="1:11" s="10" customFormat="1" ht="18.75" customHeight="1">
      <c r="A10" s="106"/>
      <c r="B10" s="109"/>
      <c r="C10" s="110"/>
      <c r="D10" s="11" t="s">
        <v>8</v>
      </c>
      <c r="E10" s="11" t="s">
        <v>9</v>
      </c>
      <c r="F10" s="121"/>
      <c r="G10" s="127"/>
      <c r="H10" s="127"/>
      <c r="I10" s="127"/>
      <c r="J10" s="127"/>
      <c r="K10" s="125"/>
    </row>
    <row r="11" spans="1:11" s="15" customFormat="1" ht="12" customHeight="1">
      <c r="A11" s="23">
        <v>1</v>
      </c>
      <c r="B11" s="19">
        <v>2</v>
      </c>
      <c r="C11" s="14">
        <v>3</v>
      </c>
      <c r="D11" s="12">
        <v>4</v>
      </c>
      <c r="E11" s="12">
        <v>5</v>
      </c>
      <c r="F11" s="13">
        <v>6</v>
      </c>
      <c r="G11" s="12">
        <v>7</v>
      </c>
      <c r="H11" s="12">
        <v>8</v>
      </c>
      <c r="I11" s="12">
        <v>9</v>
      </c>
      <c r="J11" s="12">
        <v>10</v>
      </c>
      <c r="K11" s="14">
        <v>11</v>
      </c>
    </row>
    <row r="12" spans="1:11" s="91" customFormat="1" ht="36.75" customHeight="1">
      <c r="A12" s="24" t="s">
        <v>11</v>
      </c>
      <c r="B12" s="28" t="s">
        <v>12</v>
      </c>
      <c r="C12" s="27" t="s">
        <v>10</v>
      </c>
      <c r="D12" s="20">
        <v>2009</v>
      </c>
      <c r="E12" s="20">
        <v>2014</v>
      </c>
      <c r="F12" s="35">
        <f>SUM(G12:J12)</f>
        <v>1865082</v>
      </c>
      <c r="G12" s="55">
        <f>218632-18822+31472+1345800</f>
        <v>1577082</v>
      </c>
      <c r="H12" s="55">
        <v>122850</v>
      </c>
      <c r="I12" s="55">
        <v>122850</v>
      </c>
      <c r="J12" s="55">
        <v>42300</v>
      </c>
      <c r="K12" s="25">
        <f>SUM(G12:J12)</f>
        <v>1865082</v>
      </c>
    </row>
    <row r="13" spans="1:14" s="97" customFormat="1" ht="18.75" customHeight="1">
      <c r="A13" s="36"/>
      <c r="B13" s="92" t="s">
        <v>30</v>
      </c>
      <c r="C13" s="37"/>
      <c r="D13" s="38"/>
      <c r="E13" s="38"/>
      <c r="F13" s="93">
        <f>SUM(G13:J13)</f>
        <v>419464</v>
      </c>
      <c r="G13" s="56"/>
      <c r="H13" s="56">
        <v>206198</v>
      </c>
      <c r="I13" s="56">
        <v>191466</v>
      </c>
      <c r="J13" s="56">
        <v>21800</v>
      </c>
      <c r="K13" s="94">
        <f>SUM(G13:J13)</f>
        <v>419464</v>
      </c>
      <c r="L13" s="95"/>
      <c r="M13" s="96"/>
      <c r="N13" s="96"/>
    </row>
    <row r="14" spans="1:14" s="102" customFormat="1" ht="21" customHeight="1">
      <c r="A14" s="71"/>
      <c r="B14" s="98" t="s">
        <v>24</v>
      </c>
      <c r="C14" s="82"/>
      <c r="D14" s="74"/>
      <c r="E14" s="74"/>
      <c r="F14" s="89">
        <f>F12+F13</f>
        <v>2284546</v>
      </c>
      <c r="G14" s="76">
        <v>1577082</v>
      </c>
      <c r="H14" s="76">
        <f>H12+H13</f>
        <v>329048</v>
      </c>
      <c r="I14" s="76">
        <f>SUM(I12:I13)</f>
        <v>314316</v>
      </c>
      <c r="J14" s="76">
        <f>SUM(J12:J13)</f>
        <v>64100</v>
      </c>
      <c r="K14" s="99">
        <f>SUM(G14:J14)</f>
        <v>2284546</v>
      </c>
      <c r="L14" s="100"/>
      <c r="M14" s="101"/>
      <c r="N14" s="101"/>
    </row>
    <row r="15" spans="1:11" s="40" customFormat="1" ht="78.75" customHeight="1">
      <c r="A15" s="24" t="s">
        <v>13</v>
      </c>
      <c r="B15" s="44" t="s">
        <v>14</v>
      </c>
      <c r="C15" s="27" t="s">
        <v>10</v>
      </c>
      <c r="D15" s="20">
        <v>2007</v>
      </c>
      <c r="E15" s="20">
        <v>2014</v>
      </c>
      <c r="F15" s="52">
        <f>SUM(G15:J15)</f>
        <v>28587045</v>
      </c>
      <c r="G15" s="57">
        <f>7047045+200000</f>
        <v>7247045</v>
      </c>
      <c r="H15" s="57">
        <v>10340000</v>
      </c>
      <c r="I15" s="57">
        <v>6000000</v>
      </c>
      <c r="J15" s="57">
        <v>5000000</v>
      </c>
      <c r="K15" s="26">
        <f>F15</f>
        <v>28587045</v>
      </c>
    </row>
    <row r="16" spans="1:11" s="43" customFormat="1" ht="20.25" customHeight="1">
      <c r="A16" s="36"/>
      <c r="B16" s="41" t="s">
        <v>25</v>
      </c>
      <c r="C16" s="37"/>
      <c r="D16" s="38"/>
      <c r="E16" s="38"/>
      <c r="F16" s="53">
        <f>SUM(G16:J16)</f>
        <v>3800000</v>
      </c>
      <c r="G16" s="56"/>
      <c r="H16" s="56">
        <v>300000</v>
      </c>
      <c r="I16" s="56">
        <v>2000000</v>
      </c>
      <c r="J16" s="56">
        <v>1500000</v>
      </c>
      <c r="K16" s="42">
        <f>SUM(G16:J16)</f>
        <v>3800000</v>
      </c>
    </row>
    <row r="17" spans="1:11" s="88" customFormat="1" ht="21" customHeight="1">
      <c r="A17" s="83"/>
      <c r="B17" s="72" t="s">
        <v>24</v>
      </c>
      <c r="C17" s="84"/>
      <c r="D17" s="85"/>
      <c r="E17" s="85"/>
      <c r="F17" s="86">
        <f>SUM(F15:F16)</f>
        <v>32387045</v>
      </c>
      <c r="G17" s="87">
        <v>7247045</v>
      </c>
      <c r="H17" s="87">
        <f>SUM(H15:H16)</f>
        <v>10640000</v>
      </c>
      <c r="I17" s="87">
        <f>SUM(I15:I16)</f>
        <v>8000000</v>
      </c>
      <c r="J17" s="87">
        <f>SUM(J15:J16)</f>
        <v>6500000</v>
      </c>
      <c r="K17" s="81">
        <f>SUM(G17:J17)</f>
        <v>32387045</v>
      </c>
    </row>
    <row r="18" spans="1:11" s="40" customFormat="1" ht="24.75" customHeight="1">
      <c r="A18" s="24" t="s">
        <v>15</v>
      </c>
      <c r="B18" s="39" t="s">
        <v>16</v>
      </c>
      <c r="C18" s="27" t="s">
        <v>10</v>
      </c>
      <c r="D18" s="20">
        <v>2009</v>
      </c>
      <c r="E18" s="20">
        <v>2013</v>
      </c>
      <c r="F18" s="52">
        <f>SUM(G18:J18)</f>
        <v>29500000</v>
      </c>
      <c r="G18" s="57">
        <v>12500000</v>
      </c>
      <c r="H18" s="57">
        <v>15500000</v>
      </c>
      <c r="I18" s="57">
        <v>1500000</v>
      </c>
      <c r="J18" s="57"/>
      <c r="K18" s="26">
        <f>F18</f>
        <v>29500000</v>
      </c>
    </row>
    <row r="19" spans="1:11" s="43" customFormat="1" ht="17.25" customHeight="1">
      <c r="A19" s="36"/>
      <c r="B19" s="41" t="s">
        <v>25</v>
      </c>
      <c r="C19" s="37"/>
      <c r="D19" s="38"/>
      <c r="E19" s="38"/>
      <c r="F19" s="53">
        <f>SUM(G19:J19)</f>
        <v>300000</v>
      </c>
      <c r="G19" s="56"/>
      <c r="H19" s="56"/>
      <c r="I19" s="56">
        <v>300000</v>
      </c>
      <c r="J19" s="56"/>
      <c r="K19" s="42">
        <f>SUM(G19:J19)</f>
        <v>300000</v>
      </c>
    </row>
    <row r="20" spans="1:11" s="88" customFormat="1" ht="20.25" customHeight="1">
      <c r="A20" s="83"/>
      <c r="B20" s="72" t="s">
        <v>24</v>
      </c>
      <c r="C20" s="84"/>
      <c r="D20" s="85"/>
      <c r="E20" s="85"/>
      <c r="F20" s="86">
        <f>SUM(G20:I20)</f>
        <v>29800000</v>
      </c>
      <c r="G20" s="87">
        <v>12500000</v>
      </c>
      <c r="H20" s="87">
        <v>15500000</v>
      </c>
      <c r="I20" s="87">
        <f>SUM(I18:I19)</f>
        <v>1800000</v>
      </c>
      <c r="J20" s="87"/>
      <c r="K20" s="81">
        <f>SUM(G20:J20)</f>
        <v>29800000</v>
      </c>
    </row>
    <row r="21" spans="1:11" s="40" customFormat="1" ht="33.75" customHeight="1">
      <c r="A21" s="24" t="s">
        <v>17</v>
      </c>
      <c r="B21" s="44" t="s">
        <v>18</v>
      </c>
      <c r="C21" s="27" t="s">
        <v>10</v>
      </c>
      <c r="D21" s="20">
        <v>2009</v>
      </c>
      <c r="E21" s="20">
        <v>2011</v>
      </c>
      <c r="F21" s="52">
        <f>SUM(G21:H21)</f>
        <v>4355382</v>
      </c>
      <c r="G21" s="57">
        <v>3655382</v>
      </c>
      <c r="H21" s="57">
        <v>700000</v>
      </c>
      <c r="I21" s="57"/>
      <c r="J21" s="57"/>
      <c r="K21" s="26">
        <f>F21</f>
        <v>4355382</v>
      </c>
    </row>
    <row r="22" spans="1:11" s="43" customFormat="1" ht="19.5" customHeight="1">
      <c r="A22" s="36"/>
      <c r="B22" s="41" t="s">
        <v>25</v>
      </c>
      <c r="C22" s="37"/>
      <c r="D22" s="38"/>
      <c r="E22" s="38"/>
      <c r="F22" s="53">
        <f>SUM(G22:J22)</f>
        <v>-700000</v>
      </c>
      <c r="G22" s="56"/>
      <c r="H22" s="56">
        <v>-700000</v>
      </c>
      <c r="I22" s="56"/>
      <c r="J22" s="56"/>
      <c r="K22" s="42">
        <f>SUM(G22:J22)</f>
        <v>-700000</v>
      </c>
    </row>
    <row r="23" spans="1:11" s="88" customFormat="1" ht="18.75" customHeight="1">
      <c r="A23" s="83"/>
      <c r="B23" s="72" t="s">
        <v>24</v>
      </c>
      <c r="C23" s="84"/>
      <c r="D23" s="85"/>
      <c r="E23" s="85"/>
      <c r="F23" s="86">
        <f>SUM(G23:I23)</f>
        <v>3655382</v>
      </c>
      <c r="G23" s="87">
        <v>3655382</v>
      </c>
      <c r="H23" s="87">
        <f>SUM(H21:H22)</f>
        <v>0</v>
      </c>
      <c r="I23" s="87"/>
      <c r="J23" s="87"/>
      <c r="K23" s="81">
        <f>SUM(G23:J23)</f>
        <v>3655382</v>
      </c>
    </row>
    <row r="24" spans="1:11" s="10" customFormat="1" ht="67.5" customHeight="1">
      <c r="A24" s="24" t="s">
        <v>19</v>
      </c>
      <c r="B24" s="28" t="s">
        <v>21</v>
      </c>
      <c r="C24" s="27" t="s">
        <v>10</v>
      </c>
      <c r="D24" s="20">
        <v>2010</v>
      </c>
      <c r="E24" s="20">
        <v>2014</v>
      </c>
      <c r="F24" s="54">
        <f aca="true" t="shared" si="0" ref="F24:F29">SUM(G24:J24)</f>
        <v>30000000</v>
      </c>
      <c r="G24" s="57">
        <v>1000000</v>
      </c>
      <c r="H24" s="57">
        <v>10000000</v>
      </c>
      <c r="I24" s="57">
        <v>10000000</v>
      </c>
      <c r="J24" s="57">
        <v>9000000</v>
      </c>
      <c r="K24" s="26">
        <f>F24</f>
        <v>30000000</v>
      </c>
    </row>
    <row r="25" spans="1:11" s="49" customFormat="1" ht="21" customHeight="1">
      <c r="A25" s="36"/>
      <c r="B25" s="41" t="s">
        <v>25</v>
      </c>
      <c r="C25" s="47"/>
      <c r="D25" s="38"/>
      <c r="E25" s="38"/>
      <c r="F25" s="48">
        <f t="shared" si="0"/>
        <v>-4400000</v>
      </c>
      <c r="G25" s="56"/>
      <c r="H25" s="56">
        <v>-600000</v>
      </c>
      <c r="I25" s="56">
        <v>-2300000</v>
      </c>
      <c r="J25" s="56">
        <v>-1500000</v>
      </c>
      <c r="K25" s="42">
        <f>SUM(G25:J25)</f>
        <v>-4400000</v>
      </c>
    </row>
    <row r="26" spans="1:11" s="78" customFormat="1" ht="24" customHeight="1">
      <c r="A26" s="71"/>
      <c r="B26" s="79" t="s">
        <v>24</v>
      </c>
      <c r="C26" s="73"/>
      <c r="D26" s="74"/>
      <c r="E26" s="74"/>
      <c r="F26" s="80">
        <f t="shared" si="0"/>
        <v>25600000</v>
      </c>
      <c r="G26" s="76">
        <v>1000000</v>
      </c>
      <c r="H26" s="76">
        <f>SUM(H24:H25)</f>
        <v>9400000</v>
      </c>
      <c r="I26" s="76">
        <f>SUM(I24:I25)</f>
        <v>7700000</v>
      </c>
      <c r="J26" s="76">
        <f>SUM(J24:J25)</f>
        <v>7500000</v>
      </c>
      <c r="K26" s="81">
        <f>SUM(G26:J26)</f>
        <v>25600000</v>
      </c>
    </row>
    <row r="27" spans="1:11" s="45" customFormat="1" ht="25.5" customHeight="1">
      <c r="A27" s="24" t="s">
        <v>20</v>
      </c>
      <c r="B27" s="44" t="s">
        <v>22</v>
      </c>
      <c r="C27" s="50" t="s">
        <v>10</v>
      </c>
      <c r="D27" s="51">
        <v>2010</v>
      </c>
      <c r="E27" s="51">
        <v>2014</v>
      </c>
      <c r="F27" s="54">
        <f t="shared" si="0"/>
        <v>2700000</v>
      </c>
      <c r="G27" s="57">
        <v>100000</v>
      </c>
      <c r="H27" s="57">
        <v>800000</v>
      </c>
      <c r="I27" s="57">
        <v>1200000</v>
      </c>
      <c r="J27" s="57">
        <v>600000</v>
      </c>
      <c r="K27" s="26">
        <f>F27</f>
        <v>2700000</v>
      </c>
    </row>
    <row r="28" spans="1:11" s="46" customFormat="1" ht="21" customHeight="1">
      <c r="A28" s="36"/>
      <c r="B28" s="41" t="s">
        <v>25</v>
      </c>
      <c r="C28" s="47"/>
      <c r="D28" s="38"/>
      <c r="E28" s="38"/>
      <c r="F28" s="48">
        <f t="shared" si="0"/>
        <v>1000000</v>
      </c>
      <c r="G28" s="56"/>
      <c r="H28" s="56">
        <v>1000000</v>
      </c>
      <c r="I28" s="56"/>
      <c r="J28" s="56"/>
      <c r="K28" s="61">
        <f>SUM(G28:J28)</f>
        <v>1000000</v>
      </c>
    </row>
    <row r="29" spans="1:11" s="78" customFormat="1" ht="20.25" customHeight="1" thickBot="1">
      <c r="A29" s="71"/>
      <c r="B29" s="72" t="s">
        <v>24</v>
      </c>
      <c r="C29" s="73"/>
      <c r="D29" s="74"/>
      <c r="E29" s="74"/>
      <c r="F29" s="75">
        <f t="shared" si="0"/>
        <v>3700000</v>
      </c>
      <c r="G29" s="76">
        <v>100000</v>
      </c>
      <c r="H29" s="76">
        <f>SUM(H27:H28)</f>
        <v>1800000</v>
      </c>
      <c r="I29" s="76">
        <v>1200000</v>
      </c>
      <c r="J29" s="76">
        <v>600000</v>
      </c>
      <c r="K29" s="77">
        <f>SUM(G29:J29)</f>
        <v>3700000</v>
      </c>
    </row>
    <row r="30" spans="1:17" s="64" customFormat="1" ht="26.25" customHeight="1" thickTop="1">
      <c r="A30" s="29"/>
      <c r="B30" s="30" t="s">
        <v>31</v>
      </c>
      <c r="C30" s="31"/>
      <c r="D30" s="32"/>
      <c r="E30" s="33"/>
      <c r="F30" s="34">
        <f aca="true" t="shared" si="1" ref="F30:K30">F12+F15+F18+F21+F24</f>
        <v>94307509</v>
      </c>
      <c r="G30" s="34">
        <f t="shared" si="1"/>
        <v>25979509</v>
      </c>
      <c r="H30" s="34">
        <f t="shared" si="1"/>
        <v>36662850</v>
      </c>
      <c r="I30" s="34">
        <f t="shared" si="1"/>
        <v>17622850</v>
      </c>
      <c r="J30" s="34">
        <f t="shared" si="1"/>
        <v>14042300</v>
      </c>
      <c r="K30" s="62">
        <f t="shared" si="1"/>
        <v>94307509</v>
      </c>
      <c r="L30" s="63"/>
      <c r="M30" s="63"/>
      <c r="N30" s="63"/>
      <c r="O30" s="63"/>
      <c r="P30" s="63"/>
      <c r="Q30" s="63"/>
    </row>
    <row r="31" spans="1:11" s="6" customFormat="1" ht="23.25" customHeight="1">
      <c r="A31" s="68"/>
      <c r="B31" s="41" t="s">
        <v>25</v>
      </c>
      <c r="C31" s="65"/>
      <c r="D31" s="66"/>
      <c r="E31" s="66"/>
      <c r="F31" s="67">
        <f aca="true" t="shared" si="2" ref="F31:K31">F13+F16+F19+F22+F25+F28</f>
        <v>419464</v>
      </c>
      <c r="G31" s="67">
        <f t="shared" si="2"/>
        <v>0</v>
      </c>
      <c r="H31" s="67">
        <f t="shared" si="2"/>
        <v>206198</v>
      </c>
      <c r="I31" s="67">
        <f t="shared" si="2"/>
        <v>191466</v>
      </c>
      <c r="J31" s="67">
        <f t="shared" si="2"/>
        <v>21800</v>
      </c>
      <c r="K31" s="67">
        <f t="shared" si="2"/>
        <v>419464</v>
      </c>
    </row>
    <row r="32" spans="1:11" ht="21" customHeight="1" thickBot="1">
      <c r="A32" s="69"/>
      <c r="B32" s="70" t="s">
        <v>26</v>
      </c>
      <c r="C32" s="58"/>
      <c r="D32" s="59"/>
      <c r="E32" s="59"/>
      <c r="F32" s="90">
        <f aca="true" t="shared" si="3" ref="F32:K32">SUM(F30:F31)</f>
        <v>94726973</v>
      </c>
      <c r="G32" s="60">
        <f t="shared" si="3"/>
        <v>25979509</v>
      </c>
      <c r="H32" s="60">
        <f t="shared" si="3"/>
        <v>36869048</v>
      </c>
      <c r="I32" s="60">
        <f t="shared" si="3"/>
        <v>17814316</v>
      </c>
      <c r="J32" s="60">
        <f t="shared" si="3"/>
        <v>14064100</v>
      </c>
      <c r="K32" s="60">
        <f t="shared" si="3"/>
        <v>94726973</v>
      </c>
    </row>
    <row r="33" spans="6:10" ht="15.75" thickTop="1">
      <c r="F33" s="17"/>
      <c r="G33" s="18"/>
      <c r="H33" s="18"/>
      <c r="I33" s="18"/>
      <c r="J33" s="18"/>
    </row>
    <row r="34" spans="6:10" ht="15">
      <c r="F34" s="17"/>
      <c r="G34" s="18"/>
      <c r="H34" s="18"/>
      <c r="I34" s="18"/>
      <c r="J34" s="18"/>
    </row>
    <row r="35" spans="6:10" ht="15">
      <c r="F35" s="17"/>
      <c r="G35" s="18"/>
      <c r="H35" s="18"/>
      <c r="I35" s="18"/>
      <c r="J35" s="18"/>
    </row>
    <row r="36" spans="6:10" ht="15">
      <c r="F36" s="17"/>
      <c r="G36" s="18"/>
      <c r="H36" s="18"/>
      <c r="I36" s="18"/>
      <c r="J36" s="18"/>
    </row>
    <row r="37" spans="6:10" ht="15">
      <c r="F37" s="17"/>
      <c r="G37" s="18"/>
      <c r="H37" s="18"/>
      <c r="I37" s="18"/>
      <c r="J37" s="18"/>
    </row>
    <row r="38" spans="6:10" ht="15">
      <c r="F38" s="17"/>
      <c r="G38" s="18"/>
      <c r="H38" s="18"/>
      <c r="I38" s="18"/>
      <c r="J38" s="18"/>
    </row>
    <row r="39" spans="6:10" ht="15">
      <c r="F39" s="17"/>
      <c r="G39" s="18"/>
      <c r="H39" s="18"/>
      <c r="I39" s="18"/>
      <c r="J39" s="18"/>
    </row>
    <row r="40" spans="6:10" ht="15">
      <c r="F40" s="17"/>
      <c r="G40" s="18"/>
      <c r="H40" s="18"/>
      <c r="I40" s="18"/>
      <c r="J40" s="18"/>
    </row>
    <row r="41" spans="6:10" ht="15">
      <c r="F41" s="17"/>
      <c r="G41" s="18"/>
      <c r="H41" s="18"/>
      <c r="I41" s="18"/>
      <c r="J41" s="18"/>
    </row>
    <row r="42" spans="6:10" ht="15">
      <c r="F42" s="17"/>
      <c r="G42" s="18"/>
      <c r="H42" s="18"/>
      <c r="I42" s="18"/>
      <c r="J42" s="18"/>
    </row>
    <row r="43" spans="6:10" ht="15">
      <c r="F43" s="17"/>
      <c r="G43" s="18"/>
      <c r="H43" s="18"/>
      <c r="I43" s="18"/>
      <c r="J43" s="18"/>
    </row>
    <row r="44" spans="6:10" ht="15">
      <c r="F44" s="17"/>
      <c r="G44" s="18"/>
      <c r="H44" s="18"/>
      <c r="I44" s="18"/>
      <c r="J44" s="18"/>
    </row>
    <row r="45" spans="6:10" ht="15">
      <c r="F45" s="17"/>
      <c r="G45" s="18"/>
      <c r="H45" s="18"/>
      <c r="I45" s="18"/>
      <c r="J45" s="18"/>
    </row>
    <row r="46" spans="6:10" ht="15">
      <c r="F46" s="17"/>
      <c r="G46" s="18"/>
      <c r="H46" s="18"/>
      <c r="I46" s="18"/>
      <c r="J46" s="18"/>
    </row>
    <row r="47" spans="6:10" ht="15">
      <c r="F47" s="17"/>
      <c r="G47" s="18"/>
      <c r="H47" s="18"/>
      <c r="I47" s="18"/>
      <c r="J47" s="18"/>
    </row>
    <row r="48" spans="6:10" ht="15">
      <c r="F48" s="17"/>
      <c r="G48" s="18"/>
      <c r="H48" s="18"/>
      <c r="I48" s="18"/>
      <c r="J48" s="18"/>
    </row>
    <row r="49" spans="6:10" ht="15">
      <c r="F49" s="17"/>
      <c r="G49" s="18"/>
      <c r="H49" s="18"/>
      <c r="I49" s="18"/>
      <c r="J49" s="18"/>
    </row>
    <row r="50" spans="6:10" ht="15">
      <c r="F50" s="17"/>
      <c r="G50" s="18"/>
      <c r="H50" s="18"/>
      <c r="I50" s="18"/>
      <c r="J50" s="18"/>
    </row>
    <row r="51" spans="6:10" ht="15">
      <c r="F51" s="17"/>
      <c r="G51" s="18"/>
      <c r="H51" s="18"/>
      <c r="I51" s="18"/>
      <c r="J51" s="18"/>
    </row>
    <row r="52" spans="6:10" ht="15">
      <c r="F52" s="17"/>
      <c r="G52" s="18"/>
      <c r="H52" s="18"/>
      <c r="I52" s="18"/>
      <c r="J52" s="18"/>
    </row>
    <row r="53" spans="6:10" ht="15">
      <c r="F53" s="17"/>
      <c r="G53" s="18"/>
      <c r="H53" s="18"/>
      <c r="I53" s="18"/>
      <c r="J53" s="18"/>
    </row>
    <row r="54" spans="6:10" ht="15">
      <c r="F54" s="17"/>
      <c r="G54" s="18"/>
      <c r="H54" s="18"/>
      <c r="I54" s="18"/>
      <c r="J54" s="18"/>
    </row>
    <row r="55" spans="6:10" ht="15">
      <c r="F55" s="17"/>
      <c r="G55" s="18"/>
      <c r="H55" s="18"/>
      <c r="I55" s="18"/>
      <c r="J55" s="18"/>
    </row>
    <row r="56" spans="6:10" ht="15">
      <c r="F56" s="17"/>
      <c r="G56" s="18"/>
      <c r="H56" s="18"/>
      <c r="I56" s="18"/>
      <c r="J56" s="18"/>
    </row>
    <row r="57" spans="6:10" ht="15">
      <c r="F57" s="17"/>
      <c r="G57" s="18"/>
      <c r="H57" s="18"/>
      <c r="I57" s="18"/>
      <c r="J57" s="18"/>
    </row>
    <row r="58" spans="6:10" ht="15">
      <c r="F58" s="17"/>
      <c r="G58" s="18"/>
      <c r="H58" s="18"/>
      <c r="I58" s="18"/>
      <c r="J58" s="18"/>
    </row>
    <row r="59" spans="6:10" ht="15">
      <c r="F59" s="17"/>
      <c r="G59" s="18"/>
      <c r="H59" s="18"/>
      <c r="I59" s="18"/>
      <c r="J59" s="18"/>
    </row>
    <row r="60" spans="6:10" ht="15">
      <c r="F60" s="17"/>
      <c r="G60" s="18"/>
      <c r="H60" s="18"/>
      <c r="I60" s="18"/>
      <c r="J60" s="18"/>
    </row>
    <row r="61" spans="6:10" ht="15">
      <c r="F61" s="17"/>
      <c r="G61" s="18"/>
      <c r="H61" s="18"/>
      <c r="I61" s="18"/>
      <c r="J61" s="18"/>
    </row>
    <row r="62" spans="6:10" ht="15">
      <c r="F62" s="17"/>
      <c r="G62" s="18"/>
      <c r="H62" s="18"/>
      <c r="I62" s="18"/>
      <c r="J62" s="18"/>
    </row>
  </sheetData>
  <mergeCells count="16">
    <mergeCell ref="I9:I10"/>
    <mergeCell ref="J9:J10"/>
    <mergeCell ref="J1:K1"/>
    <mergeCell ref="J2:K2"/>
    <mergeCell ref="J3:K3"/>
    <mergeCell ref="J4:K4"/>
    <mergeCell ref="A5:K6"/>
    <mergeCell ref="A8:A10"/>
    <mergeCell ref="B8:B10"/>
    <mergeCell ref="C8:C10"/>
    <mergeCell ref="D8:E9"/>
    <mergeCell ref="F8:F10"/>
    <mergeCell ref="G8:J8"/>
    <mergeCell ref="K8:K10"/>
    <mergeCell ref="G9:G10"/>
    <mergeCell ref="H9:H10"/>
  </mergeCells>
  <printOptions horizontalCentered="1"/>
  <pageMargins left="0" right="0" top="0.984251968503937" bottom="0.3937007874015748" header="0.5118110236220472" footer="0.5118110236220472"/>
  <pageSetup firstPageNumber="2" useFirstPageNumber="1" horizontalDpi="600" verticalDpi="600" orientation="landscape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E27: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krolm</cp:lastModifiedBy>
  <cp:lastPrinted>2011-04-18T11:26:29Z</cp:lastPrinted>
  <dcterms:created xsi:type="dcterms:W3CDTF">1997-02-26T13:46:56Z</dcterms:created>
  <dcterms:modified xsi:type="dcterms:W3CDTF">2011-05-04T06:21:22Z</dcterms:modified>
  <cp:category/>
  <cp:version/>
  <cp:contentType/>
  <cp:contentStatus/>
</cp:coreProperties>
</file>