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10" windowHeight="6315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Arkusz10" sheetId="10" r:id="rId10"/>
    <sheet name="Arkusz11" sheetId="11" r:id="rId11"/>
    <sheet name="Arkusz12" sheetId="12" r:id="rId12"/>
    <sheet name="Arkusz13" sheetId="13" r:id="rId13"/>
    <sheet name="Arkusz14" sheetId="14" r:id="rId14"/>
    <sheet name="Arkusz15" sheetId="15" r:id="rId15"/>
    <sheet name="Arkusz16" sheetId="16" r:id="rId16"/>
  </sheets>
  <definedNames>
    <definedName name="_xlnm.Print_Titles" localSheetId="0">'Arkusz1'!$5:$8</definedName>
  </definedNames>
  <calcPr fullCalcOnLoad="1"/>
</workbook>
</file>

<file path=xl/sharedStrings.xml><?xml version="1.0" encoding="utf-8"?>
<sst xmlns="http://schemas.openxmlformats.org/spreadsheetml/2006/main" count="443" uniqueCount="356">
  <si>
    <t>( w tys. zł.)</t>
  </si>
  <si>
    <t>Szacun-</t>
  </si>
  <si>
    <t xml:space="preserve">Nakłady </t>
  </si>
  <si>
    <t xml:space="preserve">Łącznie </t>
  </si>
  <si>
    <t>Lp</t>
  </si>
  <si>
    <t>Punkty</t>
  </si>
  <si>
    <t xml:space="preserve">Kod zadania </t>
  </si>
  <si>
    <t xml:space="preserve">Nazwa zadania i lokalizacja </t>
  </si>
  <si>
    <t>2006r.</t>
  </si>
  <si>
    <t>w latach planu</t>
  </si>
  <si>
    <t>Uwagi</t>
  </si>
  <si>
    <t>proponowane</t>
  </si>
  <si>
    <t>SUMA INWESTYCJI</t>
  </si>
  <si>
    <t>Transport i Łączność</t>
  </si>
  <si>
    <t>ul. Krańcowa</t>
  </si>
  <si>
    <t>Osiedle Bukowe - drogi</t>
  </si>
  <si>
    <t>Remonty dróg i ulic</t>
  </si>
  <si>
    <t>ciągłe</t>
  </si>
  <si>
    <t>nakłady ciągłe</t>
  </si>
  <si>
    <t>Parkingi w Śródmieściu</t>
  </si>
  <si>
    <t>Budowa ścieżek rowerowych</t>
  </si>
  <si>
    <t>Osiedle Lipowe - drogi</t>
  </si>
  <si>
    <t>ul. Olchowa</t>
  </si>
  <si>
    <t>ul. Kamieniarska</t>
  </si>
  <si>
    <t>Osiedle Topolowe - drogi</t>
  </si>
  <si>
    <t xml:space="preserve">ul. Akacjowa </t>
  </si>
  <si>
    <t>ul. Jarzębinowa - chodniki</t>
  </si>
  <si>
    <t>Parking przy ul. Kwiatkowskiego</t>
  </si>
  <si>
    <t>Gospodarka Mieszkaniowa</t>
  </si>
  <si>
    <t>Działalność Usługowa</t>
  </si>
  <si>
    <t>GK/001/01</t>
  </si>
  <si>
    <t>Budowa katastru</t>
  </si>
  <si>
    <t>Administracja Publiczna</t>
  </si>
  <si>
    <t>INF/001/01</t>
  </si>
  <si>
    <t>Budowa zintegrowanego systemu informatycznego w Urzędzie Miejskim</t>
  </si>
  <si>
    <t>Remont pomieszczeń Urzędu Miejskiego</t>
  </si>
  <si>
    <t>Bezpieczeństwo Publiczne i Ochrona Przeciwpożarowa</t>
  </si>
  <si>
    <t>ZK/001/01</t>
  </si>
  <si>
    <t>Oświata i Wychowanie</t>
  </si>
  <si>
    <t>E/001/00</t>
  </si>
  <si>
    <t>E/004/03</t>
  </si>
  <si>
    <t>E/005/03</t>
  </si>
  <si>
    <t>E/006/03</t>
  </si>
  <si>
    <t>Rozbudowa infrastruktury technicznej lokalnej akademii informatycznej CISCO</t>
  </si>
  <si>
    <t>Gospodarka Komunalna i Ochrona Środowiska</t>
  </si>
  <si>
    <t>Rozbudowa cmentarza komunalnego</t>
  </si>
  <si>
    <t>Budowa targowiska miejskiego</t>
  </si>
  <si>
    <t>Remonty oświetlenia ulicznego</t>
  </si>
  <si>
    <t>ciągle</t>
  </si>
  <si>
    <t>Remonty placów zabaw</t>
  </si>
  <si>
    <t>Oświetlenie iluminacyjne</t>
  </si>
  <si>
    <t>Kolektor XXVIII</t>
  </si>
  <si>
    <t>ul. Szczecińska - uzbrojenie</t>
  </si>
  <si>
    <t>Magistrala wodociągowa do Lubiatowa</t>
  </si>
  <si>
    <t>Kolektor deszczowy południe</t>
  </si>
  <si>
    <t>Kultura i Ochrona Dziedzictwa Narodowego</t>
  </si>
  <si>
    <t>Modernizacja budynku MOK</t>
  </si>
  <si>
    <t>Modernizacja i remont budynku Muzeum</t>
  </si>
  <si>
    <t>Modernizacja i remont Amfiteatru</t>
  </si>
  <si>
    <t>Kultura Fizyczna i Sport</t>
  </si>
  <si>
    <t>Hala sportowa przy ul. Głowackiego - remont</t>
  </si>
  <si>
    <t>kowa wartość zadania</t>
  </si>
  <si>
    <t>Staromiejska trasa turystyczna</t>
  </si>
  <si>
    <t>Eksperymentarium</t>
  </si>
  <si>
    <t xml:space="preserve">Remonty budynków Żłobka Miejskiego </t>
  </si>
  <si>
    <t>Osiedle Unii Europejskiej - drogi</t>
  </si>
  <si>
    <t>Remont murów staromiejskich</t>
  </si>
  <si>
    <t>A/002/03</t>
  </si>
  <si>
    <t>E/003/00</t>
  </si>
  <si>
    <t>"Gwardia"-remont dachu, boiska głównego, pawilonów JUDO</t>
  </si>
  <si>
    <t>Budowa parku miejskiego</t>
  </si>
  <si>
    <t>Modernizacja magistrali wodociągowej z Mostowa do Koszalina</t>
  </si>
  <si>
    <t xml:space="preserve">Optymalizacja miejskiego systemu ciepłowniczego </t>
  </si>
  <si>
    <t>A/001/01</t>
  </si>
  <si>
    <t>ZK/002/03</t>
  </si>
  <si>
    <t>Remonty na Cmentarzu Komunalnym</t>
  </si>
  <si>
    <t>Wideorejestracja miejsc szczególnie zagrożonych - monitoring</t>
  </si>
  <si>
    <t>ul. Ułańska-Kadetów</t>
  </si>
  <si>
    <t>Usługi remontowe - naprawy i konserwacja sprzętu komputerowego</t>
  </si>
  <si>
    <t>Centrum Powiadamiania Ratunkowego</t>
  </si>
  <si>
    <t>Bank mieszkań chronionych i socjalnych</t>
  </si>
  <si>
    <t>Budowa schroniska dla zwierząt</t>
  </si>
  <si>
    <t>Budowa sali widowiskowo-sportowej</t>
  </si>
  <si>
    <t>2007r.</t>
  </si>
  <si>
    <t>IK/006/01</t>
  </si>
  <si>
    <t>IK/007/01</t>
  </si>
  <si>
    <t>IK/009/01</t>
  </si>
  <si>
    <t>IK/019/01</t>
  </si>
  <si>
    <t>IK/013/01</t>
  </si>
  <si>
    <t>IK/014/01</t>
  </si>
  <si>
    <t>IK/020/01</t>
  </si>
  <si>
    <t>IK/034/01</t>
  </si>
  <si>
    <t>IK/033/01</t>
  </si>
  <si>
    <t>IK/036/01</t>
  </si>
  <si>
    <t>IK/039/01</t>
  </si>
  <si>
    <t>IK/062/01</t>
  </si>
  <si>
    <t>IK/053/01</t>
  </si>
  <si>
    <t>IK/004/01</t>
  </si>
  <si>
    <t>IK/005/01</t>
  </si>
  <si>
    <t>IK/011/01</t>
  </si>
  <si>
    <t>IK/016/01</t>
  </si>
  <si>
    <t>IK/017/01</t>
  </si>
  <si>
    <t>IK/024/01</t>
  </si>
  <si>
    <t>IK/028/01</t>
  </si>
  <si>
    <t>IK/031/01</t>
  </si>
  <si>
    <t>IK/032/01</t>
  </si>
  <si>
    <t>IK/035/01</t>
  </si>
  <si>
    <t>IK/037/01</t>
  </si>
  <si>
    <t>IK/066/02</t>
  </si>
  <si>
    <t>IK/003/03</t>
  </si>
  <si>
    <t>IK/008/03</t>
  </si>
  <si>
    <t>IK/025/03</t>
  </si>
  <si>
    <t>IK/029/03</t>
  </si>
  <si>
    <t>Słupska Specjalna Strefa Ekonomiczna - Kompleks Koszalin</t>
  </si>
  <si>
    <t>Budowa ulicy Śródmiejskiej</t>
  </si>
  <si>
    <t>IK/049/03</t>
  </si>
  <si>
    <t>IK/051/03</t>
  </si>
  <si>
    <t>IK/052/03</t>
  </si>
  <si>
    <t>Remonty zasobów komunalnych</t>
  </si>
  <si>
    <t>IK/054/03</t>
  </si>
  <si>
    <t>IK/057/03</t>
  </si>
  <si>
    <t>IK/012/03</t>
  </si>
  <si>
    <t>IK/023/03</t>
  </si>
  <si>
    <t>IK/042/03</t>
  </si>
  <si>
    <r>
      <t>ul. Przyjaźni-Klonowa</t>
    </r>
    <r>
      <rPr>
        <sz val="8"/>
        <rFont val="Arial CE"/>
        <family val="2"/>
      </rPr>
      <t xml:space="preserve">                                (połączenie z ul. Jaśminową)</t>
    </r>
  </si>
  <si>
    <t>IK/045/03</t>
  </si>
  <si>
    <t>Etnograficzny Park Tematyczny</t>
  </si>
  <si>
    <t>Turystyka</t>
  </si>
  <si>
    <t>IK/048/03</t>
  </si>
  <si>
    <t>IK/50/03</t>
  </si>
  <si>
    <t>IK/058/03</t>
  </si>
  <si>
    <t>IK/060/03</t>
  </si>
  <si>
    <t>IK/068/03</t>
  </si>
  <si>
    <t>IK/022/03</t>
  </si>
  <si>
    <t>Schronisko dla zwierząt   (remonty)</t>
  </si>
  <si>
    <t>IK/070/03</t>
  </si>
  <si>
    <t>finansowane przez PGK, nakłady ciągłe</t>
  </si>
  <si>
    <t>IK/026/03</t>
  </si>
  <si>
    <t>Mieszkania socjalne</t>
  </si>
  <si>
    <t>IK/056/03</t>
  </si>
  <si>
    <t>IK/059/03</t>
  </si>
  <si>
    <t>IK/061/03</t>
  </si>
  <si>
    <t>Wymiana sieci wodociągowych w mieście</t>
  </si>
  <si>
    <t>OA/001/04</t>
  </si>
  <si>
    <t>INF/002/03</t>
  </si>
  <si>
    <t>Park Technologiczny - Centrum Wdrożeń Przemysłowych</t>
  </si>
  <si>
    <t>E/002/03</t>
  </si>
  <si>
    <t>A/003/04</t>
  </si>
  <si>
    <t>Pasaż Heleny Modrzejewskiej</t>
  </si>
  <si>
    <t>A/004/04</t>
  </si>
  <si>
    <t>Pasaż Marszałka Józefa Piłsudskiego</t>
  </si>
  <si>
    <t>Parkingi pod Rynkiem Staromiejskim</t>
  </si>
  <si>
    <t>A/009/04</t>
  </si>
  <si>
    <t>Przystanek Koszalin</t>
  </si>
  <si>
    <t>Pasaż Grunwaldzka - Jowisz</t>
  </si>
  <si>
    <t>Pasaż Kaszubska - Dworcowa</t>
  </si>
  <si>
    <t>Parkingi buforowe, wielopoziomowe</t>
  </si>
  <si>
    <t>KS/002/00</t>
  </si>
  <si>
    <t>KS/001/02</t>
  </si>
  <si>
    <t>KS/002/02</t>
  </si>
  <si>
    <t>KS/003/02</t>
  </si>
  <si>
    <t>KS/004/02</t>
  </si>
  <si>
    <r>
      <t xml:space="preserve">Remont budynku MOPS </t>
    </r>
    <r>
      <rPr>
        <sz val="8"/>
        <rFont val="Arial CE"/>
        <family val="2"/>
      </rPr>
      <t>(ul.Podgórna)</t>
    </r>
  </si>
  <si>
    <t>KS/001/00</t>
  </si>
  <si>
    <t>KS/002/01</t>
  </si>
  <si>
    <t>KS/003/00</t>
  </si>
  <si>
    <t>KS/005/00</t>
  </si>
  <si>
    <t>KS/008/00</t>
  </si>
  <si>
    <t>KS/011/00</t>
  </si>
  <si>
    <t>KS/029/03</t>
  </si>
  <si>
    <t>KS/033/03</t>
  </si>
  <si>
    <t>Schronisko dla bezdomnych - remont budynku przy ul. Mieszka I</t>
  </si>
  <si>
    <t>KS/034/03</t>
  </si>
  <si>
    <t>KS/038/04</t>
  </si>
  <si>
    <t>Budowa zjazdu narciarskiego na Górze Chełmskiej</t>
  </si>
  <si>
    <t>KS/039/04</t>
  </si>
  <si>
    <t>Budowa sztucznego lodowiska</t>
  </si>
  <si>
    <t>KS/041/04</t>
  </si>
  <si>
    <t>KS/017/00</t>
  </si>
  <si>
    <t>KS/031/03</t>
  </si>
  <si>
    <t>Remont Domku Kata</t>
  </si>
  <si>
    <t>Pomoc Społeczna</t>
  </si>
  <si>
    <t>Zakupy inwestycyjne</t>
  </si>
  <si>
    <t>planowane środki UE</t>
  </si>
  <si>
    <t>finansowane przez PGK, planowane środki z UE</t>
  </si>
  <si>
    <t>planowane środki UE i współfinansowanie z budżetu państwa</t>
  </si>
  <si>
    <t>KS/006/00</t>
  </si>
  <si>
    <t>Filharmonia - sala koncertowa</t>
  </si>
  <si>
    <t xml:space="preserve">finansowanie z Funduszu Gospodarki Zasobem Geodezyjnym i Kartograficznym </t>
  </si>
  <si>
    <t>środki własne Policji</t>
  </si>
  <si>
    <t>współfinansowanie z PFRON, planowane środki UE</t>
  </si>
  <si>
    <t>planowane dofinansowanie zewnętrzne</t>
  </si>
  <si>
    <t>A/005/04</t>
  </si>
  <si>
    <t>Budowa tzw. "Małpiego Gaju"</t>
  </si>
  <si>
    <r>
      <t xml:space="preserve">Uzbrojenie Osiedla Wenedów </t>
    </r>
    <r>
      <rPr>
        <sz val="8"/>
        <rFont val="Arial CE"/>
        <family val="2"/>
      </rPr>
      <t>- drogi, uzbrojenie</t>
    </r>
  </si>
  <si>
    <t>finansowane przez MWiK, planowane środki z UE</t>
  </si>
  <si>
    <t>planowane schronisko międzygminne</t>
  </si>
  <si>
    <t>Mieszkania komunalne</t>
  </si>
  <si>
    <t>Uwaga:</t>
  </si>
  <si>
    <t xml:space="preserve"> -  Lp *   zadania nowe </t>
  </si>
  <si>
    <t>Realizacja programu remontów i modernizacji obiektów szkolnych</t>
  </si>
  <si>
    <t xml:space="preserve">Realizacja programu bieżące konserwacje i naprawy </t>
  </si>
  <si>
    <t>E/007/04</t>
  </si>
  <si>
    <t>Budowa zintegrowanego systemu informatycznego - kompleksowa komputeryzacja koszalińskich szkół</t>
  </si>
  <si>
    <t xml:space="preserve">Realizacja programu walki z uzależnieniami  i poprawy bezpieczeństwa zdrowotnego </t>
  </si>
  <si>
    <t>Utworzenie Środkowopomorskiego Centrum Kształcenia Ustawicznego i Praktycznego</t>
  </si>
  <si>
    <t>Realizacja programu wyrównywania szans osób niepełnosprawnych</t>
  </si>
  <si>
    <t>Realizacja międzygminnego programu zagospodarowania odpadów komunalnych</t>
  </si>
  <si>
    <t>21*</t>
  </si>
  <si>
    <t>40*</t>
  </si>
  <si>
    <t>wnioskowane</t>
  </si>
  <si>
    <t>2008r.</t>
  </si>
  <si>
    <t>Przewidywane nakłady finansowe w latach 2006-2008</t>
  </si>
  <si>
    <t>Nakłady 2005r.</t>
  </si>
  <si>
    <t>IK/002/05</t>
  </si>
  <si>
    <t>dofinansowanie zewnętrzne (UE Phare)</t>
  </si>
  <si>
    <t>dofinansowanie zewnętrzne (UE -ZPORR)</t>
  </si>
  <si>
    <t>IK040/03</t>
  </si>
  <si>
    <t>IK/069/03</t>
  </si>
  <si>
    <t>poniesione do 31.12.04r.</t>
  </si>
  <si>
    <t>pozostałe po 2008r.</t>
  </si>
  <si>
    <t>planowane środki UE, pozostałe po 2008r.</t>
  </si>
  <si>
    <t>Modernizacja układu komunikacyjnego - skrzyżowania i drogi krajowe</t>
  </si>
  <si>
    <t xml:space="preserve">planowane środki UE </t>
  </si>
  <si>
    <t>dofinansowanie zewnętrzne (budżet państwa)</t>
  </si>
  <si>
    <t>planowane środki UE i z WFOŚiGW, pozostałe po 2008r.</t>
  </si>
  <si>
    <t>planowane środki z WFOŚiGW</t>
  </si>
  <si>
    <t>finansowane przez MEC z udziałem środków z UE</t>
  </si>
  <si>
    <t>Inwestycyjne inicjatywy społeczne</t>
  </si>
  <si>
    <t>Uzbrojenie terenów pod budownictwo mieszkaniowe spółdzielcze</t>
  </si>
  <si>
    <t>IK/044/05</t>
  </si>
  <si>
    <t>współfinansowane ze środków GFOŚiGW, pozostałe po 2008r.</t>
  </si>
  <si>
    <t>IK/010/05</t>
  </si>
  <si>
    <t>IK/015/05</t>
  </si>
  <si>
    <t>IK/041/05</t>
  </si>
  <si>
    <t>Modernizacja kanałów sanitarnych w mieście</t>
  </si>
  <si>
    <t>finansowane przez MWiK</t>
  </si>
  <si>
    <t>Osiedle Raduszka - uzbrojenie</t>
  </si>
  <si>
    <t>planowane środki UE i WFOŚiGW, pozostałe po 2008r.</t>
  </si>
  <si>
    <t>IK/047/05</t>
  </si>
  <si>
    <t>Modernizacja budynku MOK - akustyka</t>
  </si>
  <si>
    <t>IK/038/05</t>
  </si>
  <si>
    <t>Modernizacja Bałtyckiego Teatru Dramatycznego</t>
  </si>
  <si>
    <t>planowane środki UE - ZPORR.</t>
  </si>
  <si>
    <t>IK/073/05</t>
  </si>
  <si>
    <t>Przebudowa ulicy Połczyńskiej</t>
  </si>
  <si>
    <t>IK/075/05</t>
  </si>
  <si>
    <t>Przebudowa ulicy Batalionów Chłopskich</t>
  </si>
  <si>
    <t>IK/077/05</t>
  </si>
  <si>
    <t>Przebudowa ulicy Kwiatkowskiego</t>
  </si>
  <si>
    <t>IK/063/05</t>
  </si>
  <si>
    <t>IK/065/03</t>
  </si>
  <si>
    <t>Osiedle Sarzyno - uzbrojenie</t>
  </si>
  <si>
    <t>IK/072/05</t>
  </si>
  <si>
    <t>Urządzenia do podczyszczania wód deszczowych</t>
  </si>
  <si>
    <t>IK/074/05</t>
  </si>
  <si>
    <t>Przebudowa ulicy Piłsudskiego</t>
  </si>
  <si>
    <t>IK/076/05</t>
  </si>
  <si>
    <t>Przebudowa ulic w centrum zabytkowym miasta</t>
  </si>
  <si>
    <t>A/010/04</t>
  </si>
  <si>
    <t>planowane środki z UE</t>
  </si>
  <si>
    <t>A/016/05</t>
  </si>
  <si>
    <t>Dolina Dzierżęcinki</t>
  </si>
  <si>
    <t>inwestycja wspólna z Politechniką Koszal., planowane dofinansowanie zewnętrzne UE, MENiS</t>
  </si>
  <si>
    <t>Góra Chełmska</t>
  </si>
  <si>
    <t>A/006/05</t>
  </si>
  <si>
    <t>A/007/05</t>
  </si>
  <si>
    <t>A/008/05</t>
  </si>
  <si>
    <t>Planty Koszalińskie</t>
  </si>
  <si>
    <t>Trakt Pielgrzymkowy</t>
  </si>
  <si>
    <t>A/014/05</t>
  </si>
  <si>
    <t>Budowa portu jachtowo-rybackiego na mierzei mieleńskiej</t>
  </si>
  <si>
    <t>A/015/05</t>
  </si>
  <si>
    <t>Modernizacja, remonty Biblioteki Publicznej, filii</t>
  </si>
  <si>
    <t>KS/043/05</t>
  </si>
  <si>
    <t>Muzeum - budowa budynku dla Działu Archeologii</t>
  </si>
  <si>
    <t>Kontynuacja pod warunkiem pozyskania środków zewnętrznych.</t>
  </si>
  <si>
    <t>Budowa Skate Parku</t>
  </si>
  <si>
    <t>6*</t>
  </si>
  <si>
    <t>7*</t>
  </si>
  <si>
    <t>8*</t>
  </si>
  <si>
    <t>9*</t>
  </si>
  <si>
    <t>20*</t>
  </si>
  <si>
    <t>26*</t>
  </si>
  <si>
    <t>28*</t>
  </si>
  <si>
    <t>38*</t>
  </si>
  <si>
    <t>41*</t>
  </si>
  <si>
    <t>Remont budynku Komendy Miejskiej Państwowej Straży Pożarnej, adaptacja magazynu na garaż</t>
  </si>
  <si>
    <t>KS/046/05</t>
  </si>
  <si>
    <t>Utworzenie Galerii Sztuki Współczesnej w Bibliotece Publicznej</t>
  </si>
  <si>
    <t>finansowane przez Bibliotekę Publiczną, planowane środki UE</t>
  </si>
  <si>
    <r>
      <t xml:space="preserve">ul. Rzeczna </t>
    </r>
    <r>
      <rPr>
        <sz val="8"/>
        <rFont val="Arial CE"/>
        <family val="2"/>
      </rPr>
      <t>(dojazd do Specjaln.Ośrodka Szkolno-Wychowawcz.)</t>
    </r>
  </si>
  <si>
    <r>
      <t xml:space="preserve">ul. Zdobywców Wału Pomorskiego - uzbrojenie </t>
    </r>
    <r>
      <rPr>
        <sz val="8"/>
        <rFont val="Arial CE"/>
        <family val="2"/>
      </rPr>
      <t xml:space="preserve"> (odcinek od ul.Sianowskiej do ul.Słonecznej)</t>
    </r>
  </si>
  <si>
    <t>finansowane przez MWiK, planowane środki UE</t>
  </si>
  <si>
    <t>Modernizacja stadionu "Bałtyk"- I etap</t>
  </si>
  <si>
    <t>planowane środki UE -ZPORR i WFOŚiGW</t>
  </si>
  <si>
    <t>dofinansowanie z UE (ZPORR), pozostałe po 2008r.</t>
  </si>
  <si>
    <t>planowane środki z UE i dofinansowanie z WFOŚiGW,</t>
  </si>
  <si>
    <t>planowane środki UE i WFOŚiGW</t>
  </si>
  <si>
    <t>Koszaliński Park Przemysłowy</t>
  </si>
  <si>
    <t>Ochrona Zdrowia</t>
  </si>
  <si>
    <t>KS/047/05</t>
  </si>
  <si>
    <t>Budowa budynku Hospicjum Stacjonarnego przy ulicy Zdobywców Wału Pomorskiego 70</t>
  </si>
  <si>
    <t>RWZ/001/01</t>
  </si>
  <si>
    <t>RWZ/003/05</t>
  </si>
  <si>
    <t>RWZ/002/02</t>
  </si>
  <si>
    <t>udział Miasta w większości w postaci aportu gruntów, współfinansowanie środkami prywatnymi, planowane środki UE</t>
  </si>
  <si>
    <t xml:space="preserve">planowana likwidacja </t>
  </si>
  <si>
    <t>planowane środki UE i dofinansowanie z GFOŚiGW, pozostałe po 2008r.</t>
  </si>
  <si>
    <t>A/012/04</t>
  </si>
  <si>
    <t>A/011/04</t>
  </si>
  <si>
    <t>IK/030/05</t>
  </si>
  <si>
    <t>37*</t>
  </si>
  <si>
    <t>IK/078/05</t>
  </si>
  <si>
    <t>ul. Kosynierów</t>
  </si>
  <si>
    <t>42*</t>
  </si>
  <si>
    <t>IK/080/05</t>
  </si>
  <si>
    <t>Połączenie ulicy Strażackiej z ulicą Połczyńską</t>
  </si>
  <si>
    <t>43*</t>
  </si>
  <si>
    <t>51*</t>
  </si>
  <si>
    <t>66*</t>
  </si>
  <si>
    <t>74*</t>
  </si>
  <si>
    <t>92*</t>
  </si>
  <si>
    <t>98*</t>
  </si>
  <si>
    <t>104*</t>
  </si>
  <si>
    <t>114*</t>
  </si>
  <si>
    <t>115*</t>
  </si>
  <si>
    <r>
      <t xml:space="preserve">Modernizacja skrzyżowania ulic </t>
    </r>
    <r>
      <rPr>
        <b/>
        <sz val="9"/>
        <rFont val="Arial CE"/>
        <family val="2"/>
      </rPr>
      <t>Armii Krajowej-Monte Cassino-Franciszkańska-Niepodległości</t>
    </r>
  </si>
  <si>
    <t>Modernizacja ulicy Władysława IV-go</t>
  </si>
  <si>
    <r>
      <t xml:space="preserve">Utworzenie i modernizacja sieci połączeń komunikacyjnych między miejscowościami nadmorskimi - </t>
    </r>
    <r>
      <rPr>
        <b/>
        <sz val="10"/>
        <rFont val="Arial CE"/>
        <family val="2"/>
      </rPr>
      <t>Riwiera Koszalińska</t>
    </r>
  </si>
  <si>
    <r>
      <t xml:space="preserve">Budowa obwodnicy drogi krajowej nr 6 </t>
    </r>
    <r>
      <rPr>
        <b/>
        <sz val="8"/>
        <rFont val="Arial CE"/>
        <family val="2"/>
      </rPr>
      <t>(odcinek od ul. Morskiej do ul. Władysława IV-go)</t>
    </r>
  </si>
  <si>
    <r>
      <t xml:space="preserve">Budowa Trasy Turystycznej    </t>
    </r>
    <r>
      <rPr>
        <b/>
        <sz val="9"/>
        <rFont val="Arial CE"/>
        <family val="2"/>
      </rPr>
      <t xml:space="preserve">            </t>
    </r>
    <r>
      <rPr>
        <b/>
        <sz val="8"/>
        <rFont val="Arial CE"/>
        <family val="2"/>
      </rPr>
      <t xml:space="preserve">     (masyw Góry Chełmskiej-dolina Dzierżęcinki-j.Lubiatowskie)</t>
    </r>
  </si>
  <si>
    <t>KTBS - budownictwo mieszkaniowe czynszowe</t>
  </si>
  <si>
    <t>Uzbrojenie Osiedla Unii Europejskiej</t>
  </si>
  <si>
    <t>Osiedle Wilkowo - uzbrojenie</t>
  </si>
  <si>
    <t>planowane środki UE, GFOŚiGW oraz WFOŚiGW,            pozostałe po 2008r.</t>
  </si>
  <si>
    <t>planowane dofinansowanie zewnętrzne (MENiS,UE)</t>
  </si>
  <si>
    <t xml:space="preserve"> - pogrubiona czcionka - zadania strategiczne</t>
  </si>
  <si>
    <t xml:space="preserve">   </t>
  </si>
  <si>
    <r>
      <t xml:space="preserve">ul.Różana-Lniana                                   </t>
    </r>
    <r>
      <rPr>
        <b/>
        <sz val="9"/>
        <rFont val="Arial CE"/>
        <family val="2"/>
      </rPr>
      <t xml:space="preserve">   (porządkowanie gospodarki ściekowej)</t>
    </r>
  </si>
  <si>
    <t>ograniczony, niezbedny zakres rzeczowy</t>
  </si>
  <si>
    <t>inwestor zewnętrzny</t>
  </si>
  <si>
    <t xml:space="preserve">Modernizacja dużego  basenu </t>
  </si>
  <si>
    <t>Magistrala wodociągowa do Dzierżęcina</t>
  </si>
  <si>
    <r>
      <t xml:space="preserve">Realizacja "Osi Bałtyckiej" </t>
    </r>
    <r>
      <rPr>
        <b/>
        <sz val="8"/>
        <rFont val="Arial CE"/>
        <family val="2"/>
      </rPr>
      <t>(przeprawa "Jamno")</t>
    </r>
  </si>
  <si>
    <r>
      <t xml:space="preserve">Remont budynku MOPS </t>
    </r>
    <r>
      <rPr>
        <sz val="8"/>
        <rFont val="Arial CE"/>
        <family val="2"/>
      </rPr>
      <t>(Plac Wolności)</t>
    </r>
  </si>
  <si>
    <r>
      <t xml:space="preserve">Realizacja programu budowy obiektów sportowych w szkołach </t>
    </r>
    <r>
      <rPr>
        <b/>
        <sz val="9"/>
        <rFont val="Arial CE"/>
        <family val="2"/>
      </rPr>
      <t xml:space="preserve">                                 </t>
    </r>
    <r>
      <rPr>
        <sz val="9"/>
        <rFont val="Arial CE"/>
        <family val="2"/>
      </rPr>
      <t xml:space="preserve"> (sale gimnastyczne,  boiska)</t>
    </r>
  </si>
  <si>
    <t>Realizacja programu poprawy wyposażenia bazy dydaktycznej koszalińskich szkół - I etap</t>
  </si>
  <si>
    <t>ZK/001/05</t>
  </si>
  <si>
    <t>w latach 2006-2008 planowane wniesienie wkładu do spółki, pozostałe po 2008r., kredyt preferencyjny BGK</t>
  </si>
  <si>
    <t>IK/026/05</t>
  </si>
  <si>
    <t>Budowa Centrum Rekreacyjno-Sportowego</t>
  </si>
  <si>
    <t>124*</t>
  </si>
  <si>
    <t>Rozbudowa Ośrodka  Szkolenia Taekwon-do                        (III etap)</t>
  </si>
  <si>
    <t xml:space="preserve"> - w 2005r. ujęto w kwocie ogółem wszystkie nakłady planowane na inwestycje, remonty i zakupy inwestycyjne zgodnie Uchwałą Nr XXI/312/2004 Rady Miejskiej w Koszalinie z dnia 29 grudnia 2004r. w sprawie uchwalenia budżetu Miasta Koszalina na rok 2005 oraz środki pozabudżetowe:PGK, MEC, MWiK, GFOŚiGW, Fundusz Geodezyjny.</t>
  </si>
  <si>
    <t>Załącznik do Uchwały XXVII/398/2005 Rady Miejskiej w Koszalinie z dnia 30 czerwca 2005r.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</si>
</sst>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</numFmts>
  <fonts count="2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ck"/>
      <bottom style="thick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right" vertical="center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6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11" fillId="0" borderId="5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right" vertical="center"/>
    </xf>
    <xf numFmtId="3" fontId="1" fillId="2" borderId="8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5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 textRotation="90" wrapText="1"/>
    </xf>
    <xf numFmtId="0" fontId="8" fillId="2" borderId="13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horizontal="centerContinuous" vertical="center" wrapText="1"/>
    </xf>
    <xf numFmtId="0" fontId="8" fillId="2" borderId="13" xfId="0" applyFont="1" applyFill="1" applyBorder="1" applyAlignment="1">
      <alignment horizontal="centerContinuous" vertical="top" wrapText="1"/>
    </xf>
    <xf numFmtId="0" fontId="8" fillId="2" borderId="13" xfId="0" applyFont="1" applyFill="1" applyBorder="1" applyAlignment="1">
      <alignment horizontal="centerContinuous" vertical="top"/>
    </xf>
    <xf numFmtId="0" fontId="0" fillId="2" borderId="13" xfId="0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/>
    </xf>
    <xf numFmtId="0" fontId="8" fillId="2" borderId="13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right" vertical="center"/>
    </xf>
    <xf numFmtId="0" fontId="14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17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" borderId="16" xfId="0" applyFill="1" applyBorder="1" applyAlignment="1">
      <alignment horizontal="right" vertic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vertical="center"/>
    </xf>
    <xf numFmtId="164" fontId="11" fillId="0" borderId="1" xfId="0" applyNumberFormat="1" applyFont="1" applyBorder="1" applyAlignment="1">
      <alignment horizontal="right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6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65" fontId="11" fillId="0" borderId="5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164" fontId="11" fillId="0" borderId="18" xfId="0" applyNumberFormat="1" applyFont="1" applyBorder="1" applyAlignment="1">
      <alignment horizontal="right" vertical="center"/>
    </xf>
    <xf numFmtId="164" fontId="17" fillId="0" borderId="1" xfId="0" applyNumberFormat="1" applyFont="1" applyBorder="1" applyAlignment="1">
      <alignment vertical="center"/>
    </xf>
    <xf numFmtId="164" fontId="17" fillId="0" borderId="1" xfId="0" applyNumberFormat="1" applyFont="1" applyBorder="1" applyAlignment="1">
      <alignment horizontal="right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0" xfId="0" applyFont="1" applyFill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4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 wrapText="1"/>
    </xf>
    <xf numFmtId="3" fontId="1" fillId="3" borderId="19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11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9" fillId="4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 wrapText="1"/>
    </xf>
    <xf numFmtId="164" fontId="17" fillId="0" borderId="5" xfId="0" applyNumberFormat="1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4" borderId="5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13" fillId="2" borderId="3" xfId="0" applyNumberFormat="1" applyFont="1" applyFill="1" applyBorder="1" applyAlignment="1">
      <alignment horizontal="right" vertical="center"/>
    </xf>
    <xf numFmtId="3" fontId="6" fillId="2" borderId="3" xfId="0" applyNumberFormat="1" applyFont="1" applyFill="1" applyBorder="1" applyAlignment="1">
      <alignment horizontal="right" vertical="center"/>
    </xf>
    <xf numFmtId="3" fontId="6" fillId="2" borderId="8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3" fillId="4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wrapText="1"/>
    </xf>
    <xf numFmtId="0" fontId="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11" fillId="0" borderId="13" xfId="0" applyNumberFormat="1" applyFont="1" applyBorder="1" applyAlignment="1">
      <alignment horizontal="right" vertical="center"/>
    </xf>
    <xf numFmtId="0" fontId="14" fillId="0" borderId="16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64" fontId="11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right" vertical="center"/>
    </xf>
    <xf numFmtId="0" fontId="1" fillId="2" borderId="22" xfId="0" applyFont="1" applyFill="1" applyBorder="1" applyAlignment="1">
      <alignment horizontal="right" vertical="center"/>
    </xf>
    <xf numFmtId="0" fontId="15" fillId="0" borderId="2" xfId="0" applyFont="1" applyBorder="1" applyAlignment="1">
      <alignment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vertical="center"/>
    </xf>
    <xf numFmtId="0" fontId="1" fillId="2" borderId="24" xfId="0" applyFont="1" applyFill="1" applyBorder="1" applyAlignment="1">
      <alignment horizontal="right" vertical="center"/>
    </xf>
    <xf numFmtId="0" fontId="1" fillId="2" borderId="25" xfId="0" applyFont="1" applyFill="1" applyBorder="1" applyAlignment="1">
      <alignment horizontal="right" vertical="center"/>
    </xf>
    <xf numFmtId="0" fontId="11" fillId="0" borderId="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0" fillId="0" borderId="18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164" fontId="11" fillId="0" borderId="18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3" fontId="11" fillId="0" borderId="27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125" style="4" customWidth="1"/>
    <col min="2" max="2" width="3.25390625" style="21" customWidth="1"/>
    <col min="3" max="3" width="7.125" style="4" customWidth="1"/>
    <col min="4" max="4" width="36.125" style="0" customWidth="1"/>
    <col min="5" max="5" width="7.875" style="8" customWidth="1"/>
    <col min="6" max="6" width="8.375" style="8" customWidth="1"/>
    <col min="7" max="7" width="8.125" style="8" customWidth="1"/>
    <col min="8" max="8" width="7.375" style="8" customWidth="1"/>
    <col min="9" max="9" width="7.25390625" style="8" customWidth="1"/>
    <col min="10" max="11" width="7.625" style="8" customWidth="1"/>
    <col min="12" max="12" width="8.25390625" style="8" customWidth="1"/>
    <col min="13" max="13" width="8.00390625" style="8" customWidth="1"/>
    <col min="14" max="14" width="7.75390625" style="8" customWidth="1"/>
    <col min="15" max="15" width="8.375" style="8" customWidth="1"/>
    <col min="16" max="16" width="16.875" style="34" customWidth="1"/>
  </cols>
  <sheetData>
    <row r="1" ht="12.75">
      <c r="P1" s="176"/>
    </row>
    <row r="2" ht="12.75">
      <c r="H2" s="122" t="s">
        <v>355</v>
      </c>
    </row>
    <row r="3" ht="12.75">
      <c r="H3" s="123"/>
    </row>
    <row r="4" ht="18.75" customHeight="1">
      <c r="O4" s="17" t="s">
        <v>0</v>
      </c>
    </row>
    <row r="5" spans="1:16" s="1" customFormat="1" ht="12.75">
      <c r="A5" s="72"/>
      <c r="B5" s="73"/>
      <c r="C5" s="72"/>
      <c r="D5" s="72"/>
      <c r="E5" s="74" t="s">
        <v>1</v>
      </c>
      <c r="F5" s="74" t="s">
        <v>2</v>
      </c>
      <c r="G5" s="120"/>
      <c r="H5" s="75" t="s">
        <v>212</v>
      </c>
      <c r="I5" s="76"/>
      <c r="J5" s="76"/>
      <c r="K5" s="76"/>
      <c r="L5" s="76"/>
      <c r="M5" s="76"/>
      <c r="N5" s="77" t="s">
        <v>3</v>
      </c>
      <c r="O5" s="77"/>
      <c r="P5" s="74"/>
    </row>
    <row r="6" spans="1:16" ht="33.75">
      <c r="A6" s="78" t="s">
        <v>4</v>
      </c>
      <c r="B6" s="79" t="s">
        <v>5</v>
      </c>
      <c r="C6" s="80" t="s">
        <v>6</v>
      </c>
      <c r="D6" s="81" t="s">
        <v>7</v>
      </c>
      <c r="E6" s="82" t="s">
        <v>61</v>
      </c>
      <c r="F6" s="82" t="s">
        <v>219</v>
      </c>
      <c r="G6" s="121" t="s">
        <v>213</v>
      </c>
      <c r="H6" s="84" t="s">
        <v>8</v>
      </c>
      <c r="I6" s="84"/>
      <c r="J6" s="84" t="s">
        <v>83</v>
      </c>
      <c r="K6" s="84"/>
      <c r="L6" s="84" t="s">
        <v>211</v>
      </c>
      <c r="M6" s="85"/>
      <c r="N6" s="86" t="s">
        <v>9</v>
      </c>
      <c r="O6" s="87"/>
      <c r="P6" s="82" t="s">
        <v>10</v>
      </c>
    </row>
    <row r="7" spans="1:16" ht="12.75">
      <c r="A7" s="88"/>
      <c r="B7" s="89"/>
      <c r="C7" s="88"/>
      <c r="D7" s="90"/>
      <c r="E7" s="91"/>
      <c r="F7" s="83"/>
      <c r="G7" s="119"/>
      <c r="H7" s="92" t="s">
        <v>210</v>
      </c>
      <c r="I7" s="92" t="s">
        <v>11</v>
      </c>
      <c r="J7" s="92" t="s">
        <v>210</v>
      </c>
      <c r="K7" s="92" t="s">
        <v>11</v>
      </c>
      <c r="L7" s="92" t="s">
        <v>210</v>
      </c>
      <c r="M7" s="92" t="s">
        <v>11</v>
      </c>
      <c r="N7" s="92" t="s">
        <v>210</v>
      </c>
      <c r="O7" s="92" t="s">
        <v>11</v>
      </c>
      <c r="P7" s="93"/>
    </row>
    <row r="8" spans="1:16" s="9" customFormat="1" ht="9" thickBot="1">
      <c r="A8" s="25">
        <v>1</v>
      </c>
      <c r="B8" s="25">
        <v>2</v>
      </c>
      <c r="C8" s="25">
        <v>3</v>
      </c>
      <c r="D8" s="95">
        <v>4</v>
      </c>
      <c r="E8" s="95">
        <v>5</v>
      </c>
      <c r="F8" s="95">
        <v>6</v>
      </c>
      <c r="G8" s="95">
        <v>7</v>
      </c>
      <c r="H8" s="95">
        <v>8</v>
      </c>
      <c r="I8" s="95">
        <v>9</v>
      </c>
      <c r="J8" s="95">
        <v>10</v>
      </c>
      <c r="K8" s="95">
        <v>11</v>
      </c>
      <c r="L8" s="95">
        <v>12</v>
      </c>
      <c r="M8" s="95">
        <v>13</v>
      </c>
      <c r="N8" s="95">
        <v>14</v>
      </c>
      <c r="O8" s="95">
        <v>15</v>
      </c>
      <c r="P8" s="35">
        <v>16</v>
      </c>
    </row>
    <row r="9" spans="1:16" s="3" customFormat="1" ht="19.5" customHeight="1" thickBot="1" thickTop="1">
      <c r="A9" s="10"/>
      <c r="B9" s="22"/>
      <c r="C9" s="11"/>
      <c r="D9" s="96" t="s">
        <v>12</v>
      </c>
      <c r="E9" s="103">
        <f>E11+E50+E56+E61+E63+E71+E75+E86+E94+E124+E139</f>
        <v>758124</v>
      </c>
      <c r="F9" s="103">
        <f>F11+F50+F56+F61+F63+F71+F75+F86+F94+F124+F139</f>
        <v>102210.9</v>
      </c>
      <c r="G9" s="103">
        <f aca="true" t="shared" si="0" ref="G9:O9">G11+G50+G56+G61+G63+G71+G75+G83+G86+G94+G124+G139</f>
        <v>79888.3</v>
      </c>
      <c r="H9" s="103">
        <f t="shared" si="0"/>
        <v>192534.3</v>
      </c>
      <c r="I9" s="103">
        <f t="shared" si="0"/>
        <v>32016.899999999998</v>
      </c>
      <c r="J9" s="103">
        <f t="shared" si="0"/>
        <v>234399.19999999998</v>
      </c>
      <c r="K9" s="103">
        <f t="shared" si="0"/>
        <v>34105.5</v>
      </c>
      <c r="L9" s="103">
        <f t="shared" si="0"/>
        <v>182802.3</v>
      </c>
      <c r="M9" s="103">
        <f t="shared" si="0"/>
        <v>34195</v>
      </c>
      <c r="N9" s="103">
        <f t="shared" si="0"/>
        <v>689624.1</v>
      </c>
      <c r="O9" s="143">
        <f t="shared" si="0"/>
        <v>180205.7</v>
      </c>
      <c r="P9" s="36"/>
    </row>
    <row r="10" spans="1:16" s="113" customFormat="1" ht="14.25" thickBot="1" thickTop="1">
      <c r="A10" s="110"/>
      <c r="B10" s="111"/>
      <c r="C10" s="112"/>
      <c r="E10" s="112"/>
      <c r="F10" s="114"/>
      <c r="G10" s="115"/>
      <c r="H10" s="114"/>
      <c r="I10" s="114"/>
      <c r="J10" s="114"/>
      <c r="K10" s="114"/>
      <c r="L10" s="114"/>
      <c r="M10" s="114"/>
      <c r="N10" s="114"/>
      <c r="O10" s="114"/>
      <c r="P10" s="116"/>
    </row>
    <row r="11" spans="1:16" s="63" customFormat="1" ht="19.5" customHeight="1" thickBot="1" thickTop="1">
      <c r="A11" s="61"/>
      <c r="B11" s="62"/>
      <c r="C11" s="14">
        <v>600</v>
      </c>
      <c r="D11" s="94" t="s">
        <v>13</v>
      </c>
      <c r="E11" s="13">
        <f aca="true" t="shared" si="1" ref="E11:O11">SUM(E12:E49)</f>
        <v>225962.4</v>
      </c>
      <c r="F11" s="13">
        <f t="shared" si="1"/>
        <v>9520.1</v>
      </c>
      <c r="G11" s="13">
        <f t="shared" si="1"/>
        <v>42070.6</v>
      </c>
      <c r="H11" s="13">
        <f t="shared" si="1"/>
        <v>56860</v>
      </c>
      <c r="I11" s="13">
        <f t="shared" si="1"/>
        <v>10520</v>
      </c>
      <c r="J11" s="13">
        <f t="shared" si="1"/>
        <v>61870</v>
      </c>
      <c r="K11" s="13">
        <f t="shared" si="1"/>
        <v>13180.5</v>
      </c>
      <c r="L11" s="13">
        <f t="shared" si="1"/>
        <v>58595</v>
      </c>
      <c r="M11" s="13">
        <f t="shared" si="1"/>
        <v>14900</v>
      </c>
      <c r="N11" s="13">
        <f t="shared" si="1"/>
        <v>219395.6</v>
      </c>
      <c r="O11" s="49">
        <f t="shared" si="1"/>
        <v>80671.1</v>
      </c>
      <c r="P11" s="51"/>
    </row>
    <row r="12" spans="1:16" s="26" customFormat="1" ht="19.5" customHeight="1" thickTop="1">
      <c r="A12" s="6">
        <v>1</v>
      </c>
      <c r="B12" s="6">
        <v>78</v>
      </c>
      <c r="C12" s="37" t="s">
        <v>109</v>
      </c>
      <c r="D12" s="18" t="s">
        <v>16</v>
      </c>
      <c r="E12" s="23" t="s">
        <v>17</v>
      </c>
      <c r="F12" s="23"/>
      <c r="G12" s="19">
        <v>5327.6</v>
      </c>
      <c r="H12" s="19">
        <v>10000</v>
      </c>
      <c r="I12" s="19">
        <v>4000</v>
      </c>
      <c r="J12" s="19">
        <v>18000</v>
      </c>
      <c r="K12" s="19">
        <v>4500</v>
      </c>
      <c r="L12" s="19">
        <v>20000</v>
      </c>
      <c r="M12" s="19">
        <v>8000</v>
      </c>
      <c r="N12" s="19">
        <f aca="true" t="shared" si="2" ref="N12:N20">G12+H12+J12+L12</f>
        <v>53327.6</v>
      </c>
      <c r="O12" s="19">
        <f aca="true" t="shared" si="3" ref="O12:O20">G12+I12+K12+M12</f>
        <v>21827.6</v>
      </c>
      <c r="P12" s="42" t="s">
        <v>18</v>
      </c>
    </row>
    <row r="13" spans="1:16" s="2" customFormat="1" ht="19.5">
      <c r="A13" s="6">
        <v>2</v>
      </c>
      <c r="B13" s="6">
        <v>84</v>
      </c>
      <c r="C13" s="37" t="s">
        <v>217</v>
      </c>
      <c r="D13" s="163" t="s">
        <v>114</v>
      </c>
      <c r="E13" s="125">
        <v>27786</v>
      </c>
      <c r="F13" s="125">
        <v>786</v>
      </c>
      <c r="G13" s="20">
        <v>27000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f t="shared" si="2"/>
        <v>27000</v>
      </c>
      <c r="O13" s="20">
        <f t="shared" si="3"/>
        <v>27000</v>
      </c>
      <c r="P13" s="42" t="s">
        <v>215</v>
      </c>
    </row>
    <row r="14" spans="1:16" s="26" customFormat="1" ht="23.25">
      <c r="A14" s="6">
        <v>3</v>
      </c>
      <c r="B14" s="6">
        <v>90</v>
      </c>
      <c r="C14" s="37" t="s">
        <v>84</v>
      </c>
      <c r="D14" s="18" t="s">
        <v>194</v>
      </c>
      <c r="E14" s="126">
        <v>3184</v>
      </c>
      <c r="F14" s="126">
        <v>2733.6</v>
      </c>
      <c r="G14" s="19">
        <v>100</v>
      </c>
      <c r="H14" s="19">
        <v>350</v>
      </c>
      <c r="I14" s="19">
        <v>300</v>
      </c>
      <c r="J14" s="19">
        <v>0</v>
      </c>
      <c r="K14" s="19">
        <v>50</v>
      </c>
      <c r="L14" s="19">
        <v>0</v>
      </c>
      <c r="M14" s="19">
        <v>0</v>
      </c>
      <c r="N14" s="19">
        <f t="shared" si="2"/>
        <v>450</v>
      </c>
      <c r="O14" s="19">
        <f t="shared" si="3"/>
        <v>450</v>
      </c>
      <c r="P14" s="42"/>
    </row>
    <row r="15" spans="1:16" s="26" customFormat="1" ht="19.5" customHeight="1">
      <c r="A15" s="6">
        <v>4</v>
      </c>
      <c r="B15" s="6">
        <v>70</v>
      </c>
      <c r="C15" s="37" t="s">
        <v>86</v>
      </c>
      <c r="D15" s="163" t="s">
        <v>15</v>
      </c>
      <c r="E15" s="126">
        <v>5208</v>
      </c>
      <c r="F15" s="126">
        <v>1507.6</v>
      </c>
      <c r="G15" s="19">
        <v>50</v>
      </c>
      <c r="H15" s="19">
        <v>800</v>
      </c>
      <c r="I15" s="19">
        <v>300</v>
      </c>
      <c r="J15" s="19">
        <v>500</v>
      </c>
      <c r="K15" s="19">
        <v>300</v>
      </c>
      <c r="L15" s="19">
        <v>500</v>
      </c>
      <c r="M15" s="19">
        <v>300</v>
      </c>
      <c r="N15" s="19">
        <f t="shared" si="2"/>
        <v>1850</v>
      </c>
      <c r="O15" s="19">
        <f t="shared" si="3"/>
        <v>950</v>
      </c>
      <c r="P15" s="42" t="s">
        <v>220</v>
      </c>
    </row>
    <row r="16" spans="1:16" s="26" customFormat="1" ht="36.75">
      <c r="A16" s="6">
        <v>5</v>
      </c>
      <c r="B16" s="6">
        <v>92</v>
      </c>
      <c r="C16" s="37" t="s">
        <v>214</v>
      </c>
      <c r="D16" s="163" t="s">
        <v>327</v>
      </c>
      <c r="E16" s="126">
        <v>4149.3</v>
      </c>
      <c r="F16" s="126">
        <v>30</v>
      </c>
      <c r="G16" s="19">
        <v>4119.3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f t="shared" si="2"/>
        <v>4119.3</v>
      </c>
      <c r="O16" s="19">
        <f t="shared" si="3"/>
        <v>4119.3</v>
      </c>
      <c r="P16" s="42" t="s">
        <v>216</v>
      </c>
    </row>
    <row r="17" spans="1:16" s="26" customFormat="1" ht="19.5">
      <c r="A17" s="6" t="s">
        <v>278</v>
      </c>
      <c r="B17" s="6">
        <v>96</v>
      </c>
      <c r="C17" s="37" t="s">
        <v>233</v>
      </c>
      <c r="D17" s="163" t="s">
        <v>328</v>
      </c>
      <c r="E17" s="126">
        <v>4643.7</v>
      </c>
      <c r="F17" s="126">
        <v>30</v>
      </c>
      <c r="G17" s="19">
        <v>4613.7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f t="shared" si="2"/>
        <v>4613.7</v>
      </c>
      <c r="O17" s="19">
        <f t="shared" si="3"/>
        <v>4613.7</v>
      </c>
      <c r="P17" s="42" t="s">
        <v>216</v>
      </c>
    </row>
    <row r="18" spans="1:16" s="26" customFormat="1" ht="19.5" customHeight="1">
      <c r="A18" s="6" t="s">
        <v>279</v>
      </c>
      <c r="B18" s="6">
        <v>64</v>
      </c>
      <c r="C18" s="37" t="s">
        <v>244</v>
      </c>
      <c r="D18" s="163" t="s">
        <v>245</v>
      </c>
      <c r="E18" s="126">
        <v>5200</v>
      </c>
      <c r="F18" s="126">
        <v>20</v>
      </c>
      <c r="G18" s="19">
        <v>0</v>
      </c>
      <c r="H18" s="19">
        <v>5180</v>
      </c>
      <c r="I18" s="19">
        <v>600</v>
      </c>
      <c r="J18" s="19">
        <v>0</v>
      </c>
      <c r="K18" s="19">
        <v>700</v>
      </c>
      <c r="L18" s="19">
        <v>0</v>
      </c>
      <c r="M18" s="19">
        <v>0</v>
      </c>
      <c r="N18" s="19">
        <f t="shared" si="2"/>
        <v>5180</v>
      </c>
      <c r="O18" s="19">
        <f t="shared" si="3"/>
        <v>1300</v>
      </c>
      <c r="P18" s="42" t="s">
        <v>183</v>
      </c>
    </row>
    <row r="19" spans="1:16" s="26" customFormat="1" ht="25.5">
      <c r="A19" s="6" t="s">
        <v>280</v>
      </c>
      <c r="B19" s="6">
        <v>64</v>
      </c>
      <c r="C19" s="37" t="s">
        <v>246</v>
      </c>
      <c r="D19" s="163" t="s">
        <v>247</v>
      </c>
      <c r="E19" s="126">
        <v>5300</v>
      </c>
      <c r="F19" s="126">
        <v>20</v>
      </c>
      <c r="G19" s="19">
        <v>0</v>
      </c>
      <c r="H19" s="19">
        <v>5280</v>
      </c>
      <c r="I19" s="19">
        <v>600</v>
      </c>
      <c r="J19" s="19">
        <v>0</v>
      </c>
      <c r="K19" s="19">
        <v>700</v>
      </c>
      <c r="L19" s="19">
        <v>0</v>
      </c>
      <c r="M19" s="19">
        <v>0</v>
      </c>
      <c r="N19" s="19">
        <f t="shared" si="2"/>
        <v>5280</v>
      </c>
      <c r="O19" s="19">
        <f t="shared" si="3"/>
        <v>1300</v>
      </c>
      <c r="P19" s="42" t="s">
        <v>183</v>
      </c>
    </row>
    <row r="20" spans="1:16" s="26" customFormat="1" ht="19.5" customHeight="1">
      <c r="A20" s="6" t="s">
        <v>281</v>
      </c>
      <c r="B20" s="6">
        <v>48</v>
      </c>
      <c r="C20" s="37" t="s">
        <v>248</v>
      </c>
      <c r="D20" s="163" t="s">
        <v>249</v>
      </c>
      <c r="E20" s="126">
        <v>2870</v>
      </c>
      <c r="F20" s="126">
        <v>20</v>
      </c>
      <c r="G20" s="19">
        <v>0</v>
      </c>
      <c r="H20" s="19">
        <v>2850</v>
      </c>
      <c r="I20" s="19">
        <v>400</v>
      </c>
      <c r="J20" s="19">
        <v>0</v>
      </c>
      <c r="K20" s="19">
        <v>300</v>
      </c>
      <c r="L20" s="19">
        <v>0</v>
      </c>
      <c r="M20" s="19">
        <v>0</v>
      </c>
      <c r="N20" s="19">
        <f t="shared" si="2"/>
        <v>2850</v>
      </c>
      <c r="O20" s="19">
        <f t="shared" si="3"/>
        <v>700</v>
      </c>
      <c r="P20" s="42" t="s">
        <v>183</v>
      </c>
    </row>
    <row r="21" spans="1:16" s="26" customFormat="1" ht="19.5" customHeight="1">
      <c r="A21" s="6">
        <v>10</v>
      </c>
      <c r="B21" s="6">
        <v>60</v>
      </c>
      <c r="C21" s="37" t="s">
        <v>89</v>
      </c>
      <c r="D21" s="163" t="s">
        <v>20</v>
      </c>
      <c r="E21" s="126">
        <v>7000</v>
      </c>
      <c r="F21" s="126">
        <v>321.5</v>
      </c>
      <c r="G21" s="19">
        <v>30</v>
      </c>
      <c r="H21" s="31">
        <v>500</v>
      </c>
      <c r="I21" s="19">
        <v>50</v>
      </c>
      <c r="J21" s="31">
        <v>1000</v>
      </c>
      <c r="K21" s="19">
        <v>100</v>
      </c>
      <c r="L21" s="31">
        <v>1000</v>
      </c>
      <c r="M21" s="19">
        <v>100</v>
      </c>
      <c r="N21" s="19">
        <f aca="true" t="shared" si="4" ref="N21:N32">G21+H21+J21+L21</f>
        <v>2530</v>
      </c>
      <c r="O21" s="19">
        <f aca="true" t="shared" si="5" ref="O21:O32">G21+I21+K21+M21</f>
        <v>280</v>
      </c>
      <c r="P21" s="42" t="s">
        <v>221</v>
      </c>
    </row>
    <row r="22" spans="1:16" s="26" customFormat="1" ht="19.5" customHeight="1">
      <c r="A22" s="6">
        <v>11</v>
      </c>
      <c r="B22" s="6">
        <v>66</v>
      </c>
      <c r="C22" s="37" t="s">
        <v>85</v>
      </c>
      <c r="D22" s="18" t="s">
        <v>14</v>
      </c>
      <c r="E22" s="126">
        <v>1507.6</v>
      </c>
      <c r="F22" s="126">
        <v>57.6</v>
      </c>
      <c r="G22" s="19">
        <v>0</v>
      </c>
      <c r="H22" s="19">
        <v>450</v>
      </c>
      <c r="I22" s="19">
        <v>100</v>
      </c>
      <c r="J22" s="19">
        <v>1000</v>
      </c>
      <c r="K22" s="19">
        <v>200</v>
      </c>
      <c r="L22" s="19">
        <v>0</v>
      </c>
      <c r="M22" s="19">
        <v>0</v>
      </c>
      <c r="N22" s="19">
        <f t="shared" si="4"/>
        <v>1450</v>
      </c>
      <c r="O22" s="19">
        <f t="shared" si="5"/>
        <v>300</v>
      </c>
      <c r="P22" s="42" t="s">
        <v>183</v>
      </c>
    </row>
    <row r="23" spans="1:16" s="26" customFormat="1" ht="19.5" customHeight="1">
      <c r="A23" s="6">
        <v>12</v>
      </c>
      <c r="B23" s="6">
        <v>77</v>
      </c>
      <c r="C23" s="39" t="s">
        <v>218</v>
      </c>
      <c r="D23" s="164" t="s">
        <v>65</v>
      </c>
      <c r="E23" s="127">
        <v>7678.3</v>
      </c>
      <c r="F23" s="127">
        <v>478.3</v>
      </c>
      <c r="G23" s="24">
        <v>200</v>
      </c>
      <c r="H23" s="24">
        <v>2000</v>
      </c>
      <c r="I23" s="24">
        <v>400</v>
      </c>
      <c r="J23" s="24">
        <v>2000</v>
      </c>
      <c r="K23" s="24">
        <v>400</v>
      </c>
      <c r="L23" s="24">
        <v>1500</v>
      </c>
      <c r="M23" s="24">
        <v>600</v>
      </c>
      <c r="N23" s="24">
        <f t="shared" si="4"/>
        <v>5700</v>
      </c>
      <c r="O23" s="24">
        <f t="shared" si="5"/>
        <v>1600</v>
      </c>
      <c r="P23" s="42" t="s">
        <v>220</v>
      </c>
    </row>
    <row r="24" spans="1:16" s="26" customFormat="1" ht="19.5" customHeight="1">
      <c r="A24" s="6">
        <v>13</v>
      </c>
      <c r="B24" s="6">
        <v>60</v>
      </c>
      <c r="C24" s="37" t="s">
        <v>87</v>
      </c>
      <c r="D24" s="163" t="s">
        <v>21</v>
      </c>
      <c r="E24" s="126">
        <v>6221.5</v>
      </c>
      <c r="F24" s="126">
        <v>271.5</v>
      </c>
      <c r="G24" s="19">
        <v>450</v>
      </c>
      <c r="H24" s="19">
        <v>500</v>
      </c>
      <c r="I24" s="19">
        <v>150</v>
      </c>
      <c r="J24" s="19">
        <v>500</v>
      </c>
      <c r="K24" s="19">
        <v>150</v>
      </c>
      <c r="L24" s="19">
        <v>500</v>
      </c>
      <c r="M24" s="19">
        <v>300</v>
      </c>
      <c r="N24" s="19">
        <f t="shared" si="4"/>
        <v>1950</v>
      </c>
      <c r="O24" s="19">
        <f t="shared" si="5"/>
        <v>1050</v>
      </c>
      <c r="P24" s="42" t="s">
        <v>220</v>
      </c>
    </row>
    <row r="25" spans="1:16" s="26" customFormat="1" ht="19.5" customHeight="1">
      <c r="A25" s="6">
        <v>14</v>
      </c>
      <c r="B25" s="6">
        <v>58</v>
      </c>
      <c r="C25" s="37" t="s">
        <v>91</v>
      </c>
      <c r="D25" s="18" t="s">
        <v>23</v>
      </c>
      <c r="E25" s="126">
        <v>3282</v>
      </c>
      <c r="F25" s="126">
        <v>32</v>
      </c>
      <c r="G25" s="19">
        <v>50</v>
      </c>
      <c r="H25" s="19">
        <v>1200</v>
      </c>
      <c r="I25" s="19">
        <v>300</v>
      </c>
      <c r="J25" s="19">
        <v>2000</v>
      </c>
      <c r="K25" s="19">
        <v>500</v>
      </c>
      <c r="L25" s="19">
        <v>0</v>
      </c>
      <c r="M25" s="19">
        <v>0</v>
      </c>
      <c r="N25" s="19">
        <f t="shared" si="4"/>
        <v>3250</v>
      </c>
      <c r="O25" s="19">
        <f t="shared" si="5"/>
        <v>850</v>
      </c>
      <c r="P25" s="42" t="s">
        <v>183</v>
      </c>
    </row>
    <row r="26" spans="1:16" s="26" customFormat="1" ht="19.5" customHeight="1">
      <c r="A26" s="6">
        <v>15</v>
      </c>
      <c r="B26" s="6">
        <v>58</v>
      </c>
      <c r="C26" s="37" t="s">
        <v>93</v>
      </c>
      <c r="D26" s="163" t="s">
        <v>24</v>
      </c>
      <c r="E26" s="126">
        <v>3054.4</v>
      </c>
      <c r="F26" s="126">
        <v>1004.4</v>
      </c>
      <c r="G26" s="19">
        <v>50</v>
      </c>
      <c r="H26" s="19">
        <v>1000</v>
      </c>
      <c r="I26" s="19">
        <v>250</v>
      </c>
      <c r="J26" s="19">
        <v>1000</v>
      </c>
      <c r="K26" s="19">
        <v>250</v>
      </c>
      <c r="L26" s="19">
        <v>0</v>
      </c>
      <c r="M26" s="19">
        <v>500</v>
      </c>
      <c r="N26" s="19">
        <f t="shared" si="4"/>
        <v>2050</v>
      </c>
      <c r="O26" s="19">
        <f t="shared" si="5"/>
        <v>1050</v>
      </c>
      <c r="P26" s="42" t="s">
        <v>220</v>
      </c>
    </row>
    <row r="27" spans="1:16" s="26" customFormat="1" ht="19.5" customHeight="1">
      <c r="A27" s="6">
        <v>16</v>
      </c>
      <c r="B27" s="6">
        <v>57</v>
      </c>
      <c r="C27" s="37" t="s">
        <v>192</v>
      </c>
      <c r="D27" s="18" t="s">
        <v>151</v>
      </c>
      <c r="E27" s="126">
        <v>4300</v>
      </c>
      <c r="F27" s="126">
        <v>0</v>
      </c>
      <c r="G27" s="19">
        <v>0</v>
      </c>
      <c r="H27" s="19">
        <v>150</v>
      </c>
      <c r="I27" s="19">
        <v>0</v>
      </c>
      <c r="J27" s="19">
        <v>350</v>
      </c>
      <c r="K27" s="19">
        <v>0</v>
      </c>
      <c r="L27" s="19">
        <v>3000</v>
      </c>
      <c r="M27" s="19">
        <v>50</v>
      </c>
      <c r="N27" s="19">
        <f t="shared" si="4"/>
        <v>3500</v>
      </c>
      <c r="O27" s="19">
        <f t="shared" si="5"/>
        <v>50</v>
      </c>
      <c r="P27" s="42" t="s">
        <v>221</v>
      </c>
    </row>
    <row r="28" spans="1:16" s="26" customFormat="1" ht="19.5" customHeight="1">
      <c r="A28" s="6">
        <v>17</v>
      </c>
      <c r="B28" s="6">
        <v>51</v>
      </c>
      <c r="C28" s="37" t="s">
        <v>149</v>
      </c>
      <c r="D28" s="163" t="s">
        <v>150</v>
      </c>
      <c r="E28" s="126">
        <v>12000</v>
      </c>
      <c r="F28" s="126">
        <v>0</v>
      </c>
      <c r="G28" s="24">
        <v>0</v>
      </c>
      <c r="H28" s="24">
        <v>3000</v>
      </c>
      <c r="I28" s="24">
        <v>0</v>
      </c>
      <c r="J28" s="24">
        <v>800</v>
      </c>
      <c r="K28" s="24">
        <v>100</v>
      </c>
      <c r="L28" s="24">
        <v>2200</v>
      </c>
      <c r="M28" s="24">
        <v>900</v>
      </c>
      <c r="N28" s="24">
        <f t="shared" si="4"/>
        <v>6000</v>
      </c>
      <c r="O28" s="24">
        <f t="shared" si="5"/>
        <v>1000</v>
      </c>
      <c r="P28" s="42" t="s">
        <v>221</v>
      </c>
    </row>
    <row r="29" spans="1:16" s="26" customFormat="1" ht="19.5" customHeight="1">
      <c r="A29" s="6">
        <v>18</v>
      </c>
      <c r="B29" s="6">
        <v>50</v>
      </c>
      <c r="C29" s="37" t="s">
        <v>94</v>
      </c>
      <c r="D29" s="18" t="s">
        <v>25</v>
      </c>
      <c r="E29" s="126">
        <v>1505.5</v>
      </c>
      <c r="F29" s="126">
        <v>5.5</v>
      </c>
      <c r="G29" s="19">
        <v>0</v>
      </c>
      <c r="H29" s="19">
        <v>500</v>
      </c>
      <c r="I29" s="19">
        <v>400</v>
      </c>
      <c r="J29" s="19">
        <v>500</v>
      </c>
      <c r="K29" s="19">
        <v>400</v>
      </c>
      <c r="L29" s="19">
        <v>500</v>
      </c>
      <c r="M29" s="19">
        <v>700</v>
      </c>
      <c r="N29" s="19">
        <f t="shared" si="4"/>
        <v>1500</v>
      </c>
      <c r="O29" s="19">
        <f t="shared" si="5"/>
        <v>1500</v>
      </c>
      <c r="P29" s="42"/>
    </row>
    <row r="30" spans="1:16" s="26" customFormat="1" ht="38.25">
      <c r="A30" s="6">
        <v>19</v>
      </c>
      <c r="B30" s="6">
        <v>60</v>
      </c>
      <c r="C30" s="37" t="s">
        <v>122</v>
      </c>
      <c r="D30" s="163" t="s">
        <v>222</v>
      </c>
      <c r="E30" s="200" t="s">
        <v>17</v>
      </c>
      <c r="F30" s="201"/>
      <c r="G30" s="19">
        <v>0</v>
      </c>
      <c r="H30" s="19">
        <v>6000</v>
      </c>
      <c r="I30" s="19">
        <v>800</v>
      </c>
      <c r="J30" s="19">
        <v>6200</v>
      </c>
      <c r="K30" s="19">
        <v>850</v>
      </c>
      <c r="L30" s="19">
        <v>7000</v>
      </c>
      <c r="M30" s="19">
        <v>1000</v>
      </c>
      <c r="N30" s="19">
        <f t="shared" si="4"/>
        <v>19200</v>
      </c>
      <c r="O30" s="19">
        <f t="shared" si="5"/>
        <v>2650</v>
      </c>
      <c r="P30" s="42" t="s">
        <v>221</v>
      </c>
    </row>
    <row r="31" spans="1:16" s="26" customFormat="1" ht="19.5" customHeight="1">
      <c r="A31" s="6" t="s">
        <v>282</v>
      </c>
      <c r="B31" s="6">
        <v>62</v>
      </c>
      <c r="C31" s="37" t="s">
        <v>255</v>
      </c>
      <c r="D31" s="18" t="s">
        <v>256</v>
      </c>
      <c r="E31" s="126">
        <v>5130</v>
      </c>
      <c r="F31" s="126">
        <v>30</v>
      </c>
      <c r="G31" s="19">
        <v>0</v>
      </c>
      <c r="H31" s="19">
        <v>100</v>
      </c>
      <c r="I31" s="19">
        <v>0</v>
      </c>
      <c r="J31" s="19">
        <v>5000</v>
      </c>
      <c r="K31" s="19">
        <v>200</v>
      </c>
      <c r="L31" s="19">
        <v>0</v>
      </c>
      <c r="M31" s="19">
        <v>500</v>
      </c>
      <c r="N31" s="19">
        <f t="shared" si="4"/>
        <v>5100</v>
      </c>
      <c r="O31" s="19">
        <f t="shared" si="5"/>
        <v>700</v>
      </c>
      <c r="P31" s="42" t="s">
        <v>183</v>
      </c>
    </row>
    <row r="32" spans="1:16" s="26" customFormat="1" ht="25.5">
      <c r="A32" s="6" t="s">
        <v>208</v>
      </c>
      <c r="B32" s="6">
        <v>62</v>
      </c>
      <c r="C32" s="37" t="s">
        <v>257</v>
      </c>
      <c r="D32" s="163" t="s">
        <v>258</v>
      </c>
      <c r="E32" s="126">
        <v>8200</v>
      </c>
      <c r="F32" s="126">
        <v>0</v>
      </c>
      <c r="G32" s="19">
        <v>0</v>
      </c>
      <c r="H32" s="19">
        <v>5100</v>
      </c>
      <c r="I32" s="19">
        <v>800</v>
      </c>
      <c r="J32" s="19">
        <v>3100</v>
      </c>
      <c r="K32" s="19">
        <v>1000</v>
      </c>
      <c r="L32" s="19">
        <v>0</v>
      </c>
      <c r="M32" s="19">
        <v>500</v>
      </c>
      <c r="N32" s="19">
        <f t="shared" si="4"/>
        <v>8200</v>
      </c>
      <c r="O32" s="19">
        <f t="shared" si="5"/>
        <v>2300</v>
      </c>
      <c r="P32" s="42" t="s">
        <v>221</v>
      </c>
    </row>
    <row r="33" spans="1:16" s="26" customFormat="1" ht="19.5" customHeight="1">
      <c r="A33" s="6">
        <v>22</v>
      </c>
      <c r="B33" s="6">
        <v>42</v>
      </c>
      <c r="C33" s="37" t="s">
        <v>92</v>
      </c>
      <c r="D33" s="18" t="s">
        <v>26</v>
      </c>
      <c r="E33" s="126">
        <v>916.5</v>
      </c>
      <c r="F33" s="126">
        <v>16.5</v>
      </c>
      <c r="G33" s="19">
        <v>0</v>
      </c>
      <c r="H33" s="19">
        <v>400</v>
      </c>
      <c r="I33" s="19">
        <v>100</v>
      </c>
      <c r="J33" s="19">
        <v>500</v>
      </c>
      <c r="K33" s="19">
        <v>500</v>
      </c>
      <c r="L33" s="19">
        <v>0</v>
      </c>
      <c r="M33" s="19">
        <v>0</v>
      </c>
      <c r="N33" s="19">
        <f aca="true" t="shared" si="6" ref="N33:N46">G33+H33+J33+L33</f>
        <v>900</v>
      </c>
      <c r="O33" s="19">
        <f aca="true" t="shared" si="7" ref="O33:O46">G33+I33+K33+M33</f>
        <v>600</v>
      </c>
      <c r="P33" s="42"/>
    </row>
    <row r="34" spans="1:16" s="26" customFormat="1" ht="19.5">
      <c r="A34" s="6">
        <v>23</v>
      </c>
      <c r="B34" s="6">
        <v>55</v>
      </c>
      <c r="C34" s="39" t="s">
        <v>147</v>
      </c>
      <c r="D34" s="45" t="s">
        <v>148</v>
      </c>
      <c r="E34" s="127">
        <v>5110</v>
      </c>
      <c r="F34" s="127">
        <v>0</v>
      </c>
      <c r="G34" s="24">
        <v>0</v>
      </c>
      <c r="H34" s="24">
        <v>120</v>
      </c>
      <c r="I34" s="24">
        <v>0</v>
      </c>
      <c r="J34" s="24">
        <v>2370</v>
      </c>
      <c r="K34" s="24">
        <v>100</v>
      </c>
      <c r="L34" s="24">
        <v>1820</v>
      </c>
      <c r="M34" s="24">
        <v>500</v>
      </c>
      <c r="N34" s="24">
        <f t="shared" si="6"/>
        <v>4310</v>
      </c>
      <c r="O34" s="19">
        <f t="shared" si="7"/>
        <v>600</v>
      </c>
      <c r="P34" s="42" t="s">
        <v>221</v>
      </c>
    </row>
    <row r="35" spans="1:16" s="26" customFormat="1" ht="19.5" customHeight="1">
      <c r="A35" s="6">
        <v>24</v>
      </c>
      <c r="B35" s="6">
        <v>66</v>
      </c>
      <c r="C35" s="37" t="s">
        <v>90</v>
      </c>
      <c r="D35" s="163" t="s">
        <v>22</v>
      </c>
      <c r="E35" s="126">
        <v>1565</v>
      </c>
      <c r="F35" s="126">
        <v>15</v>
      </c>
      <c r="G35" s="19">
        <v>50</v>
      </c>
      <c r="H35" s="19">
        <v>1500</v>
      </c>
      <c r="I35" s="19">
        <v>300</v>
      </c>
      <c r="J35" s="19">
        <v>0</v>
      </c>
      <c r="K35" s="19">
        <v>0</v>
      </c>
      <c r="L35" s="19">
        <v>0</v>
      </c>
      <c r="M35" s="19">
        <v>0</v>
      </c>
      <c r="N35" s="19">
        <f t="shared" si="6"/>
        <v>1550</v>
      </c>
      <c r="O35" s="19">
        <f t="shared" si="7"/>
        <v>350</v>
      </c>
      <c r="P35" s="42" t="s">
        <v>223</v>
      </c>
    </row>
    <row r="36" spans="1:16" s="54" customFormat="1" ht="19.5" customHeight="1">
      <c r="A36" s="6">
        <v>25</v>
      </c>
      <c r="B36" s="6">
        <v>48</v>
      </c>
      <c r="C36" s="37" t="s">
        <v>96</v>
      </c>
      <c r="D36" s="44" t="s">
        <v>77</v>
      </c>
      <c r="E36" s="126">
        <v>738</v>
      </c>
      <c r="F36" s="126">
        <v>18</v>
      </c>
      <c r="G36" s="19">
        <v>20</v>
      </c>
      <c r="H36" s="19">
        <v>300</v>
      </c>
      <c r="I36" s="19">
        <v>50</v>
      </c>
      <c r="J36" s="19">
        <v>400</v>
      </c>
      <c r="K36" s="19">
        <v>650</v>
      </c>
      <c r="L36" s="19">
        <v>0</v>
      </c>
      <c r="M36" s="19">
        <v>0</v>
      </c>
      <c r="N36" s="19">
        <f t="shared" si="6"/>
        <v>720</v>
      </c>
      <c r="O36" s="19">
        <f t="shared" si="7"/>
        <v>720</v>
      </c>
      <c r="P36" s="43"/>
    </row>
    <row r="37" spans="1:16" s="26" customFormat="1" ht="23.25">
      <c r="A37" s="6" t="s">
        <v>283</v>
      </c>
      <c r="B37" s="6">
        <v>40</v>
      </c>
      <c r="C37" s="37" t="s">
        <v>250</v>
      </c>
      <c r="D37" s="18" t="s">
        <v>291</v>
      </c>
      <c r="E37" s="126">
        <v>260</v>
      </c>
      <c r="F37" s="126">
        <v>0</v>
      </c>
      <c r="G37" s="19">
        <v>0</v>
      </c>
      <c r="H37" s="19">
        <v>10</v>
      </c>
      <c r="I37" s="19">
        <v>10</v>
      </c>
      <c r="J37" s="19">
        <v>250</v>
      </c>
      <c r="K37" s="19">
        <v>250</v>
      </c>
      <c r="L37" s="19">
        <v>0</v>
      </c>
      <c r="M37" s="19">
        <v>0</v>
      </c>
      <c r="N37" s="19">
        <f>G37+H37+J37+L37</f>
        <v>260</v>
      </c>
      <c r="O37" s="19">
        <f t="shared" si="7"/>
        <v>260</v>
      </c>
      <c r="P37" s="42"/>
    </row>
    <row r="38" spans="1:16" s="26" customFormat="1" ht="23.25" customHeight="1">
      <c r="A38" s="6">
        <v>27</v>
      </c>
      <c r="B38" s="6">
        <v>51</v>
      </c>
      <c r="C38" s="39" t="s">
        <v>259</v>
      </c>
      <c r="D38" s="164" t="s">
        <v>154</v>
      </c>
      <c r="E38" s="127">
        <v>3110</v>
      </c>
      <c r="F38" s="127">
        <v>0</v>
      </c>
      <c r="G38" s="24">
        <v>0</v>
      </c>
      <c r="H38" s="24">
        <v>10</v>
      </c>
      <c r="I38" s="24">
        <v>0</v>
      </c>
      <c r="J38" s="24">
        <v>100</v>
      </c>
      <c r="K38" s="24">
        <v>50</v>
      </c>
      <c r="L38" s="24">
        <v>2400</v>
      </c>
      <c r="M38" s="24">
        <v>500</v>
      </c>
      <c r="N38" s="24">
        <f t="shared" si="6"/>
        <v>2510</v>
      </c>
      <c r="O38" s="24">
        <f t="shared" si="7"/>
        <v>550</v>
      </c>
      <c r="P38" s="42" t="s">
        <v>221</v>
      </c>
    </row>
    <row r="39" spans="1:16" s="2" customFormat="1" ht="49.5">
      <c r="A39" s="6" t="s">
        <v>284</v>
      </c>
      <c r="B39" s="6">
        <v>45</v>
      </c>
      <c r="C39" s="37" t="s">
        <v>272</v>
      </c>
      <c r="D39" s="142" t="s">
        <v>329</v>
      </c>
      <c r="E39" s="126">
        <v>3500</v>
      </c>
      <c r="F39" s="126">
        <v>0</v>
      </c>
      <c r="G39" s="19">
        <v>0</v>
      </c>
      <c r="H39" s="19">
        <v>250</v>
      </c>
      <c r="I39" s="19">
        <v>0</v>
      </c>
      <c r="J39" s="19">
        <v>250</v>
      </c>
      <c r="K39" s="19">
        <v>0</v>
      </c>
      <c r="L39" s="19">
        <v>375</v>
      </c>
      <c r="M39" s="19">
        <v>0</v>
      </c>
      <c r="N39" s="19">
        <f t="shared" si="6"/>
        <v>875</v>
      </c>
      <c r="O39" s="24">
        <f t="shared" si="7"/>
        <v>0</v>
      </c>
      <c r="P39" s="42" t="s">
        <v>183</v>
      </c>
    </row>
    <row r="40" spans="1:16" s="109" customFormat="1" ht="19.5">
      <c r="A40" s="6">
        <v>29</v>
      </c>
      <c r="B40" s="6">
        <v>61</v>
      </c>
      <c r="C40" s="39" t="s">
        <v>309</v>
      </c>
      <c r="D40" s="164" t="s">
        <v>156</v>
      </c>
      <c r="E40" s="127">
        <v>15000</v>
      </c>
      <c r="F40" s="127">
        <v>0</v>
      </c>
      <c r="G40" s="24">
        <v>0</v>
      </c>
      <c r="H40" s="24">
        <v>3300</v>
      </c>
      <c r="I40" s="24">
        <v>0</v>
      </c>
      <c r="J40" s="24">
        <v>4900</v>
      </c>
      <c r="K40" s="24">
        <v>0</v>
      </c>
      <c r="L40" s="24">
        <v>800</v>
      </c>
      <c r="M40" s="24">
        <v>100</v>
      </c>
      <c r="N40" s="24">
        <f t="shared" si="6"/>
        <v>9000</v>
      </c>
      <c r="O40" s="24">
        <f t="shared" si="7"/>
        <v>100</v>
      </c>
      <c r="P40" s="42" t="s">
        <v>221</v>
      </c>
    </row>
    <row r="41" spans="1:16" s="26" customFormat="1" ht="23.25">
      <c r="A41" s="6">
        <v>30</v>
      </c>
      <c r="B41" s="6">
        <v>50</v>
      </c>
      <c r="C41" s="37" t="s">
        <v>123</v>
      </c>
      <c r="D41" s="18" t="s">
        <v>124</v>
      </c>
      <c r="E41" s="126">
        <v>110</v>
      </c>
      <c r="F41" s="126">
        <v>0</v>
      </c>
      <c r="G41" s="19">
        <v>0</v>
      </c>
      <c r="H41" s="19">
        <v>110</v>
      </c>
      <c r="I41" s="19">
        <v>110</v>
      </c>
      <c r="J41" s="19">
        <v>0</v>
      </c>
      <c r="K41" s="19">
        <v>0</v>
      </c>
      <c r="L41" s="19">
        <v>0</v>
      </c>
      <c r="M41" s="19">
        <v>0</v>
      </c>
      <c r="N41" s="19">
        <f t="shared" si="6"/>
        <v>110</v>
      </c>
      <c r="O41" s="19">
        <f t="shared" si="7"/>
        <v>110</v>
      </c>
      <c r="P41" s="42"/>
    </row>
    <row r="42" spans="1:16" s="26" customFormat="1" ht="23.25" customHeight="1">
      <c r="A42" s="6">
        <v>31</v>
      </c>
      <c r="B42" s="6">
        <v>45</v>
      </c>
      <c r="C42" s="37" t="s">
        <v>152</v>
      </c>
      <c r="D42" s="163" t="s">
        <v>153</v>
      </c>
      <c r="E42" s="126">
        <v>12000</v>
      </c>
      <c r="F42" s="126">
        <v>0</v>
      </c>
      <c r="G42" s="19">
        <v>0</v>
      </c>
      <c r="H42" s="19">
        <v>100</v>
      </c>
      <c r="I42" s="19">
        <v>0</v>
      </c>
      <c r="J42" s="19">
        <v>1900</v>
      </c>
      <c r="K42" s="19">
        <v>0</v>
      </c>
      <c r="L42" s="19">
        <v>3000</v>
      </c>
      <c r="M42" s="19">
        <v>100</v>
      </c>
      <c r="N42" s="19">
        <f t="shared" si="6"/>
        <v>5000</v>
      </c>
      <c r="O42" s="19">
        <f t="shared" si="7"/>
        <v>100</v>
      </c>
      <c r="P42" s="42" t="s">
        <v>221</v>
      </c>
    </row>
    <row r="43" spans="1:16" s="26" customFormat="1" ht="23.25" customHeight="1">
      <c r="A43" s="6">
        <v>32</v>
      </c>
      <c r="B43" s="6">
        <v>47</v>
      </c>
      <c r="C43" s="37" t="s">
        <v>310</v>
      </c>
      <c r="D43" s="164" t="s">
        <v>155</v>
      </c>
      <c r="E43" s="127">
        <v>6000</v>
      </c>
      <c r="F43" s="127">
        <v>0</v>
      </c>
      <c r="G43" s="24">
        <v>0</v>
      </c>
      <c r="H43" s="24">
        <v>100</v>
      </c>
      <c r="I43" s="24">
        <v>0</v>
      </c>
      <c r="J43" s="24">
        <v>100</v>
      </c>
      <c r="K43" s="24">
        <v>0</v>
      </c>
      <c r="L43" s="24">
        <v>1800</v>
      </c>
      <c r="M43" s="24">
        <v>100</v>
      </c>
      <c r="N43" s="24">
        <f t="shared" si="6"/>
        <v>2000</v>
      </c>
      <c r="O43" s="24">
        <f t="shared" si="7"/>
        <v>100</v>
      </c>
      <c r="P43" s="42" t="s">
        <v>221</v>
      </c>
    </row>
    <row r="44" spans="1:16" s="26" customFormat="1" ht="19.5" customHeight="1">
      <c r="A44" s="6">
        <v>33</v>
      </c>
      <c r="B44" s="6">
        <v>41</v>
      </c>
      <c r="C44" s="37" t="s">
        <v>88</v>
      </c>
      <c r="D44" s="18" t="s">
        <v>19</v>
      </c>
      <c r="E44" s="126">
        <v>2960</v>
      </c>
      <c r="F44" s="126">
        <v>2100</v>
      </c>
      <c r="G44" s="19">
        <v>10</v>
      </c>
      <c r="H44" s="19">
        <v>200</v>
      </c>
      <c r="I44" s="19">
        <v>50</v>
      </c>
      <c r="J44" s="19">
        <v>200</v>
      </c>
      <c r="K44" s="19">
        <v>50</v>
      </c>
      <c r="L44" s="19">
        <v>200</v>
      </c>
      <c r="M44" s="19">
        <v>50</v>
      </c>
      <c r="N44" s="19">
        <f t="shared" si="6"/>
        <v>610</v>
      </c>
      <c r="O44" s="19">
        <f t="shared" si="7"/>
        <v>160</v>
      </c>
      <c r="P44" s="42" t="s">
        <v>220</v>
      </c>
    </row>
    <row r="45" spans="1:16" s="26" customFormat="1" ht="36.75">
      <c r="A45" s="6">
        <v>34</v>
      </c>
      <c r="B45" s="6">
        <v>42</v>
      </c>
      <c r="C45" s="37" t="s">
        <v>131</v>
      </c>
      <c r="D45" s="163" t="s">
        <v>330</v>
      </c>
      <c r="E45" s="126">
        <v>36200</v>
      </c>
      <c r="F45" s="126">
        <v>0</v>
      </c>
      <c r="G45" s="19">
        <v>0</v>
      </c>
      <c r="H45" s="19">
        <v>800</v>
      </c>
      <c r="I45" s="19">
        <v>0</v>
      </c>
      <c r="J45" s="19">
        <v>400</v>
      </c>
      <c r="K45" s="19">
        <v>0</v>
      </c>
      <c r="L45" s="19">
        <v>5000</v>
      </c>
      <c r="M45" s="19">
        <v>0</v>
      </c>
      <c r="N45" s="19">
        <f t="shared" si="6"/>
        <v>6200</v>
      </c>
      <c r="O45" s="19">
        <f t="shared" si="7"/>
        <v>0</v>
      </c>
      <c r="P45" s="42" t="s">
        <v>183</v>
      </c>
    </row>
    <row r="46" spans="1:16" s="54" customFormat="1" ht="19.5" customHeight="1">
      <c r="A46" s="6">
        <v>35</v>
      </c>
      <c r="B46" s="6">
        <v>40</v>
      </c>
      <c r="C46" s="37" t="s">
        <v>95</v>
      </c>
      <c r="D46" s="44" t="s">
        <v>27</v>
      </c>
      <c r="E46" s="126">
        <v>972.6</v>
      </c>
      <c r="F46" s="126">
        <v>22.6</v>
      </c>
      <c r="G46" s="19">
        <v>0</v>
      </c>
      <c r="H46" s="19">
        <v>500</v>
      </c>
      <c r="I46" s="19">
        <v>200</v>
      </c>
      <c r="J46" s="19">
        <v>450</v>
      </c>
      <c r="K46" s="19">
        <v>650</v>
      </c>
      <c r="L46" s="19">
        <v>0</v>
      </c>
      <c r="M46" s="19">
        <v>0</v>
      </c>
      <c r="N46" s="19">
        <f t="shared" si="6"/>
        <v>950</v>
      </c>
      <c r="O46" s="19">
        <f t="shared" si="7"/>
        <v>850</v>
      </c>
      <c r="P46" s="43"/>
    </row>
    <row r="47" spans="1:16" s="26" customFormat="1" ht="23.25">
      <c r="A47" s="6">
        <v>36</v>
      </c>
      <c r="B47" s="6">
        <v>48</v>
      </c>
      <c r="C47" s="37" t="s">
        <v>130</v>
      </c>
      <c r="D47" s="142" t="s">
        <v>344</v>
      </c>
      <c r="E47" s="126">
        <v>19000</v>
      </c>
      <c r="F47" s="126">
        <v>0</v>
      </c>
      <c r="G47" s="19">
        <v>0</v>
      </c>
      <c r="H47" s="19">
        <v>4000</v>
      </c>
      <c r="I47" s="19">
        <v>50</v>
      </c>
      <c r="J47" s="19">
        <v>8000</v>
      </c>
      <c r="K47" s="19">
        <v>130.5</v>
      </c>
      <c r="L47" s="19">
        <v>7000</v>
      </c>
      <c r="M47" s="19">
        <v>100</v>
      </c>
      <c r="N47" s="19">
        <f>G47+H47+J47+L47</f>
        <v>19000</v>
      </c>
      <c r="O47" s="19">
        <f>G47+I47+K47+M47</f>
        <v>280.5</v>
      </c>
      <c r="P47" s="42" t="s">
        <v>221</v>
      </c>
    </row>
    <row r="48" spans="1:16" s="26" customFormat="1" ht="19.5" customHeight="1">
      <c r="A48" s="6" t="s">
        <v>312</v>
      </c>
      <c r="B48" s="6">
        <v>36</v>
      </c>
      <c r="C48" s="37" t="s">
        <v>313</v>
      </c>
      <c r="D48" s="18" t="s">
        <v>314</v>
      </c>
      <c r="E48" s="126">
        <v>150</v>
      </c>
      <c r="F48" s="126">
        <v>0</v>
      </c>
      <c r="G48" s="19">
        <v>0</v>
      </c>
      <c r="H48" s="19">
        <v>50</v>
      </c>
      <c r="I48" s="19">
        <v>50</v>
      </c>
      <c r="J48" s="19">
        <v>100</v>
      </c>
      <c r="K48" s="19">
        <v>100</v>
      </c>
      <c r="L48" s="19">
        <v>0</v>
      </c>
      <c r="M48" s="19">
        <v>0</v>
      </c>
      <c r="N48" s="19">
        <f>G48+H48+J48+L48</f>
        <v>150</v>
      </c>
      <c r="O48" s="19">
        <f>G48+I48+K48+M48</f>
        <v>150</v>
      </c>
      <c r="P48" s="42"/>
    </row>
    <row r="49" spans="1:16" s="26" customFormat="1" ht="24.75" thickBot="1">
      <c r="A49" s="6" t="s">
        <v>285</v>
      </c>
      <c r="B49" s="6">
        <v>27</v>
      </c>
      <c r="C49" s="37" t="s">
        <v>316</v>
      </c>
      <c r="D49" s="18" t="s">
        <v>317</v>
      </c>
      <c r="E49" s="126">
        <v>150</v>
      </c>
      <c r="F49" s="126">
        <v>0</v>
      </c>
      <c r="G49" s="19">
        <v>0</v>
      </c>
      <c r="H49" s="19">
        <v>150</v>
      </c>
      <c r="I49" s="19">
        <v>150</v>
      </c>
      <c r="J49" s="19">
        <v>0</v>
      </c>
      <c r="K49" s="19">
        <v>0</v>
      </c>
      <c r="L49" s="19">
        <v>0</v>
      </c>
      <c r="M49" s="19">
        <v>0</v>
      </c>
      <c r="N49" s="19">
        <f>G49+H49+J49+L49</f>
        <v>150</v>
      </c>
      <c r="O49" s="19">
        <f>G49+I49+K49+M49</f>
        <v>150</v>
      </c>
      <c r="P49" s="42"/>
    </row>
    <row r="50" spans="1:16" s="100" customFormat="1" ht="19.5" customHeight="1" thickBot="1" thickTop="1">
      <c r="A50" s="108"/>
      <c r="B50" s="108"/>
      <c r="C50" s="64">
        <v>630</v>
      </c>
      <c r="D50" s="69" t="s">
        <v>127</v>
      </c>
      <c r="E50" s="185">
        <f>SUM(E51:E55)</f>
        <v>27750</v>
      </c>
      <c r="F50" s="185">
        <f aca="true" t="shared" si="8" ref="F50:O50">SUM(F51:F55)</f>
        <v>0</v>
      </c>
      <c r="G50" s="185">
        <f t="shared" si="8"/>
        <v>0</v>
      </c>
      <c r="H50" s="185">
        <f t="shared" si="8"/>
        <v>4975</v>
      </c>
      <c r="I50" s="185">
        <f t="shared" si="8"/>
        <v>0</v>
      </c>
      <c r="J50" s="185">
        <f t="shared" si="8"/>
        <v>5525</v>
      </c>
      <c r="K50" s="185">
        <f t="shared" si="8"/>
        <v>200</v>
      </c>
      <c r="L50" s="185">
        <f t="shared" si="8"/>
        <v>4325</v>
      </c>
      <c r="M50" s="185">
        <f t="shared" si="8"/>
        <v>300</v>
      </c>
      <c r="N50" s="185">
        <f t="shared" si="8"/>
        <v>14825</v>
      </c>
      <c r="O50" s="185">
        <f t="shared" si="8"/>
        <v>500</v>
      </c>
      <c r="P50" s="99"/>
    </row>
    <row r="51" spans="1:16" s="26" customFormat="1" ht="36" thickTop="1">
      <c r="A51" s="6">
        <v>39</v>
      </c>
      <c r="B51" s="6">
        <v>47</v>
      </c>
      <c r="C51" s="37" t="s">
        <v>128</v>
      </c>
      <c r="D51" s="163" t="s">
        <v>331</v>
      </c>
      <c r="E51" s="126">
        <v>12000</v>
      </c>
      <c r="F51" s="126">
        <v>0</v>
      </c>
      <c r="G51" s="19">
        <v>0</v>
      </c>
      <c r="H51" s="19">
        <v>3600</v>
      </c>
      <c r="I51" s="19">
        <v>0</v>
      </c>
      <c r="J51" s="19">
        <v>4000</v>
      </c>
      <c r="K51" s="19">
        <v>0</v>
      </c>
      <c r="L51" s="19">
        <v>3000</v>
      </c>
      <c r="M51" s="19">
        <v>0</v>
      </c>
      <c r="N51" s="19">
        <f>G51+H51+J51+L51</f>
        <v>10600</v>
      </c>
      <c r="O51" s="19">
        <f>G51+I51+K51+M51</f>
        <v>0</v>
      </c>
      <c r="P51" s="42" t="s">
        <v>183</v>
      </c>
    </row>
    <row r="52" spans="1:16" s="136" customFormat="1" ht="19.5" customHeight="1">
      <c r="A52" s="151" t="s">
        <v>209</v>
      </c>
      <c r="B52" s="135">
        <v>51</v>
      </c>
      <c r="C52" s="140" t="s">
        <v>265</v>
      </c>
      <c r="D52" s="165" t="s">
        <v>264</v>
      </c>
      <c r="E52" s="139">
        <v>3250</v>
      </c>
      <c r="F52" s="139">
        <v>0</v>
      </c>
      <c r="G52" s="139">
        <v>0</v>
      </c>
      <c r="H52" s="139">
        <v>300</v>
      </c>
      <c r="I52" s="139">
        <v>0</v>
      </c>
      <c r="J52" s="139">
        <v>300</v>
      </c>
      <c r="K52" s="139">
        <v>0</v>
      </c>
      <c r="L52" s="139">
        <v>300</v>
      </c>
      <c r="M52" s="139">
        <v>100</v>
      </c>
      <c r="N52" s="139">
        <f>G52+H52+J52+L52</f>
        <v>900</v>
      </c>
      <c r="O52" s="19">
        <f>G52+I52+K52+M52</f>
        <v>100</v>
      </c>
      <c r="P52" s="42" t="s">
        <v>221</v>
      </c>
    </row>
    <row r="53" spans="1:16" s="136" customFormat="1" ht="19.5" customHeight="1">
      <c r="A53" s="151" t="s">
        <v>286</v>
      </c>
      <c r="B53" s="135">
        <v>49</v>
      </c>
      <c r="C53" s="140" t="s">
        <v>266</v>
      </c>
      <c r="D53" s="165" t="s">
        <v>269</v>
      </c>
      <c r="E53" s="139">
        <v>3500</v>
      </c>
      <c r="F53" s="139">
        <v>0</v>
      </c>
      <c r="G53" s="139">
        <v>0</v>
      </c>
      <c r="H53" s="139">
        <v>350</v>
      </c>
      <c r="I53" s="139">
        <v>0</v>
      </c>
      <c r="J53" s="139">
        <v>350</v>
      </c>
      <c r="K53" s="139">
        <v>0</v>
      </c>
      <c r="L53" s="139">
        <v>375</v>
      </c>
      <c r="M53" s="139">
        <v>100</v>
      </c>
      <c r="N53" s="139">
        <f>G53+H53+J53+L53</f>
        <v>1075</v>
      </c>
      <c r="O53" s="19">
        <f>G53+I53+K53+M53</f>
        <v>100</v>
      </c>
      <c r="P53" s="42" t="s">
        <v>221</v>
      </c>
    </row>
    <row r="54" spans="1:16" s="138" customFormat="1" ht="19.5" customHeight="1">
      <c r="A54" s="107" t="s">
        <v>315</v>
      </c>
      <c r="B54" s="137">
        <v>47</v>
      </c>
      <c r="C54" s="58" t="s">
        <v>267</v>
      </c>
      <c r="D54" s="166" t="s">
        <v>268</v>
      </c>
      <c r="E54" s="134">
        <v>5000</v>
      </c>
      <c r="F54" s="134">
        <v>0</v>
      </c>
      <c r="G54" s="59">
        <v>0</v>
      </c>
      <c r="H54" s="59">
        <v>475</v>
      </c>
      <c r="I54" s="59">
        <v>0</v>
      </c>
      <c r="J54" s="59">
        <v>500</v>
      </c>
      <c r="K54" s="59">
        <v>200</v>
      </c>
      <c r="L54" s="59">
        <v>275</v>
      </c>
      <c r="M54" s="59">
        <v>100</v>
      </c>
      <c r="N54" s="139">
        <f>G54+H54+J54+L54</f>
        <v>1250</v>
      </c>
      <c r="O54" s="19">
        <f>G54+I54+K54+M54</f>
        <v>300</v>
      </c>
      <c r="P54" s="42" t="s">
        <v>183</v>
      </c>
    </row>
    <row r="55" spans="1:16" s="138" customFormat="1" ht="24.75" thickBot="1">
      <c r="A55" s="107" t="s">
        <v>318</v>
      </c>
      <c r="B55" s="137">
        <v>33</v>
      </c>
      <c r="C55" s="154" t="s">
        <v>270</v>
      </c>
      <c r="D55" s="155" t="s">
        <v>271</v>
      </c>
      <c r="E55" s="156">
        <v>4000</v>
      </c>
      <c r="F55" s="156">
        <v>0</v>
      </c>
      <c r="G55" s="157">
        <v>0</v>
      </c>
      <c r="H55" s="157">
        <v>250</v>
      </c>
      <c r="I55" s="157">
        <v>0</v>
      </c>
      <c r="J55" s="157">
        <v>375</v>
      </c>
      <c r="K55" s="157">
        <v>0</v>
      </c>
      <c r="L55" s="157">
        <v>375</v>
      </c>
      <c r="M55" s="157">
        <v>0</v>
      </c>
      <c r="N55" s="158">
        <f>G55+H55+J55+L55</f>
        <v>1000</v>
      </c>
      <c r="O55" s="24">
        <f>G55+I55+K55+M55</f>
        <v>0</v>
      </c>
      <c r="P55" s="42" t="s">
        <v>183</v>
      </c>
    </row>
    <row r="56" spans="1:16" s="3" customFormat="1" ht="19.5" customHeight="1" thickBot="1" thickTop="1">
      <c r="A56" s="41"/>
      <c r="B56" s="41"/>
      <c r="C56" s="64">
        <v>700</v>
      </c>
      <c r="D56" s="159" t="s">
        <v>28</v>
      </c>
      <c r="E56" s="160">
        <f aca="true" t="shared" si="9" ref="E56:O56">SUM(E57:E60)</f>
        <v>11489.2</v>
      </c>
      <c r="F56" s="161">
        <f t="shared" si="9"/>
        <v>54396.2</v>
      </c>
      <c r="G56" s="161">
        <f t="shared" si="9"/>
        <v>8260</v>
      </c>
      <c r="H56" s="160">
        <f t="shared" si="9"/>
        <v>34049</v>
      </c>
      <c r="I56" s="161">
        <f t="shared" si="9"/>
        <v>5200</v>
      </c>
      <c r="J56" s="160">
        <f t="shared" si="9"/>
        <v>26921</v>
      </c>
      <c r="K56" s="161">
        <f t="shared" si="9"/>
        <v>5200</v>
      </c>
      <c r="L56" s="161">
        <f t="shared" si="9"/>
        <v>23845</v>
      </c>
      <c r="M56" s="161">
        <f t="shared" si="9"/>
        <v>5200</v>
      </c>
      <c r="N56" s="160">
        <f t="shared" si="9"/>
        <v>93075</v>
      </c>
      <c r="O56" s="162">
        <f t="shared" si="9"/>
        <v>23860</v>
      </c>
      <c r="P56" s="101"/>
    </row>
    <row r="57" spans="1:16" s="2" customFormat="1" ht="59.25" thickTop="1">
      <c r="A57" s="6">
        <v>44</v>
      </c>
      <c r="B57" s="6">
        <v>103</v>
      </c>
      <c r="C57" s="37" t="s">
        <v>120</v>
      </c>
      <c r="D57" s="163" t="s">
        <v>332</v>
      </c>
      <c r="E57" s="19" t="s">
        <v>17</v>
      </c>
      <c r="F57" s="126">
        <v>53407</v>
      </c>
      <c r="G57" s="19">
        <v>3360</v>
      </c>
      <c r="H57" s="19">
        <v>25549</v>
      </c>
      <c r="I57" s="19">
        <v>1000</v>
      </c>
      <c r="J57" s="19">
        <v>18921</v>
      </c>
      <c r="K57" s="19">
        <v>1000</v>
      </c>
      <c r="L57" s="19">
        <v>18245</v>
      </c>
      <c r="M57" s="19">
        <v>1000</v>
      </c>
      <c r="N57" s="19">
        <f>G57+H57+J57+L57</f>
        <v>66075</v>
      </c>
      <c r="O57" s="19">
        <f>G57+I57+K57+M57</f>
        <v>6360</v>
      </c>
      <c r="P57" s="42" t="s">
        <v>349</v>
      </c>
    </row>
    <row r="58" spans="1:16" s="2" customFormat="1" ht="18" customHeight="1">
      <c r="A58" s="6">
        <v>45</v>
      </c>
      <c r="B58" s="6">
        <v>81</v>
      </c>
      <c r="C58" s="37" t="s">
        <v>111</v>
      </c>
      <c r="D58" s="163" t="s">
        <v>197</v>
      </c>
      <c r="E58" s="126">
        <v>5000</v>
      </c>
      <c r="F58" s="129">
        <v>500</v>
      </c>
      <c r="G58" s="19">
        <v>1900</v>
      </c>
      <c r="H58" s="19">
        <v>1000</v>
      </c>
      <c r="I58" s="19">
        <v>1000</v>
      </c>
      <c r="J58" s="19">
        <v>1000</v>
      </c>
      <c r="K58" s="19">
        <v>1000</v>
      </c>
      <c r="L58" s="19">
        <v>600</v>
      </c>
      <c r="M58" s="19">
        <v>1000</v>
      </c>
      <c r="N58" s="19">
        <f>G58+H58+J58+L58</f>
        <v>4500</v>
      </c>
      <c r="O58" s="19">
        <f>G58+I58+K58+M58</f>
        <v>4900</v>
      </c>
      <c r="P58" s="42" t="s">
        <v>220</v>
      </c>
    </row>
    <row r="59" spans="1:16" s="30" customFormat="1" ht="24" customHeight="1">
      <c r="A59" s="7">
        <v>46</v>
      </c>
      <c r="B59" s="7">
        <v>72</v>
      </c>
      <c r="C59" s="38" t="s">
        <v>117</v>
      </c>
      <c r="D59" s="18" t="s">
        <v>118</v>
      </c>
      <c r="E59" s="204" t="s">
        <v>17</v>
      </c>
      <c r="F59" s="205"/>
      <c r="G59" s="32">
        <v>1500</v>
      </c>
      <c r="H59" s="29">
        <v>5000</v>
      </c>
      <c r="I59" s="29">
        <v>2000</v>
      </c>
      <c r="J59" s="29">
        <v>5000</v>
      </c>
      <c r="K59" s="29">
        <v>2000</v>
      </c>
      <c r="L59" s="29">
        <v>5000</v>
      </c>
      <c r="M59" s="29">
        <v>2000</v>
      </c>
      <c r="N59" s="19">
        <f>G59+H59+J59+L59</f>
        <v>16500</v>
      </c>
      <c r="O59" s="19">
        <f>G59+I59+K59+M59</f>
        <v>7500</v>
      </c>
      <c r="P59" s="43" t="s">
        <v>18</v>
      </c>
    </row>
    <row r="60" spans="1:16" s="2" customFormat="1" ht="30" thickBot="1">
      <c r="A60" s="6">
        <v>47</v>
      </c>
      <c r="B60" s="6">
        <v>97</v>
      </c>
      <c r="C60" s="37" t="s">
        <v>137</v>
      </c>
      <c r="D60" s="18" t="s">
        <v>138</v>
      </c>
      <c r="E60" s="126">
        <v>6489.2</v>
      </c>
      <c r="F60" s="19">
        <v>489.2</v>
      </c>
      <c r="G60" s="19">
        <v>1500</v>
      </c>
      <c r="H60" s="19">
        <v>2500</v>
      </c>
      <c r="I60" s="19">
        <v>1200</v>
      </c>
      <c r="J60" s="19">
        <v>2000</v>
      </c>
      <c r="K60" s="19">
        <v>1200</v>
      </c>
      <c r="L60" s="19">
        <v>0</v>
      </c>
      <c r="M60" s="19">
        <v>1200</v>
      </c>
      <c r="N60" s="19">
        <f>G60+H60+J60+L60</f>
        <v>6000</v>
      </c>
      <c r="O60" s="19">
        <f>G60+I60+K60+M60</f>
        <v>5100</v>
      </c>
      <c r="P60" s="42" t="s">
        <v>224</v>
      </c>
    </row>
    <row r="61" spans="1:16" s="5" customFormat="1" ht="19.5" customHeight="1" thickTop="1">
      <c r="A61" s="40"/>
      <c r="B61" s="40"/>
      <c r="C61" s="186">
        <v>710</v>
      </c>
      <c r="D61" s="187" t="s">
        <v>29</v>
      </c>
      <c r="E61" s="188">
        <f>SUM(E62)</f>
        <v>1511.5</v>
      </c>
      <c r="F61" s="188">
        <f aca="true" t="shared" si="10" ref="F61:O61">SUM(F62)</f>
        <v>19.5</v>
      </c>
      <c r="G61" s="188">
        <f t="shared" si="10"/>
        <v>302</v>
      </c>
      <c r="H61" s="188">
        <f t="shared" si="10"/>
        <v>706</v>
      </c>
      <c r="I61" s="188">
        <f t="shared" si="10"/>
        <v>0</v>
      </c>
      <c r="J61" s="188">
        <f t="shared" si="10"/>
        <v>484</v>
      </c>
      <c r="K61" s="188">
        <f t="shared" si="10"/>
        <v>0</v>
      </c>
      <c r="L61" s="188">
        <f t="shared" si="10"/>
        <v>0</v>
      </c>
      <c r="M61" s="188">
        <f t="shared" si="10"/>
        <v>0</v>
      </c>
      <c r="N61" s="188">
        <f t="shared" si="10"/>
        <v>1492</v>
      </c>
      <c r="O61" s="189">
        <f t="shared" si="10"/>
        <v>302</v>
      </c>
      <c r="P61" s="190"/>
    </row>
    <row r="62" spans="1:16" s="26" customFormat="1" ht="42.75" customHeight="1">
      <c r="A62" s="6">
        <v>48</v>
      </c>
      <c r="B62" s="6">
        <v>86</v>
      </c>
      <c r="C62" s="37" t="s">
        <v>30</v>
      </c>
      <c r="D62" s="20" t="s">
        <v>31</v>
      </c>
      <c r="E62" s="19">
        <v>1511.5</v>
      </c>
      <c r="F62" s="19">
        <v>19.5</v>
      </c>
      <c r="G62" s="19">
        <v>302</v>
      </c>
      <c r="H62" s="19">
        <v>706</v>
      </c>
      <c r="I62" s="19">
        <v>0</v>
      </c>
      <c r="J62" s="19">
        <v>484</v>
      </c>
      <c r="K62" s="19">
        <v>0</v>
      </c>
      <c r="L62" s="19">
        <v>0</v>
      </c>
      <c r="M62" s="19">
        <v>0</v>
      </c>
      <c r="N62" s="19">
        <f>G62+H62+J62+L62</f>
        <v>1492</v>
      </c>
      <c r="O62" s="19">
        <f>G62+I62+K62+M62</f>
        <v>302</v>
      </c>
      <c r="P62" s="42" t="s">
        <v>188</v>
      </c>
    </row>
    <row r="63" spans="1:16" ht="19.5" customHeight="1" thickBot="1">
      <c r="A63" s="41"/>
      <c r="B63" s="41"/>
      <c r="C63" s="191">
        <v>750</v>
      </c>
      <c r="D63" s="192" t="s">
        <v>32</v>
      </c>
      <c r="E63" s="193">
        <f>SUM(E64:E70)</f>
        <v>79752.8</v>
      </c>
      <c r="F63" s="193">
        <f aca="true" t="shared" si="11" ref="F63:O63">SUM(F64:F70)</f>
        <v>487</v>
      </c>
      <c r="G63" s="193">
        <f t="shared" si="11"/>
        <v>1395.5</v>
      </c>
      <c r="H63" s="193">
        <f t="shared" si="11"/>
        <v>4866.5</v>
      </c>
      <c r="I63" s="193">
        <f t="shared" si="11"/>
        <v>1284.8</v>
      </c>
      <c r="J63" s="193">
        <f t="shared" si="11"/>
        <v>51807</v>
      </c>
      <c r="K63" s="193">
        <f t="shared" si="11"/>
        <v>1700</v>
      </c>
      <c r="L63" s="193">
        <f t="shared" si="11"/>
        <v>21675</v>
      </c>
      <c r="M63" s="193">
        <f t="shared" si="11"/>
        <v>1250</v>
      </c>
      <c r="N63" s="193">
        <f t="shared" si="11"/>
        <v>79744</v>
      </c>
      <c r="O63" s="194">
        <f t="shared" si="11"/>
        <v>5630.3</v>
      </c>
      <c r="P63" s="52"/>
    </row>
    <row r="64" spans="1:16" s="2" customFormat="1" ht="24.75" thickTop="1">
      <c r="A64" s="6">
        <v>49</v>
      </c>
      <c r="B64" s="6">
        <v>76</v>
      </c>
      <c r="C64" s="104" t="s">
        <v>33</v>
      </c>
      <c r="D64" s="105" t="s">
        <v>34</v>
      </c>
      <c r="E64" s="128">
        <v>3008.3</v>
      </c>
      <c r="F64" s="128">
        <v>367</v>
      </c>
      <c r="G64" s="106">
        <v>588</v>
      </c>
      <c r="H64" s="106">
        <v>499</v>
      </c>
      <c r="I64" s="106">
        <v>500</v>
      </c>
      <c r="J64" s="106">
        <v>600</v>
      </c>
      <c r="K64" s="106">
        <v>500</v>
      </c>
      <c r="L64" s="106">
        <v>500</v>
      </c>
      <c r="M64" s="106">
        <v>500</v>
      </c>
      <c r="N64" s="106">
        <f aca="true" t="shared" si="12" ref="N64:N70">G64+H64+J64+L64</f>
        <v>2187</v>
      </c>
      <c r="O64" s="106">
        <f aca="true" t="shared" si="13" ref="O64:O70">G64+I64+K64+M64</f>
        <v>2088</v>
      </c>
      <c r="P64" s="42" t="s">
        <v>221</v>
      </c>
    </row>
    <row r="65" spans="1:16" s="2" customFormat="1" ht="25.5">
      <c r="A65" s="6">
        <v>50</v>
      </c>
      <c r="B65" s="6">
        <v>70</v>
      </c>
      <c r="C65" s="97" t="s">
        <v>303</v>
      </c>
      <c r="D65" s="163" t="s">
        <v>145</v>
      </c>
      <c r="E65" s="126">
        <v>6181</v>
      </c>
      <c r="F65" s="126">
        <v>120</v>
      </c>
      <c r="G65" s="19">
        <v>0</v>
      </c>
      <c r="H65" s="19">
        <v>434</v>
      </c>
      <c r="I65" s="19">
        <v>0</v>
      </c>
      <c r="J65" s="19">
        <v>3226</v>
      </c>
      <c r="K65" s="19">
        <v>0</v>
      </c>
      <c r="L65" s="19">
        <v>2401</v>
      </c>
      <c r="M65" s="19">
        <v>0</v>
      </c>
      <c r="N65" s="19">
        <f t="shared" si="12"/>
        <v>6061</v>
      </c>
      <c r="O65" s="19">
        <f t="shared" si="13"/>
        <v>0</v>
      </c>
      <c r="P65" s="42" t="s">
        <v>221</v>
      </c>
    </row>
    <row r="66" spans="1:16" s="2" customFormat="1" ht="48.75">
      <c r="A66" s="6" t="s">
        <v>319</v>
      </c>
      <c r="B66" s="6">
        <v>55</v>
      </c>
      <c r="C66" s="97" t="s">
        <v>304</v>
      </c>
      <c r="D66" s="163" t="s">
        <v>299</v>
      </c>
      <c r="E66" s="126">
        <v>43017.5</v>
      </c>
      <c r="F66" s="126">
        <v>0</v>
      </c>
      <c r="G66" s="19">
        <v>0</v>
      </c>
      <c r="H66" s="19">
        <v>1017.5</v>
      </c>
      <c r="I66" s="31">
        <v>30</v>
      </c>
      <c r="J66" s="31">
        <v>42000</v>
      </c>
      <c r="K66" s="19">
        <v>450</v>
      </c>
      <c r="L66" s="19">
        <v>0</v>
      </c>
      <c r="M66" s="19">
        <v>0</v>
      </c>
      <c r="N66" s="19">
        <f t="shared" si="12"/>
        <v>43017.5</v>
      </c>
      <c r="O66" s="19">
        <f t="shared" si="13"/>
        <v>480</v>
      </c>
      <c r="P66" s="42" t="s">
        <v>306</v>
      </c>
    </row>
    <row r="67" spans="1:16" s="2" customFormat="1" ht="19.5" customHeight="1">
      <c r="A67" s="6">
        <v>52</v>
      </c>
      <c r="B67" s="6">
        <v>54</v>
      </c>
      <c r="C67" s="37" t="s">
        <v>143</v>
      </c>
      <c r="D67" s="18" t="s">
        <v>35</v>
      </c>
      <c r="E67" s="23" t="s">
        <v>17</v>
      </c>
      <c r="F67" s="23"/>
      <c r="G67" s="19">
        <v>610</v>
      </c>
      <c r="H67" s="19">
        <v>500</v>
      </c>
      <c r="I67" s="19">
        <v>250</v>
      </c>
      <c r="J67" s="19">
        <v>500</v>
      </c>
      <c r="K67" s="19">
        <v>250</v>
      </c>
      <c r="L67" s="19">
        <v>600</v>
      </c>
      <c r="M67" s="19">
        <v>250</v>
      </c>
      <c r="N67" s="19">
        <f t="shared" si="12"/>
        <v>2210</v>
      </c>
      <c r="O67" s="19">
        <f t="shared" si="13"/>
        <v>1360</v>
      </c>
      <c r="P67" s="43" t="s">
        <v>18</v>
      </c>
    </row>
    <row r="68" spans="1:16" s="2" customFormat="1" ht="24">
      <c r="A68" s="6">
        <v>53</v>
      </c>
      <c r="B68" s="6">
        <v>36</v>
      </c>
      <c r="C68" s="37" t="s">
        <v>144</v>
      </c>
      <c r="D68" s="18" t="s">
        <v>78</v>
      </c>
      <c r="E68" s="195" t="s">
        <v>17</v>
      </c>
      <c r="F68" s="199"/>
      <c r="G68" s="19">
        <v>90</v>
      </c>
      <c r="H68" s="19">
        <v>200</v>
      </c>
      <c r="I68" s="19">
        <v>150</v>
      </c>
      <c r="J68" s="19">
        <v>250</v>
      </c>
      <c r="K68" s="19">
        <v>150</v>
      </c>
      <c r="L68" s="19">
        <v>250</v>
      </c>
      <c r="M68" s="19">
        <v>150</v>
      </c>
      <c r="N68" s="19">
        <f t="shared" si="12"/>
        <v>790</v>
      </c>
      <c r="O68" s="19">
        <f t="shared" si="13"/>
        <v>540</v>
      </c>
      <c r="P68" s="43" t="s">
        <v>18</v>
      </c>
    </row>
    <row r="69" spans="1:16" ht="19.5" customHeight="1">
      <c r="A69" s="6">
        <v>54</v>
      </c>
      <c r="B69" s="6">
        <v>36</v>
      </c>
      <c r="C69" s="37"/>
      <c r="D69" s="20" t="s">
        <v>182</v>
      </c>
      <c r="E69" s="206" t="s">
        <v>17</v>
      </c>
      <c r="F69" s="206"/>
      <c r="G69" s="19">
        <v>107.5</v>
      </c>
      <c r="H69" s="19">
        <v>1000</v>
      </c>
      <c r="I69" s="19">
        <v>354.8</v>
      </c>
      <c r="J69" s="19">
        <v>1000</v>
      </c>
      <c r="K69" s="19">
        <v>350</v>
      </c>
      <c r="L69" s="19">
        <v>1000</v>
      </c>
      <c r="M69" s="19">
        <v>350</v>
      </c>
      <c r="N69" s="19">
        <f t="shared" si="12"/>
        <v>3107.5</v>
      </c>
      <c r="O69" s="19">
        <f t="shared" si="13"/>
        <v>1162.3</v>
      </c>
      <c r="P69" s="43" t="s">
        <v>18</v>
      </c>
    </row>
    <row r="70" spans="1:16" s="2" customFormat="1" ht="19.5" customHeight="1" thickBot="1">
      <c r="A70" s="6">
        <v>55</v>
      </c>
      <c r="B70" s="6">
        <v>35</v>
      </c>
      <c r="C70" s="102" t="s">
        <v>305</v>
      </c>
      <c r="D70" s="45" t="s">
        <v>63</v>
      </c>
      <c r="E70" s="130">
        <v>27546</v>
      </c>
      <c r="F70" s="24">
        <v>0</v>
      </c>
      <c r="G70" s="24">
        <v>0</v>
      </c>
      <c r="H70" s="24">
        <v>1216</v>
      </c>
      <c r="I70" s="24">
        <v>0</v>
      </c>
      <c r="J70" s="24">
        <v>4231</v>
      </c>
      <c r="K70" s="24">
        <v>0</v>
      </c>
      <c r="L70" s="24">
        <v>16924</v>
      </c>
      <c r="M70" s="24">
        <v>0</v>
      </c>
      <c r="N70" s="24">
        <f t="shared" si="12"/>
        <v>22371</v>
      </c>
      <c r="O70" s="24">
        <f t="shared" si="13"/>
        <v>0</v>
      </c>
      <c r="P70" s="42" t="s">
        <v>221</v>
      </c>
    </row>
    <row r="71" spans="1:16" s="5" customFormat="1" ht="33" thickBot="1" thickTop="1">
      <c r="A71" s="152"/>
      <c r="B71" s="40"/>
      <c r="C71" s="14">
        <v>754</v>
      </c>
      <c r="D71" s="15" t="s">
        <v>36</v>
      </c>
      <c r="E71" s="13">
        <f aca="true" t="shared" si="14" ref="E71:O71">SUM(E72:E74)</f>
        <v>1928</v>
      </c>
      <c r="F71" s="13">
        <f t="shared" si="14"/>
        <v>493</v>
      </c>
      <c r="G71" s="13">
        <f t="shared" si="14"/>
        <v>147</v>
      </c>
      <c r="H71" s="13">
        <f t="shared" si="14"/>
        <v>665</v>
      </c>
      <c r="I71" s="13">
        <f t="shared" si="14"/>
        <v>150</v>
      </c>
      <c r="J71" s="13">
        <f t="shared" si="14"/>
        <v>535</v>
      </c>
      <c r="K71" s="13">
        <f t="shared" si="14"/>
        <v>150</v>
      </c>
      <c r="L71" s="13">
        <f t="shared" si="14"/>
        <v>385</v>
      </c>
      <c r="M71" s="13">
        <f t="shared" si="14"/>
        <v>150</v>
      </c>
      <c r="N71" s="13">
        <f t="shared" si="14"/>
        <v>1732</v>
      </c>
      <c r="O71" s="49">
        <f t="shared" si="14"/>
        <v>597</v>
      </c>
      <c r="P71" s="70"/>
    </row>
    <row r="72" spans="1:16" s="26" customFormat="1" ht="30" thickTop="1">
      <c r="A72" s="6">
        <v>56</v>
      </c>
      <c r="B72" s="6">
        <v>87</v>
      </c>
      <c r="C72" s="37" t="s">
        <v>37</v>
      </c>
      <c r="D72" s="167" t="s">
        <v>79</v>
      </c>
      <c r="E72" s="126">
        <v>1161</v>
      </c>
      <c r="F72" s="126">
        <v>131</v>
      </c>
      <c r="G72" s="19">
        <v>0</v>
      </c>
      <c r="H72" s="19">
        <v>480</v>
      </c>
      <c r="I72" s="19">
        <v>50</v>
      </c>
      <c r="J72" s="19">
        <v>350</v>
      </c>
      <c r="K72" s="19">
        <v>50</v>
      </c>
      <c r="L72" s="19">
        <v>200</v>
      </c>
      <c r="M72" s="19">
        <v>50</v>
      </c>
      <c r="N72" s="71">
        <f>G72+H72+J72+L72</f>
        <v>1030</v>
      </c>
      <c r="O72" s="19">
        <f>G72+I72+K72+M72</f>
        <v>150</v>
      </c>
      <c r="P72" s="42" t="s">
        <v>185</v>
      </c>
    </row>
    <row r="73" spans="1:16" s="26" customFormat="1" ht="36">
      <c r="A73" s="6">
        <v>57</v>
      </c>
      <c r="B73" s="6">
        <v>36</v>
      </c>
      <c r="C73" s="39" t="s">
        <v>348</v>
      </c>
      <c r="D73" s="55" t="s">
        <v>287</v>
      </c>
      <c r="E73" s="200" t="s">
        <v>17</v>
      </c>
      <c r="F73" s="201"/>
      <c r="G73" s="24">
        <v>147</v>
      </c>
      <c r="H73" s="24">
        <v>50</v>
      </c>
      <c r="I73" s="24">
        <v>50</v>
      </c>
      <c r="J73" s="24">
        <v>50</v>
      </c>
      <c r="K73" s="24">
        <v>50</v>
      </c>
      <c r="L73" s="24">
        <v>50</v>
      </c>
      <c r="M73" s="24">
        <v>50</v>
      </c>
      <c r="N73" s="141">
        <f>G73+H73+J73+L73</f>
        <v>297</v>
      </c>
      <c r="O73" s="24">
        <f>G73+I73+K73+M73</f>
        <v>297</v>
      </c>
      <c r="P73" s="43" t="s">
        <v>18</v>
      </c>
    </row>
    <row r="74" spans="1:16" s="50" customFormat="1" ht="24.75" thickBot="1">
      <c r="A74" s="6">
        <v>58</v>
      </c>
      <c r="B74" s="6">
        <v>73</v>
      </c>
      <c r="C74" s="39" t="s">
        <v>74</v>
      </c>
      <c r="D74" s="55" t="s">
        <v>76</v>
      </c>
      <c r="E74" s="127">
        <v>767</v>
      </c>
      <c r="F74" s="127">
        <v>362</v>
      </c>
      <c r="G74" s="24">
        <v>0</v>
      </c>
      <c r="H74" s="24">
        <v>135</v>
      </c>
      <c r="I74" s="24">
        <v>50</v>
      </c>
      <c r="J74" s="24">
        <v>135</v>
      </c>
      <c r="K74" s="24">
        <v>50</v>
      </c>
      <c r="L74" s="24">
        <v>135</v>
      </c>
      <c r="M74" s="24">
        <v>50</v>
      </c>
      <c r="N74" s="24">
        <f>G74+H74+J74+L74</f>
        <v>405</v>
      </c>
      <c r="O74" s="24">
        <f>G74+I74+K74+M74</f>
        <v>150</v>
      </c>
      <c r="P74" s="43" t="s">
        <v>189</v>
      </c>
    </row>
    <row r="75" spans="1:16" ht="19.5" customHeight="1" thickBot="1" thickTop="1">
      <c r="A75" s="153"/>
      <c r="B75" s="41"/>
      <c r="C75" s="64">
        <v>801</v>
      </c>
      <c r="D75" s="65" t="s">
        <v>38</v>
      </c>
      <c r="E75" s="47">
        <f aca="true" t="shared" si="15" ref="E75:O75">SUM(E76:E82)</f>
        <v>46184.8</v>
      </c>
      <c r="F75" s="47">
        <f t="shared" si="15"/>
        <v>0</v>
      </c>
      <c r="G75" s="47">
        <f t="shared" si="15"/>
        <v>2537.1000000000004</v>
      </c>
      <c r="H75" s="47">
        <f t="shared" si="15"/>
        <v>13891.7</v>
      </c>
      <c r="I75" s="47">
        <f t="shared" si="15"/>
        <v>2500</v>
      </c>
      <c r="J75" s="47">
        <f t="shared" si="15"/>
        <v>21008.3</v>
      </c>
      <c r="K75" s="47">
        <f t="shared" si="15"/>
        <v>3300</v>
      </c>
      <c r="L75" s="47">
        <f t="shared" si="15"/>
        <v>20743.3</v>
      </c>
      <c r="M75" s="47">
        <f t="shared" si="15"/>
        <v>3800</v>
      </c>
      <c r="N75" s="47">
        <f t="shared" si="15"/>
        <v>58180.40000000001</v>
      </c>
      <c r="O75" s="60">
        <f t="shared" si="15"/>
        <v>12137.099999999999</v>
      </c>
      <c r="P75" s="52"/>
    </row>
    <row r="76" spans="1:16" s="2" customFormat="1" ht="24.75" thickTop="1">
      <c r="A76" s="6">
        <v>59</v>
      </c>
      <c r="B76" s="6">
        <v>87</v>
      </c>
      <c r="C76" s="37" t="s">
        <v>39</v>
      </c>
      <c r="D76" s="18" t="s">
        <v>200</v>
      </c>
      <c r="E76" s="195" t="s">
        <v>17</v>
      </c>
      <c r="F76" s="199"/>
      <c r="G76" s="19">
        <v>1436</v>
      </c>
      <c r="H76" s="19">
        <v>3749.7</v>
      </c>
      <c r="I76" s="19">
        <v>1200</v>
      </c>
      <c r="J76" s="19">
        <v>3749.8</v>
      </c>
      <c r="K76" s="19">
        <v>1300</v>
      </c>
      <c r="L76" s="19">
        <v>3749.8</v>
      </c>
      <c r="M76" s="19">
        <v>1500</v>
      </c>
      <c r="N76" s="19">
        <f aca="true" t="shared" si="16" ref="N76:N84">G76+H76+J76+L76</f>
        <v>12685.3</v>
      </c>
      <c r="O76" s="19">
        <f aca="true" t="shared" si="17" ref="O76:O84">G76+I76+K76+M76</f>
        <v>5436</v>
      </c>
      <c r="P76" s="43" t="s">
        <v>18</v>
      </c>
    </row>
    <row r="77" spans="1:16" s="2" customFormat="1" ht="38.25">
      <c r="A77" s="6">
        <v>60</v>
      </c>
      <c r="B77" s="6">
        <v>69</v>
      </c>
      <c r="C77" s="37" t="s">
        <v>41</v>
      </c>
      <c r="D77" s="163" t="s">
        <v>203</v>
      </c>
      <c r="E77" s="126">
        <v>8360</v>
      </c>
      <c r="F77" s="19">
        <v>0</v>
      </c>
      <c r="G77" s="19">
        <v>0</v>
      </c>
      <c r="H77" s="19">
        <v>1962</v>
      </c>
      <c r="I77" s="19">
        <v>100</v>
      </c>
      <c r="J77" s="19">
        <v>1994</v>
      </c>
      <c r="K77" s="19">
        <v>100</v>
      </c>
      <c r="L77" s="19">
        <v>1994</v>
      </c>
      <c r="M77" s="19">
        <v>100</v>
      </c>
      <c r="N77" s="19">
        <f t="shared" si="16"/>
        <v>5950</v>
      </c>
      <c r="O77" s="19">
        <f t="shared" si="17"/>
        <v>300</v>
      </c>
      <c r="P77" s="42" t="s">
        <v>221</v>
      </c>
    </row>
    <row r="78" spans="1:16" s="2" customFormat="1" ht="38.25">
      <c r="A78" s="6">
        <v>61</v>
      </c>
      <c r="B78" s="6">
        <v>67</v>
      </c>
      <c r="C78" s="37" t="s">
        <v>42</v>
      </c>
      <c r="D78" s="163" t="s">
        <v>43</v>
      </c>
      <c r="E78" s="126">
        <v>242</v>
      </c>
      <c r="F78" s="19">
        <v>0</v>
      </c>
      <c r="G78" s="19">
        <v>0</v>
      </c>
      <c r="H78" s="19">
        <v>110</v>
      </c>
      <c r="I78" s="19">
        <v>0</v>
      </c>
      <c r="J78" s="19">
        <v>132</v>
      </c>
      <c r="K78" s="19">
        <v>0</v>
      </c>
      <c r="L78" s="19">
        <v>0</v>
      </c>
      <c r="M78" s="19">
        <v>0</v>
      </c>
      <c r="N78" s="19">
        <f t="shared" si="16"/>
        <v>242</v>
      </c>
      <c r="O78" s="19">
        <f t="shared" si="17"/>
        <v>0</v>
      </c>
      <c r="P78" s="42" t="s">
        <v>183</v>
      </c>
    </row>
    <row r="79" spans="1:16" s="2" customFormat="1" ht="38.25">
      <c r="A79" s="6">
        <v>62</v>
      </c>
      <c r="B79" s="6">
        <v>69</v>
      </c>
      <c r="C79" s="37" t="s">
        <v>40</v>
      </c>
      <c r="D79" s="163" t="s">
        <v>205</v>
      </c>
      <c r="E79" s="126">
        <v>9000</v>
      </c>
      <c r="F79" s="19">
        <v>0</v>
      </c>
      <c r="G79" s="19">
        <v>0</v>
      </c>
      <c r="H79" s="19">
        <v>3400</v>
      </c>
      <c r="I79" s="19">
        <v>0</v>
      </c>
      <c r="J79" s="19">
        <v>3000</v>
      </c>
      <c r="K79" s="19">
        <v>200</v>
      </c>
      <c r="L79" s="19">
        <v>2600</v>
      </c>
      <c r="M79" s="19">
        <v>500</v>
      </c>
      <c r="N79" s="19">
        <f t="shared" si="16"/>
        <v>9000</v>
      </c>
      <c r="O79" s="19">
        <f t="shared" si="17"/>
        <v>700</v>
      </c>
      <c r="P79" s="42" t="s">
        <v>221</v>
      </c>
    </row>
    <row r="80" spans="1:16" s="2" customFormat="1" ht="37.5">
      <c r="A80" s="6">
        <v>63</v>
      </c>
      <c r="B80" s="6">
        <v>63</v>
      </c>
      <c r="C80" s="37" t="s">
        <v>146</v>
      </c>
      <c r="D80" s="163" t="s">
        <v>346</v>
      </c>
      <c r="E80" s="126">
        <v>11912</v>
      </c>
      <c r="F80" s="19">
        <v>0</v>
      </c>
      <c r="G80" s="19">
        <v>0</v>
      </c>
      <c r="H80" s="19">
        <v>240</v>
      </c>
      <c r="I80" s="19">
        <v>0</v>
      </c>
      <c r="J80" s="19">
        <v>5702.5</v>
      </c>
      <c r="K80" s="19">
        <v>500</v>
      </c>
      <c r="L80" s="19">
        <v>5969.5</v>
      </c>
      <c r="M80" s="19">
        <v>500</v>
      </c>
      <c r="N80" s="19">
        <f t="shared" si="16"/>
        <v>11912</v>
      </c>
      <c r="O80" s="19">
        <f t="shared" si="17"/>
        <v>1000</v>
      </c>
      <c r="P80" s="42" t="s">
        <v>191</v>
      </c>
    </row>
    <row r="81" spans="1:16" s="2" customFormat="1" ht="38.25">
      <c r="A81" s="6">
        <v>64</v>
      </c>
      <c r="B81" s="6">
        <v>97</v>
      </c>
      <c r="C81" s="37" t="s">
        <v>202</v>
      </c>
      <c r="D81" s="163" t="s">
        <v>347</v>
      </c>
      <c r="E81" s="126">
        <v>16670.8</v>
      </c>
      <c r="F81" s="19">
        <v>0</v>
      </c>
      <c r="G81" s="19">
        <v>670.8</v>
      </c>
      <c r="H81" s="19">
        <v>4000</v>
      </c>
      <c r="I81" s="19">
        <v>1000</v>
      </c>
      <c r="J81" s="19">
        <v>6000</v>
      </c>
      <c r="K81" s="19">
        <v>1000</v>
      </c>
      <c r="L81" s="19">
        <v>6000</v>
      </c>
      <c r="M81" s="19">
        <v>1000</v>
      </c>
      <c r="N81" s="19">
        <f t="shared" si="16"/>
        <v>16670.8</v>
      </c>
      <c r="O81" s="19">
        <f t="shared" si="17"/>
        <v>3670.8</v>
      </c>
      <c r="P81" s="42" t="s">
        <v>296</v>
      </c>
    </row>
    <row r="82" spans="1:16" s="2" customFormat="1" ht="24.75" thickBot="1">
      <c r="A82" s="6">
        <v>65</v>
      </c>
      <c r="B82" s="6">
        <v>42</v>
      </c>
      <c r="C82" s="39" t="s">
        <v>68</v>
      </c>
      <c r="D82" s="45" t="s">
        <v>201</v>
      </c>
      <c r="E82" s="202" t="s">
        <v>17</v>
      </c>
      <c r="F82" s="203"/>
      <c r="G82" s="24">
        <v>430.3</v>
      </c>
      <c r="H82" s="24">
        <v>430</v>
      </c>
      <c r="I82" s="24">
        <v>200</v>
      </c>
      <c r="J82" s="24">
        <v>430</v>
      </c>
      <c r="K82" s="24">
        <v>200</v>
      </c>
      <c r="L82" s="24">
        <v>430</v>
      </c>
      <c r="M82" s="24">
        <v>200</v>
      </c>
      <c r="N82" s="24">
        <f t="shared" si="16"/>
        <v>1720.3</v>
      </c>
      <c r="O82" s="24">
        <f t="shared" si="17"/>
        <v>1030.3</v>
      </c>
      <c r="P82" s="43" t="s">
        <v>18</v>
      </c>
    </row>
    <row r="83" spans="1:16" s="148" customFormat="1" ht="19.5" customHeight="1" thickTop="1">
      <c r="A83" s="62"/>
      <c r="B83" s="146"/>
      <c r="C83" s="172">
        <v>851</v>
      </c>
      <c r="D83" s="173" t="s">
        <v>300</v>
      </c>
      <c r="E83" s="174">
        <f>SUM(E84)</f>
        <v>1700</v>
      </c>
      <c r="F83" s="174">
        <f aca="true" t="shared" si="18" ref="F83:O83">SUM(F84)</f>
        <v>0</v>
      </c>
      <c r="G83" s="174">
        <f t="shared" si="18"/>
        <v>0</v>
      </c>
      <c r="H83" s="174">
        <f t="shared" si="18"/>
        <v>850</v>
      </c>
      <c r="I83" s="174">
        <f t="shared" si="18"/>
        <v>0</v>
      </c>
      <c r="J83" s="174">
        <f t="shared" si="18"/>
        <v>850</v>
      </c>
      <c r="K83" s="174">
        <f t="shared" si="18"/>
        <v>0</v>
      </c>
      <c r="L83" s="174">
        <f t="shared" si="18"/>
        <v>0</v>
      </c>
      <c r="M83" s="174">
        <f t="shared" si="18"/>
        <v>0</v>
      </c>
      <c r="N83" s="174">
        <f t="shared" si="18"/>
        <v>1700</v>
      </c>
      <c r="O83" s="174">
        <f t="shared" si="18"/>
        <v>0</v>
      </c>
      <c r="P83" s="147"/>
    </row>
    <row r="84" spans="1:16" s="2" customFormat="1" ht="24">
      <c r="A84" s="6" t="s">
        <v>320</v>
      </c>
      <c r="B84" s="6">
        <v>59</v>
      </c>
      <c r="C84" s="37" t="s">
        <v>301</v>
      </c>
      <c r="D84" s="18" t="s">
        <v>302</v>
      </c>
      <c r="E84" s="124">
        <v>1700</v>
      </c>
      <c r="F84" s="175">
        <v>0</v>
      </c>
      <c r="G84" s="19">
        <v>0</v>
      </c>
      <c r="H84" s="19">
        <v>850</v>
      </c>
      <c r="I84" s="19">
        <v>0</v>
      </c>
      <c r="J84" s="19">
        <v>850</v>
      </c>
      <c r="K84" s="19">
        <v>0</v>
      </c>
      <c r="L84" s="19">
        <v>0</v>
      </c>
      <c r="M84" s="19">
        <v>0</v>
      </c>
      <c r="N84" s="19">
        <f t="shared" si="16"/>
        <v>1700</v>
      </c>
      <c r="O84" s="19">
        <f t="shared" si="17"/>
        <v>0</v>
      </c>
      <c r="P84" s="42" t="s">
        <v>183</v>
      </c>
    </row>
    <row r="85" spans="1:16" s="2" customFormat="1" ht="2.25" customHeight="1" thickBot="1">
      <c r="A85" s="108"/>
      <c r="B85" s="108"/>
      <c r="C85" s="144"/>
      <c r="D85" s="145"/>
      <c r="E85" s="149"/>
      <c r="F85" s="150"/>
      <c r="G85" s="141"/>
      <c r="H85" s="141"/>
      <c r="I85" s="141"/>
      <c r="J85" s="141"/>
      <c r="K85" s="141"/>
      <c r="L85" s="141"/>
      <c r="M85" s="141"/>
      <c r="N85" s="141"/>
      <c r="O85" s="170"/>
      <c r="P85" s="171"/>
    </row>
    <row r="86" spans="1:16" ht="19.5" customHeight="1" thickBot="1" thickTop="1">
      <c r="A86" s="153"/>
      <c r="B86" s="41"/>
      <c r="C86" s="14">
        <v>852</v>
      </c>
      <c r="D86" s="48" t="s">
        <v>181</v>
      </c>
      <c r="E86" s="12">
        <f aca="true" t="shared" si="19" ref="E86:O86">SUM(E87:E93)</f>
        <v>43357.5</v>
      </c>
      <c r="F86" s="12">
        <f t="shared" si="19"/>
        <v>1214.9</v>
      </c>
      <c r="G86" s="12">
        <f t="shared" si="19"/>
        <v>132.5</v>
      </c>
      <c r="H86" s="12">
        <f t="shared" si="19"/>
        <v>10036.1</v>
      </c>
      <c r="I86" s="12">
        <f t="shared" si="19"/>
        <v>316.1</v>
      </c>
      <c r="J86" s="12">
        <f t="shared" si="19"/>
        <v>9012</v>
      </c>
      <c r="K86" s="12">
        <f t="shared" si="19"/>
        <v>325</v>
      </c>
      <c r="L86" s="12">
        <f t="shared" si="19"/>
        <v>10591</v>
      </c>
      <c r="M86" s="12">
        <f t="shared" si="19"/>
        <v>20</v>
      </c>
      <c r="N86" s="12">
        <f t="shared" si="19"/>
        <v>29771.6</v>
      </c>
      <c r="O86" s="66">
        <f t="shared" si="19"/>
        <v>793.6</v>
      </c>
      <c r="P86" s="52"/>
    </row>
    <row r="87" spans="1:16" s="2" customFormat="1" ht="30" thickTop="1">
      <c r="A87" s="6">
        <v>67</v>
      </c>
      <c r="B87" s="6">
        <v>50</v>
      </c>
      <c r="C87" s="104" t="s">
        <v>159</v>
      </c>
      <c r="D87" s="105" t="s">
        <v>206</v>
      </c>
      <c r="E87" s="106">
        <v>14565.5</v>
      </c>
      <c r="F87" s="131">
        <v>1141</v>
      </c>
      <c r="G87" s="106">
        <v>85.5</v>
      </c>
      <c r="H87" s="106">
        <v>2795</v>
      </c>
      <c r="I87" s="106">
        <v>0</v>
      </c>
      <c r="J87" s="106">
        <v>2192</v>
      </c>
      <c r="K87" s="106">
        <v>0</v>
      </c>
      <c r="L87" s="106">
        <v>3611</v>
      </c>
      <c r="M87" s="106">
        <v>0</v>
      </c>
      <c r="N87" s="106">
        <f aca="true" t="shared" si="20" ref="N87:N93">G87+H87+J87+L87</f>
        <v>8683.5</v>
      </c>
      <c r="O87" s="106">
        <f aca="true" t="shared" si="21" ref="O87:O93">G87+I87+K87+M87</f>
        <v>85.5</v>
      </c>
      <c r="P87" s="42" t="s">
        <v>190</v>
      </c>
    </row>
    <row r="88" spans="1:16" s="2" customFormat="1" ht="19.5" customHeight="1">
      <c r="A88" s="6">
        <v>68</v>
      </c>
      <c r="B88" s="6">
        <v>44</v>
      </c>
      <c r="C88" s="37" t="s">
        <v>160</v>
      </c>
      <c r="D88" s="18" t="s">
        <v>80</v>
      </c>
      <c r="E88" s="126">
        <v>19620</v>
      </c>
      <c r="F88" s="20">
        <v>0</v>
      </c>
      <c r="G88" s="19">
        <v>0</v>
      </c>
      <c r="H88" s="19">
        <v>3520</v>
      </c>
      <c r="I88" s="19">
        <v>0</v>
      </c>
      <c r="J88" s="19">
        <v>3600</v>
      </c>
      <c r="K88" s="19">
        <v>0</v>
      </c>
      <c r="L88" s="19">
        <v>4740</v>
      </c>
      <c r="M88" s="19">
        <v>0</v>
      </c>
      <c r="N88" s="19">
        <f t="shared" si="20"/>
        <v>11860</v>
      </c>
      <c r="O88" s="19">
        <f t="shared" si="21"/>
        <v>0</v>
      </c>
      <c r="P88" s="42" t="s">
        <v>183</v>
      </c>
    </row>
    <row r="89" spans="1:16" s="2" customFormat="1" ht="18" customHeight="1">
      <c r="A89" s="6">
        <v>69</v>
      </c>
      <c r="B89" s="6">
        <v>40</v>
      </c>
      <c r="C89" s="37" t="s">
        <v>157</v>
      </c>
      <c r="D89" s="18" t="s">
        <v>162</v>
      </c>
      <c r="E89" s="126">
        <v>343</v>
      </c>
      <c r="F89" s="125">
        <v>73</v>
      </c>
      <c r="G89" s="19">
        <v>45</v>
      </c>
      <c r="H89" s="19">
        <v>195</v>
      </c>
      <c r="I89" s="19">
        <v>150</v>
      </c>
      <c r="J89" s="19">
        <v>30</v>
      </c>
      <c r="K89" s="19">
        <v>75</v>
      </c>
      <c r="L89" s="19">
        <v>0</v>
      </c>
      <c r="M89" s="19">
        <v>0</v>
      </c>
      <c r="N89" s="19">
        <f t="shared" si="20"/>
        <v>270</v>
      </c>
      <c r="O89" s="19">
        <f t="shared" si="21"/>
        <v>270</v>
      </c>
      <c r="P89" s="43"/>
    </row>
    <row r="90" spans="1:16" s="2" customFormat="1" ht="19.5" customHeight="1">
      <c r="A90" s="6">
        <v>70</v>
      </c>
      <c r="B90" s="6">
        <v>32</v>
      </c>
      <c r="C90" s="37" t="s">
        <v>172</v>
      </c>
      <c r="D90" s="18" t="s">
        <v>345</v>
      </c>
      <c r="E90" s="126">
        <v>300</v>
      </c>
      <c r="F90" s="20">
        <v>0</v>
      </c>
      <c r="G90" s="19">
        <v>0</v>
      </c>
      <c r="H90" s="19">
        <v>110</v>
      </c>
      <c r="I90" s="19">
        <v>100</v>
      </c>
      <c r="J90" s="19">
        <v>190</v>
      </c>
      <c r="K90" s="19">
        <v>200</v>
      </c>
      <c r="L90" s="19">
        <v>0</v>
      </c>
      <c r="M90" s="19">
        <v>0</v>
      </c>
      <c r="N90" s="19">
        <f t="shared" si="20"/>
        <v>300</v>
      </c>
      <c r="O90" s="19">
        <f t="shared" si="21"/>
        <v>300</v>
      </c>
      <c r="P90" s="43"/>
    </row>
    <row r="91" spans="1:16" s="2" customFormat="1" ht="19.5" customHeight="1">
      <c r="A91" s="6">
        <v>71</v>
      </c>
      <c r="B91" s="6">
        <v>30</v>
      </c>
      <c r="C91" s="37" t="s">
        <v>158</v>
      </c>
      <c r="D91" s="18" t="s">
        <v>64</v>
      </c>
      <c r="E91" s="195" t="s">
        <v>17</v>
      </c>
      <c r="F91" s="196"/>
      <c r="G91" s="19">
        <v>0</v>
      </c>
      <c r="H91" s="19">
        <v>40</v>
      </c>
      <c r="I91" s="19">
        <v>40</v>
      </c>
      <c r="J91" s="19">
        <v>50</v>
      </c>
      <c r="K91" s="19">
        <v>50</v>
      </c>
      <c r="L91" s="19">
        <v>40</v>
      </c>
      <c r="M91" s="19">
        <v>20</v>
      </c>
      <c r="N91" s="19">
        <f t="shared" si="20"/>
        <v>130</v>
      </c>
      <c r="O91" s="19">
        <f t="shared" si="21"/>
        <v>110</v>
      </c>
      <c r="P91" s="43" t="s">
        <v>18</v>
      </c>
    </row>
    <row r="92" spans="1:16" s="2" customFormat="1" ht="24">
      <c r="A92" s="6">
        <v>72</v>
      </c>
      <c r="B92" s="6">
        <v>30</v>
      </c>
      <c r="C92" s="37" t="s">
        <v>170</v>
      </c>
      <c r="D92" s="18" t="s">
        <v>171</v>
      </c>
      <c r="E92" s="126">
        <v>29</v>
      </c>
      <c r="F92" s="19">
        <v>0.9</v>
      </c>
      <c r="G92" s="19">
        <v>2</v>
      </c>
      <c r="H92" s="19">
        <v>26.1</v>
      </c>
      <c r="I92" s="19">
        <v>26.1</v>
      </c>
      <c r="J92" s="19">
        <v>0</v>
      </c>
      <c r="K92" s="19">
        <v>0</v>
      </c>
      <c r="L92" s="19">
        <v>0</v>
      </c>
      <c r="M92" s="19">
        <v>0</v>
      </c>
      <c r="N92" s="19">
        <f t="shared" si="20"/>
        <v>28.1</v>
      </c>
      <c r="O92" s="19">
        <f t="shared" si="21"/>
        <v>28.1</v>
      </c>
      <c r="P92" s="43"/>
    </row>
    <row r="93" spans="1:16" s="2" customFormat="1" ht="24.75" thickBot="1">
      <c r="A93" s="6">
        <v>73</v>
      </c>
      <c r="B93" s="6">
        <v>26</v>
      </c>
      <c r="C93" s="37" t="s">
        <v>161</v>
      </c>
      <c r="D93" s="18" t="s">
        <v>204</v>
      </c>
      <c r="E93" s="126">
        <v>8500</v>
      </c>
      <c r="F93" s="19">
        <v>0</v>
      </c>
      <c r="G93" s="19">
        <v>0</v>
      </c>
      <c r="H93" s="19">
        <v>3350</v>
      </c>
      <c r="I93" s="19">
        <v>0</v>
      </c>
      <c r="J93" s="19">
        <v>2950</v>
      </c>
      <c r="K93" s="19">
        <v>0</v>
      </c>
      <c r="L93" s="19">
        <v>2200</v>
      </c>
      <c r="M93" s="19">
        <v>0</v>
      </c>
      <c r="N93" s="19">
        <f t="shared" si="20"/>
        <v>8500</v>
      </c>
      <c r="O93" s="19">
        <f t="shared" si="21"/>
        <v>0</v>
      </c>
      <c r="P93" s="42" t="s">
        <v>183</v>
      </c>
    </row>
    <row r="94" spans="1:16" ht="33" thickBot="1" thickTop="1">
      <c r="A94" s="153"/>
      <c r="B94" s="22"/>
      <c r="C94" s="14">
        <v>900</v>
      </c>
      <c r="D94" s="15" t="s">
        <v>44</v>
      </c>
      <c r="E94" s="47">
        <f aca="true" t="shared" si="22" ref="E94:O94">SUM(E95:E123)</f>
        <v>128005</v>
      </c>
      <c r="F94" s="47">
        <f t="shared" si="22"/>
        <v>15852.000000000002</v>
      </c>
      <c r="G94" s="47">
        <f t="shared" si="22"/>
        <v>19993.600000000002</v>
      </c>
      <c r="H94" s="47">
        <f t="shared" si="22"/>
        <v>27591</v>
      </c>
      <c r="I94" s="47">
        <f t="shared" si="22"/>
        <v>4420</v>
      </c>
      <c r="J94" s="47">
        <f t="shared" si="22"/>
        <v>31132</v>
      </c>
      <c r="K94" s="47">
        <f t="shared" si="22"/>
        <v>5450</v>
      </c>
      <c r="L94" s="47">
        <f t="shared" si="22"/>
        <v>20008</v>
      </c>
      <c r="M94" s="47">
        <f t="shared" si="22"/>
        <v>5805</v>
      </c>
      <c r="N94" s="47">
        <f t="shared" si="22"/>
        <v>98724.59999999999</v>
      </c>
      <c r="O94" s="60">
        <f t="shared" si="22"/>
        <v>35668.600000000006</v>
      </c>
      <c r="P94" s="52"/>
    </row>
    <row r="95" spans="1:16" s="2" customFormat="1" ht="24.75" thickTop="1">
      <c r="A95" s="6" t="s">
        <v>321</v>
      </c>
      <c r="B95" s="6">
        <v>75</v>
      </c>
      <c r="C95" s="37" t="s">
        <v>234</v>
      </c>
      <c r="D95" s="18" t="s">
        <v>235</v>
      </c>
      <c r="E95" s="126">
        <v>8000</v>
      </c>
      <c r="F95" s="126">
        <v>0</v>
      </c>
      <c r="G95" s="19">
        <v>1200</v>
      </c>
      <c r="H95" s="19">
        <v>800</v>
      </c>
      <c r="I95" s="19">
        <v>0</v>
      </c>
      <c r="J95" s="19">
        <v>1000</v>
      </c>
      <c r="K95" s="19">
        <v>0</v>
      </c>
      <c r="L95" s="19">
        <v>1000</v>
      </c>
      <c r="M95" s="19">
        <v>0</v>
      </c>
      <c r="N95" s="19">
        <f>G95+H95+J95+L95</f>
        <v>4000</v>
      </c>
      <c r="O95" s="67">
        <f aca="true" t="shared" si="23" ref="O95:O123">G95+I95+K95+M95</f>
        <v>1200</v>
      </c>
      <c r="P95" s="42" t="s">
        <v>236</v>
      </c>
    </row>
    <row r="96" spans="1:16" s="26" customFormat="1" ht="25.5">
      <c r="A96" s="6">
        <v>75</v>
      </c>
      <c r="B96" s="6">
        <v>94</v>
      </c>
      <c r="C96" s="37" t="s">
        <v>112</v>
      </c>
      <c r="D96" s="163" t="s">
        <v>113</v>
      </c>
      <c r="E96" s="126">
        <v>22604</v>
      </c>
      <c r="F96" s="126">
        <v>2114</v>
      </c>
      <c r="G96" s="19">
        <v>1000</v>
      </c>
      <c r="H96" s="19">
        <v>4490</v>
      </c>
      <c r="I96" s="19">
        <v>1000</v>
      </c>
      <c r="J96" s="19">
        <v>5000</v>
      </c>
      <c r="K96" s="19">
        <v>1000</v>
      </c>
      <c r="L96" s="19">
        <v>5000</v>
      </c>
      <c r="M96" s="19">
        <v>1000</v>
      </c>
      <c r="N96" s="19">
        <f>G96+H96+J96+L96</f>
        <v>15490</v>
      </c>
      <c r="O96" s="46">
        <f t="shared" si="23"/>
        <v>4000</v>
      </c>
      <c r="P96" s="42" t="s">
        <v>221</v>
      </c>
    </row>
    <row r="97" spans="1:16" s="26" customFormat="1" ht="29.25">
      <c r="A97" s="6">
        <v>76</v>
      </c>
      <c r="B97" s="6">
        <v>85</v>
      </c>
      <c r="C97" s="37" t="s">
        <v>98</v>
      </c>
      <c r="D97" s="167" t="s">
        <v>333</v>
      </c>
      <c r="E97" s="126">
        <v>7330</v>
      </c>
      <c r="F97" s="126">
        <v>4600</v>
      </c>
      <c r="G97" s="19">
        <v>30</v>
      </c>
      <c r="H97" s="19">
        <v>700</v>
      </c>
      <c r="I97" s="19">
        <v>50</v>
      </c>
      <c r="J97" s="19">
        <v>700</v>
      </c>
      <c r="K97" s="19">
        <v>50</v>
      </c>
      <c r="L97" s="19">
        <v>600</v>
      </c>
      <c r="M97" s="19">
        <v>50</v>
      </c>
      <c r="N97" s="19">
        <f aca="true" t="shared" si="24" ref="N97:N123">G97+H97+J97+L97</f>
        <v>2030</v>
      </c>
      <c r="O97" s="19">
        <f t="shared" si="23"/>
        <v>180</v>
      </c>
      <c r="P97" s="42" t="s">
        <v>225</v>
      </c>
    </row>
    <row r="98" spans="1:16" s="2" customFormat="1" ht="24.75">
      <c r="A98" s="6">
        <v>77</v>
      </c>
      <c r="B98" s="6">
        <v>61</v>
      </c>
      <c r="C98" s="37" t="s">
        <v>133</v>
      </c>
      <c r="D98" s="163" t="s">
        <v>339</v>
      </c>
      <c r="E98" s="126">
        <v>3550</v>
      </c>
      <c r="F98" s="126">
        <v>0</v>
      </c>
      <c r="G98" s="19">
        <v>50</v>
      </c>
      <c r="H98" s="19">
        <v>1700</v>
      </c>
      <c r="I98" s="19">
        <v>800</v>
      </c>
      <c r="J98" s="19">
        <v>1800</v>
      </c>
      <c r="K98" s="19">
        <v>900</v>
      </c>
      <c r="L98" s="19">
        <v>0</v>
      </c>
      <c r="M98" s="19">
        <v>0</v>
      </c>
      <c r="N98" s="19">
        <f t="shared" si="24"/>
        <v>3550</v>
      </c>
      <c r="O98" s="19">
        <f t="shared" si="23"/>
        <v>1750</v>
      </c>
      <c r="P98" s="42" t="s">
        <v>226</v>
      </c>
    </row>
    <row r="99" spans="1:16" s="26" customFormat="1" ht="19.5" customHeight="1">
      <c r="A99" s="6">
        <v>78</v>
      </c>
      <c r="B99" s="6">
        <v>73</v>
      </c>
      <c r="C99" s="37" t="s">
        <v>97</v>
      </c>
      <c r="D99" s="33" t="s">
        <v>45</v>
      </c>
      <c r="E99" s="126">
        <v>7388.6</v>
      </c>
      <c r="F99" s="126">
        <v>1268.6</v>
      </c>
      <c r="G99" s="19">
        <v>0</v>
      </c>
      <c r="H99" s="19">
        <v>620</v>
      </c>
      <c r="I99" s="19">
        <v>300</v>
      </c>
      <c r="J99" s="19">
        <v>1000</v>
      </c>
      <c r="K99" s="19">
        <v>800</v>
      </c>
      <c r="L99" s="19">
        <v>500</v>
      </c>
      <c r="M99" s="19">
        <v>1000</v>
      </c>
      <c r="N99" s="19">
        <f t="shared" si="24"/>
        <v>2120</v>
      </c>
      <c r="O99" s="19">
        <f t="shared" si="23"/>
        <v>2100</v>
      </c>
      <c r="P99" s="43"/>
    </row>
    <row r="100" spans="1:16" s="2" customFormat="1" ht="29.25">
      <c r="A100" s="6">
        <v>79</v>
      </c>
      <c r="B100" s="6">
        <v>69</v>
      </c>
      <c r="C100" s="37" t="s">
        <v>105</v>
      </c>
      <c r="D100" s="163" t="s">
        <v>52</v>
      </c>
      <c r="E100" s="126">
        <v>4571.2</v>
      </c>
      <c r="F100" s="126">
        <v>421.2</v>
      </c>
      <c r="G100" s="19">
        <v>50</v>
      </c>
      <c r="H100" s="19">
        <v>200</v>
      </c>
      <c r="I100" s="19">
        <v>50</v>
      </c>
      <c r="J100" s="19">
        <v>300</v>
      </c>
      <c r="K100" s="19">
        <v>50</v>
      </c>
      <c r="L100" s="19">
        <v>600</v>
      </c>
      <c r="M100" s="19">
        <v>50</v>
      </c>
      <c r="N100" s="19">
        <f t="shared" si="24"/>
        <v>1150</v>
      </c>
      <c r="O100" s="19">
        <f t="shared" si="23"/>
        <v>200</v>
      </c>
      <c r="P100" s="42" t="s">
        <v>297</v>
      </c>
    </row>
    <row r="101" spans="1:16" s="2" customFormat="1" ht="25.5">
      <c r="A101" s="6">
        <v>80</v>
      </c>
      <c r="B101" s="6">
        <v>99</v>
      </c>
      <c r="C101" s="37" t="s">
        <v>110</v>
      </c>
      <c r="D101" s="163" t="s">
        <v>72</v>
      </c>
      <c r="E101" s="126">
        <v>22142</v>
      </c>
      <c r="F101" s="126">
        <v>4110</v>
      </c>
      <c r="G101" s="19">
        <v>12038</v>
      </c>
      <c r="H101" s="19">
        <v>5994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f t="shared" si="24"/>
        <v>18032</v>
      </c>
      <c r="O101" s="46">
        <f t="shared" si="23"/>
        <v>12038</v>
      </c>
      <c r="P101" s="42" t="s">
        <v>227</v>
      </c>
    </row>
    <row r="102" spans="1:16" s="56" customFormat="1" ht="19.5">
      <c r="A102" s="6">
        <v>81</v>
      </c>
      <c r="B102" s="6">
        <v>73</v>
      </c>
      <c r="C102" s="37" t="s">
        <v>135</v>
      </c>
      <c r="D102" s="44" t="s">
        <v>75</v>
      </c>
      <c r="E102" s="195" t="s">
        <v>17</v>
      </c>
      <c r="F102" s="199"/>
      <c r="G102" s="19">
        <v>246.9</v>
      </c>
      <c r="H102" s="19">
        <v>237</v>
      </c>
      <c r="I102" s="19">
        <v>0</v>
      </c>
      <c r="J102" s="19">
        <v>272</v>
      </c>
      <c r="K102" s="19">
        <v>0</v>
      </c>
      <c r="L102" s="19">
        <v>238</v>
      </c>
      <c r="M102" s="19">
        <v>0</v>
      </c>
      <c r="N102" s="19">
        <f t="shared" si="24"/>
        <v>993.9</v>
      </c>
      <c r="O102" s="46">
        <f t="shared" si="23"/>
        <v>246.9</v>
      </c>
      <c r="P102" s="43" t="s">
        <v>136</v>
      </c>
    </row>
    <row r="103" spans="1:16" s="2" customFormat="1" ht="19.5" customHeight="1">
      <c r="A103" s="6">
        <v>82</v>
      </c>
      <c r="B103" s="6">
        <v>66</v>
      </c>
      <c r="C103" s="37" t="s">
        <v>101</v>
      </c>
      <c r="D103" s="20" t="s">
        <v>228</v>
      </c>
      <c r="E103" s="23" t="s">
        <v>48</v>
      </c>
      <c r="F103" s="23"/>
      <c r="G103" s="19">
        <v>200</v>
      </c>
      <c r="H103" s="19">
        <v>200</v>
      </c>
      <c r="I103" s="19">
        <v>200</v>
      </c>
      <c r="J103" s="19">
        <v>200</v>
      </c>
      <c r="K103" s="19">
        <v>200</v>
      </c>
      <c r="L103" s="19">
        <v>200</v>
      </c>
      <c r="M103" s="19">
        <v>200</v>
      </c>
      <c r="N103" s="19">
        <f t="shared" si="24"/>
        <v>800</v>
      </c>
      <c r="O103" s="19">
        <f t="shared" si="23"/>
        <v>800</v>
      </c>
      <c r="P103" s="43" t="s">
        <v>220</v>
      </c>
    </row>
    <row r="104" spans="1:16" s="26" customFormat="1" ht="19.5" customHeight="1">
      <c r="A104" s="6">
        <v>83</v>
      </c>
      <c r="B104" s="6">
        <v>62</v>
      </c>
      <c r="C104" s="37" t="s">
        <v>116</v>
      </c>
      <c r="D104" s="20" t="s">
        <v>47</v>
      </c>
      <c r="E104" s="23" t="s">
        <v>48</v>
      </c>
      <c r="F104" s="23"/>
      <c r="G104" s="19">
        <v>1300</v>
      </c>
      <c r="H104" s="19">
        <v>1300</v>
      </c>
      <c r="I104" s="19">
        <v>1000</v>
      </c>
      <c r="J104" s="19">
        <v>1500</v>
      </c>
      <c r="K104" s="19">
        <v>1000</v>
      </c>
      <c r="L104" s="19">
        <v>1700</v>
      </c>
      <c r="M104" s="19">
        <v>1000</v>
      </c>
      <c r="N104" s="19">
        <f t="shared" si="24"/>
        <v>5800</v>
      </c>
      <c r="O104" s="19">
        <f t="shared" si="23"/>
        <v>4300</v>
      </c>
      <c r="P104" s="42" t="s">
        <v>18</v>
      </c>
    </row>
    <row r="105" spans="1:16" s="26" customFormat="1" ht="19.5" customHeight="1">
      <c r="A105" s="6">
        <v>84</v>
      </c>
      <c r="B105" s="6">
        <v>62</v>
      </c>
      <c r="C105" s="37" t="s">
        <v>115</v>
      </c>
      <c r="D105" s="20" t="s">
        <v>134</v>
      </c>
      <c r="E105" s="23" t="s">
        <v>48</v>
      </c>
      <c r="F105" s="23"/>
      <c r="G105" s="19">
        <v>22</v>
      </c>
      <c r="H105" s="19">
        <v>40</v>
      </c>
      <c r="I105" s="19">
        <v>0</v>
      </c>
      <c r="J105" s="19">
        <v>40</v>
      </c>
      <c r="K105" s="19">
        <v>0</v>
      </c>
      <c r="L105" s="19">
        <v>40</v>
      </c>
      <c r="M105" s="19">
        <v>0</v>
      </c>
      <c r="N105" s="19">
        <f t="shared" si="24"/>
        <v>142</v>
      </c>
      <c r="O105" s="19">
        <f t="shared" si="23"/>
        <v>22</v>
      </c>
      <c r="P105" s="42" t="s">
        <v>307</v>
      </c>
    </row>
    <row r="106" spans="1:16" s="26" customFormat="1" ht="19.5" customHeight="1">
      <c r="A106" s="6">
        <v>85</v>
      </c>
      <c r="B106" s="6">
        <v>57</v>
      </c>
      <c r="C106" s="37" t="s">
        <v>99</v>
      </c>
      <c r="D106" s="33" t="s">
        <v>343</v>
      </c>
      <c r="E106" s="126">
        <v>1450</v>
      </c>
      <c r="F106" s="126">
        <v>1150</v>
      </c>
      <c r="G106" s="19">
        <v>50</v>
      </c>
      <c r="H106" s="19">
        <v>250</v>
      </c>
      <c r="I106" s="19">
        <v>250</v>
      </c>
      <c r="J106" s="19">
        <v>0</v>
      </c>
      <c r="K106" s="19">
        <v>0</v>
      </c>
      <c r="L106" s="19">
        <v>0</v>
      </c>
      <c r="M106" s="19">
        <v>0</v>
      </c>
      <c r="N106" s="19">
        <f t="shared" si="24"/>
        <v>300</v>
      </c>
      <c r="O106" s="19">
        <f t="shared" si="23"/>
        <v>300</v>
      </c>
      <c r="P106" s="42"/>
    </row>
    <row r="107" spans="1:16" s="2" customFormat="1" ht="38.25">
      <c r="A107" s="6">
        <v>86</v>
      </c>
      <c r="B107" s="6">
        <v>67</v>
      </c>
      <c r="C107" s="37" t="s">
        <v>121</v>
      </c>
      <c r="D107" s="163" t="s">
        <v>207</v>
      </c>
      <c r="E107" s="126">
        <v>10000</v>
      </c>
      <c r="F107" s="126">
        <v>8</v>
      </c>
      <c r="G107" s="19">
        <v>12</v>
      </c>
      <c r="H107" s="19">
        <v>200</v>
      </c>
      <c r="I107" s="19">
        <v>0</v>
      </c>
      <c r="J107" s="19">
        <v>9700</v>
      </c>
      <c r="K107" s="19">
        <v>0</v>
      </c>
      <c r="L107" s="19">
        <v>80</v>
      </c>
      <c r="M107" s="19">
        <v>0</v>
      </c>
      <c r="N107" s="19">
        <f t="shared" si="24"/>
        <v>9992</v>
      </c>
      <c r="O107" s="19">
        <f t="shared" si="23"/>
        <v>12</v>
      </c>
      <c r="P107" s="42" t="s">
        <v>184</v>
      </c>
    </row>
    <row r="108" spans="1:16" s="2" customFormat="1" ht="24">
      <c r="A108" s="6">
        <v>87</v>
      </c>
      <c r="B108" s="6">
        <v>57</v>
      </c>
      <c r="C108" s="37" t="s">
        <v>100</v>
      </c>
      <c r="D108" s="18" t="s">
        <v>229</v>
      </c>
      <c r="E108" s="126">
        <v>2940</v>
      </c>
      <c r="F108" s="126">
        <v>1740</v>
      </c>
      <c r="G108" s="19">
        <v>0</v>
      </c>
      <c r="H108" s="19">
        <v>300</v>
      </c>
      <c r="I108" s="19">
        <v>50</v>
      </c>
      <c r="J108" s="19">
        <v>300</v>
      </c>
      <c r="K108" s="19">
        <v>50</v>
      </c>
      <c r="L108" s="19">
        <v>300</v>
      </c>
      <c r="M108" s="19">
        <v>50</v>
      </c>
      <c r="N108" s="19">
        <f t="shared" si="24"/>
        <v>900</v>
      </c>
      <c r="O108" s="19">
        <f t="shared" si="23"/>
        <v>150</v>
      </c>
      <c r="P108" s="43" t="s">
        <v>220</v>
      </c>
    </row>
    <row r="109" spans="1:16" s="2" customFormat="1" ht="38.25">
      <c r="A109" s="6">
        <v>88</v>
      </c>
      <c r="B109" s="6">
        <v>69</v>
      </c>
      <c r="C109" s="37" t="s">
        <v>132</v>
      </c>
      <c r="D109" s="163" t="s">
        <v>71</v>
      </c>
      <c r="E109" s="126">
        <v>8480</v>
      </c>
      <c r="F109" s="126">
        <v>0</v>
      </c>
      <c r="G109" s="19">
        <v>2330</v>
      </c>
      <c r="H109" s="19">
        <v>1820</v>
      </c>
      <c r="I109" s="19">
        <v>0</v>
      </c>
      <c r="J109" s="19">
        <v>2330</v>
      </c>
      <c r="K109" s="19">
        <v>0</v>
      </c>
      <c r="L109" s="19">
        <v>2000</v>
      </c>
      <c r="M109" s="19">
        <v>0</v>
      </c>
      <c r="N109" s="19">
        <f t="shared" si="24"/>
        <v>8480</v>
      </c>
      <c r="O109" s="19">
        <f t="shared" si="23"/>
        <v>2330</v>
      </c>
      <c r="P109" s="42" t="s">
        <v>195</v>
      </c>
    </row>
    <row r="110" spans="1:16" s="2" customFormat="1" ht="19.5">
      <c r="A110" s="6">
        <v>89</v>
      </c>
      <c r="B110" s="6">
        <v>73</v>
      </c>
      <c r="C110" s="37" t="s">
        <v>230</v>
      </c>
      <c r="D110" s="163" t="s">
        <v>334</v>
      </c>
      <c r="E110" s="126">
        <v>1606.1</v>
      </c>
      <c r="F110" s="126">
        <v>56.1</v>
      </c>
      <c r="G110" s="19">
        <v>50</v>
      </c>
      <c r="H110" s="19">
        <v>1500</v>
      </c>
      <c r="I110" s="19">
        <v>150</v>
      </c>
      <c r="J110" s="19">
        <v>0</v>
      </c>
      <c r="K110" s="19">
        <v>0</v>
      </c>
      <c r="L110" s="19">
        <v>0</v>
      </c>
      <c r="M110" s="19">
        <v>0</v>
      </c>
      <c r="N110" s="19">
        <f t="shared" si="24"/>
        <v>1550</v>
      </c>
      <c r="O110" s="19">
        <f t="shared" si="23"/>
        <v>200</v>
      </c>
      <c r="P110" s="42" t="s">
        <v>295</v>
      </c>
    </row>
    <row r="111" spans="1:16" s="26" customFormat="1" ht="19.5" customHeight="1">
      <c r="A111" s="6">
        <v>90</v>
      </c>
      <c r="B111" s="6">
        <v>52</v>
      </c>
      <c r="C111" s="37" t="s">
        <v>119</v>
      </c>
      <c r="D111" s="20" t="s">
        <v>49</v>
      </c>
      <c r="E111" s="23" t="s">
        <v>48</v>
      </c>
      <c r="F111" s="23"/>
      <c r="G111" s="19">
        <v>189.7</v>
      </c>
      <c r="H111" s="19">
        <v>170</v>
      </c>
      <c r="I111" s="19">
        <v>100</v>
      </c>
      <c r="J111" s="19">
        <v>70</v>
      </c>
      <c r="K111" s="19">
        <v>100</v>
      </c>
      <c r="L111" s="19">
        <v>70</v>
      </c>
      <c r="M111" s="19">
        <v>65</v>
      </c>
      <c r="N111" s="19">
        <f t="shared" si="24"/>
        <v>499.7</v>
      </c>
      <c r="O111" s="19">
        <f t="shared" si="23"/>
        <v>454.7</v>
      </c>
      <c r="P111" s="42" t="s">
        <v>18</v>
      </c>
    </row>
    <row r="112" spans="1:16" s="26" customFormat="1" ht="19.5">
      <c r="A112" s="6">
        <v>91</v>
      </c>
      <c r="B112" s="6">
        <v>53</v>
      </c>
      <c r="C112" s="37" t="s">
        <v>106</v>
      </c>
      <c r="D112" s="168" t="s">
        <v>237</v>
      </c>
      <c r="E112" s="124">
        <v>10096.3</v>
      </c>
      <c r="F112" s="23">
        <v>56.3</v>
      </c>
      <c r="G112" s="19">
        <v>50</v>
      </c>
      <c r="H112" s="19">
        <v>500</v>
      </c>
      <c r="I112" s="19">
        <v>50</v>
      </c>
      <c r="J112" s="19">
        <v>1000</v>
      </c>
      <c r="K112" s="19">
        <v>100</v>
      </c>
      <c r="L112" s="19">
        <v>1000</v>
      </c>
      <c r="M112" s="19">
        <v>100</v>
      </c>
      <c r="N112" s="19">
        <f t="shared" si="24"/>
        <v>2550</v>
      </c>
      <c r="O112" s="19">
        <f t="shared" si="23"/>
        <v>300</v>
      </c>
      <c r="P112" s="42" t="s">
        <v>298</v>
      </c>
    </row>
    <row r="113" spans="1:16" s="26" customFormat="1" ht="29.25">
      <c r="A113" s="6" t="s">
        <v>322</v>
      </c>
      <c r="B113" s="6">
        <v>55</v>
      </c>
      <c r="C113" s="37" t="s">
        <v>251</v>
      </c>
      <c r="D113" s="168" t="s">
        <v>252</v>
      </c>
      <c r="E113" s="124">
        <v>1270</v>
      </c>
      <c r="F113" s="23">
        <v>0</v>
      </c>
      <c r="G113" s="19">
        <v>30</v>
      </c>
      <c r="H113" s="19">
        <v>20</v>
      </c>
      <c r="I113" s="19">
        <v>20</v>
      </c>
      <c r="J113" s="19">
        <v>200</v>
      </c>
      <c r="K113" s="19">
        <v>50</v>
      </c>
      <c r="L113" s="19">
        <v>500</v>
      </c>
      <c r="M113" s="19">
        <v>50</v>
      </c>
      <c r="N113" s="19">
        <f t="shared" si="24"/>
        <v>750</v>
      </c>
      <c r="O113" s="19">
        <f t="shared" si="23"/>
        <v>150</v>
      </c>
      <c r="P113" s="42" t="s">
        <v>238</v>
      </c>
    </row>
    <row r="114" spans="1:16" s="2" customFormat="1" ht="35.25">
      <c r="A114" s="6">
        <v>93</v>
      </c>
      <c r="B114" s="6">
        <v>62</v>
      </c>
      <c r="C114" s="37" t="s">
        <v>103</v>
      </c>
      <c r="D114" s="18" t="s">
        <v>292</v>
      </c>
      <c r="E114" s="126">
        <v>1860.5</v>
      </c>
      <c r="F114" s="126">
        <v>20.5</v>
      </c>
      <c r="G114" s="19">
        <v>0</v>
      </c>
      <c r="H114" s="19">
        <v>300</v>
      </c>
      <c r="I114" s="19">
        <v>100</v>
      </c>
      <c r="J114" s="19">
        <v>300</v>
      </c>
      <c r="K114" s="19">
        <v>200</v>
      </c>
      <c r="L114" s="19">
        <v>400</v>
      </c>
      <c r="M114" s="19">
        <v>200</v>
      </c>
      <c r="N114" s="19">
        <f t="shared" si="24"/>
        <v>1000</v>
      </c>
      <c r="O114" s="19">
        <f t="shared" si="23"/>
        <v>500</v>
      </c>
      <c r="P114" s="43" t="s">
        <v>220</v>
      </c>
    </row>
    <row r="115" spans="1:16" s="2" customFormat="1" ht="39">
      <c r="A115" s="6">
        <v>94</v>
      </c>
      <c r="B115" s="6">
        <v>56</v>
      </c>
      <c r="C115" s="37" t="s">
        <v>104</v>
      </c>
      <c r="D115" s="18" t="s">
        <v>51</v>
      </c>
      <c r="E115" s="126">
        <v>1690</v>
      </c>
      <c r="F115" s="126">
        <v>10</v>
      </c>
      <c r="G115" s="19">
        <v>50</v>
      </c>
      <c r="H115" s="19">
        <v>600</v>
      </c>
      <c r="I115" s="19">
        <v>50</v>
      </c>
      <c r="J115" s="19">
        <v>500</v>
      </c>
      <c r="K115" s="19">
        <v>100</v>
      </c>
      <c r="L115" s="19">
        <v>500</v>
      </c>
      <c r="M115" s="19">
        <v>100</v>
      </c>
      <c r="N115" s="19">
        <f t="shared" si="24"/>
        <v>1650</v>
      </c>
      <c r="O115" s="19">
        <f t="shared" si="23"/>
        <v>300</v>
      </c>
      <c r="P115" s="42" t="s">
        <v>308</v>
      </c>
    </row>
    <row r="116" spans="1:16" s="2" customFormat="1" ht="19.5">
      <c r="A116" s="6">
        <v>95</v>
      </c>
      <c r="B116" s="6">
        <v>61</v>
      </c>
      <c r="C116" s="37" t="s">
        <v>141</v>
      </c>
      <c r="D116" s="18" t="s">
        <v>142</v>
      </c>
      <c r="E116" s="23" t="s">
        <v>17</v>
      </c>
      <c r="F116" s="23"/>
      <c r="G116" s="19">
        <v>1010</v>
      </c>
      <c r="H116" s="19">
        <v>2660</v>
      </c>
      <c r="I116" s="19">
        <v>0</v>
      </c>
      <c r="J116" s="19">
        <v>1540</v>
      </c>
      <c r="K116" s="19">
        <v>0</v>
      </c>
      <c r="L116" s="19">
        <v>2000</v>
      </c>
      <c r="M116" s="19">
        <v>0</v>
      </c>
      <c r="N116" s="19">
        <f t="shared" si="24"/>
        <v>7210</v>
      </c>
      <c r="O116" s="19">
        <f t="shared" si="23"/>
        <v>1010</v>
      </c>
      <c r="P116" s="42" t="s">
        <v>293</v>
      </c>
    </row>
    <row r="117" spans="1:16" s="26" customFormat="1" ht="19.5" customHeight="1">
      <c r="A117" s="6">
        <v>96</v>
      </c>
      <c r="B117" s="6">
        <v>48</v>
      </c>
      <c r="C117" s="37" t="s">
        <v>108</v>
      </c>
      <c r="D117" s="18" t="s">
        <v>54</v>
      </c>
      <c r="E117" s="126">
        <v>4850.2</v>
      </c>
      <c r="F117" s="126">
        <v>0.2</v>
      </c>
      <c r="G117" s="19">
        <v>50</v>
      </c>
      <c r="H117" s="19">
        <v>1600</v>
      </c>
      <c r="I117" s="19">
        <v>50</v>
      </c>
      <c r="J117" s="19">
        <v>1600</v>
      </c>
      <c r="K117" s="19">
        <v>500</v>
      </c>
      <c r="L117" s="19">
        <v>1600</v>
      </c>
      <c r="M117" s="19">
        <v>500</v>
      </c>
      <c r="N117" s="19">
        <f t="shared" si="24"/>
        <v>4850</v>
      </c>
      <c r="O117" s="46">
        <f t="shared" si="23"/>
        <v>1100</v>
      </c>
      <c r="P117" s="42" t="s">
        <v>221</v>
      </c>
    </row>
    <row r="118" spans="1:16" s="2" customFormat="1" ht="19.5">
      <c r="A118" s="6">
        <v>97</v>
      </c>
      <c r="B118" s="6">
        <v>51</v>
      </c>
      <c r="C118" s="37" t="s">
        <v>107</v>
      </c>
      <c r="D118" s="18" t="s">
        <v>53</v>
      </c>
      <c r="E118" s="126">
        <v>1322.6</v>
      </c>
      <c r="F118" s="126">
        <v>2.6</v>
      </c>
      <c r="G118" s="19">
        <v>20</v>
      </c>
      <c r="H118" s="19">
        <v>200</v>
      </c>
      <c r="I118" s="19">
        <v>0</v>
      </c>
      <c r="J118" s="19">
        <v>300</v>
      </c>
      <c r="K118" s="19">
        <v>50</v>
      </c>
      <c r="L118" s="19">
        <v>500</v>
      </c>
      <c r="M118" s="19">
        <v>500</v>
      </c>
      <c r="N118" s="19">
        <f t="shared" si="24"/>
        <v>1020</v>
      </c>
      <c r="O118" s="19">
        <f t="shared" si="23"/>
        <v>570</v>
      </c>
      <c r="P118" s="42" t="s">
        <v>221</v>
      </c>
    </row>
    <row r="119" spans="1:16" s="2" customFormat="1" ht="39">
      <c r="A119" s="6" t="s">
        <v>323</v>
      </c>
      <c r="B119" s="6">
        <v>54</v>
      </c>
      <c r="C119" s="37" t="s">
        <v>253</v>
      </c>
      <c r="D119" s="163" t="s">
        <v>254</v>
      </c>
      <c r="E119" s="126">
        <v>2460</v>
      </c>
      <c r="F119" s="126">
        <v>0</v>
      </c>
      <c r="G119" s="19">
        <v>0</v>
      </c>
      <c r="H119" s="19">
        <v>600</v>
      </c>
      <c r="I119" s="19">
        <v>50</v>
      </c>
      <c r="J119" s="19">
        <v>580</v>
      </c>
      <c r="K119" s="19">
        <v>50</v>
      </c>
      <c r="L119" s="19">
        <v>580</v>
      </c>
      <c r="M119" s="19">
        <v>50</v>
      </c>
      <c r="N119" s="19">
        <f t="shared" si="24"/>
        <v>1760</v>
      </c>
      <c r="O119" s="19">
        <f t="shared" si="23"/>
        <v>150</v>
      </c>
      <c r="P119" s="42" t="s">
        <v>335</v>
      </c>
    </row>
    <row r="120" spans="1:16" s="2" customFormat="1" ht="29.25">
      <c r="A120" s="6">
        <v>99</v>
      </c>
      <c r="B120" s="6">
        <v>72</v>
      </c>
      <c r="C120" s="37" t="s">
        <v>139</v>
      </c>
      <c r="D120" s="18" t="s">
        <v>70</v>
      </c>
      <c r="E120" s="126">
        <v>2100</v>
      </c>
      <c r="F120" s="126">
        <v>62</v>
      </c>
      <c r="G120" s="19">
        <v>5</v>
      </c>
      <c r="H120" s="19">
        <v>100</v>
      </c>
      <c r="I120" s="19">
        <v>0</v>
      </c>
      <c r="J120" s="19">
        <v>100</v>
      </c>
      <c r="K120" s="19">
        <v>0</v>
      </c>
      <c r="L120" s="19">
        <v>100</v>
      </c>
      <c r="M120" s="19">
        <v>0</v>
      </c>
      <c r="N120" s="19">
        <f t="shared" si="24"/>
        <v>305</v>
      </c>
      <c r="O120" s="19">
        <f t="shared" si="23"/>
        <v>5</v>
      </c>
      <c r="P120" s="42" t="s">
        <v>231</v>
      </c>
    </row>
    <row r="121" spans="1:16" s="26" customFormat="1" ht="19.5" customHeight="1">
      <c r="A121" s="37">
        <v>100</v>
      </c>
      <c r="B121" s="6">
        <v>39</v>
      </c>
      <c r="C121" s="37" t="s">
        <v>129</v>
      </c>
      <c r="D121" s="20" t="s">
        <v>46</v>
      </c>
      <c r="E121" s="126">
        <v>1000</v>
      </c>
      <c r="F121" s="126">
        <v>0</v>
      </c>
      <c r="G121" s="19">
        <v>10</v>
      </c>
      <c r="H121" s="19">
        <v>190</v>
      </c>
      <c r="I121" s="19">
        <v>50</v>
      </c>
      <c r="J121" s="19">
        <v>400</v>
      </c>
      <c r="K121" s="19">
        <v>100</v>
      </c>
      <c r="L121" s="19">
        <v>400</v>
      </c>
      <c r="M121" s="19">
        <v>640</v>
      </c>
      <c r="N121" s="19">
        <f t="shared" si="24"/>
        <v>1000</v>
      </c>
      <c r="O121" s="19">
        <f t="shared" si="23"/>
        <v>800</v>
      </c>
      <c r="P121" s="43"/>
    </row>
    <row r="122" spans="1:16" s="2" customFormat="1" ht="19.5" customHeight="1">
      <c r="A122" s="37">
        <v>101</v>
      </c>
      <c r="B122" s="6">
        <v>44</v>
      </c>
      <c r="C122" s="38" t="s">
        <v>102</v>
      </c>
      <c r="D122" s="18" t="s">
        <v>50</v>
      </c>
      <c r="E122" s="126">
        <v>781.5</v>
      </c>
      <c r="F122" s="126">
        <v>220.5</v>
      </c>
      <c r="G122" s="19">
        <v>0</v>
      </c>
      <c r="H122" s="19">
        <v>100</v>
      </c>
      <c r="I122" s="19">
        <v>50</v>
      </c>
      <c r="J122" s="19">
        <v>100</v>
      </c>
      <c r="K122" s="19">
        <v>50</v>
      </c>
      <c r="L122" s="19">
        <v>100</v>
      </c>
      <c r="M122" s="19">
        <v>50</v>
      </c>
      <c r="N122" s="19">
        <f t="shared" si="24"/>
        <v>300</v>
      </c>
      <c r="O122" s="19">
        <f t="shared" si="23"/>
        <v>150</v>
      </c>
      <c r="P122" s="43" t="s">
        <v>220</v>
      </c>
    </row>
    <row r="123" spans="1:16" s="56" customFormat="1" ht="20.25" thickBot="1">
      <c r="A123" s="37">
        <v>102</v>
      </c>
      <c r="B123" s="6">
        <v>30</v>
      </c>
      <c r="C123" s="37" t="s">
        <v>140</v>
      </c>
      <c r="D123" s="44" t="s">
        <v>81</v>
      </c>
      <c r="E123" s="126">
        <v>512</v>
      </c>
      <c r="F123" s="132">
        <v>12</v>
      </c>
      <c r="G123" s="19">
        <v>0</v>
      </c>
      <c r="H123" s="19">
        <v>200</v>
      </c>
      <c r="I123" s="19">
        <v>50</v>
      </c>
      <c r="J123" s="19">
        <v>300</v>
      </c>
      <c r="K123" s="19">
        <v>100</v>
      </c>
      <c r="L123" s="19">
        <v>0</v>
      </c>
      <c r="M123" s="19">
        <v>200</v>
      </c>
      <c r="N123" s="19">
        <f t="shared" si="24"/>
        <v>500</v>
      </c>
      <c r="O123" s="46">
        <f t="shared" si="23"/>
        <v>350</v>
      </c>
      <c r="P123" s="43" t="s">
        <v>196</v>
      </c>
    </row>
    <row r="124" spans="1:16" ht="33" thickBot="1" thickTop="1">
      <c r="A124" s="153"/>
      <c r="B124" s="41"/>
      <c r="C124" s="68">
        <v>921</v>
      </c>
      <c r="D124" s="69" t="s">
        <v>55</v>
      </c>
      <c r="E124" s="12">
        <f aca="true" t="shared" si="25" ref="E124:O124">SUM(E125:E138)</f>
        <v>127688.3</v>
      </c>
      <c r="F124" s="12">
        <f t="shared" si="25"/>
        <v>17853.6</v>
      </c>
      <c r="G124" s="12">
        <f t="shared" si="25"/>
        <v>450</v>
      </c>
      <c r="H124" s="12">
        <f t="shared" si="25"/>
        <v>14879</v>
      </c>
      <c r="I124" s="12">
        <f t="shared" si="25"/>
        <v>2476</v>
      </c>
      <c r="J124" s="12">
        <f t="shared" si="25"/>
        <v>7850</v>
      </c>
      <c r="K124" s="12">
        <f t="shared" si="25"/>
        <v>1150</v>
      </c>
      <c r="L124" s="12">
        <f t="shared" si="25"/>
        <v>9060</v>
      </c>
      <c r="M124" s="12">
        <f t="shared" si="25"/>
        <v>420</v>
      </c>
      <c r="N124" s="12">
        <f t="shared" si="25"/>
        <v>32239</v>
      </c>
      <c r="O124" s="66">
        <f t="shared" si="25"/>
        <v>4496</v>
      </c>
      <c r="P124" s="52"/>
    </row>
    <row r="125" spans="1:16" s="2" customFormat="1" ht="19.5" customHeight="1" thickTop="1">
      <c r="A125" s="37">
        <v>103</v>
      </c>
      <c r="B125" s="6">
        <v>64</v>
      </c>
      <c r="C125" s="37" t="s">
        <v>163</v>
      </c>
      <c r="D125" s="18" t="s">
        <v>56</v>
      </c>
      <c r="E125" s="126">
        <v>20000</v>
      </c>
      <c r="F125" s="126">
        <v>15000</v>
      </c>
      <c r="G125" s="19">
        <v>100</v>
      </c>
      <c r="H125" s="19">
        <v>2224</v>
      </c>
      <c r="I125" s="19">
        <v>100</v>
      </c>
      <c r="J125" s="19">
        <v>0</v>
      </c>
      <c r="K125" s="19">
        <v>100</v>
      </c>
      <c r="L125" s="19">
        <v>0</v>
      </c>
      <c r="M125" s="19">
        <v>100</v>
      </c>
      <c r="N125" s="19">
        <f aca="true" t="shared" si="26" ref="N125:N135">G125+H125+J125+L125</f>
        <v>2324</v>
      </c>
      <c r="O125" s="19">
        <f aca="true" t="shared" si="27" ref="O125:O138">G125+I125+K125+M125</f>
        <v>400</v>
      </c>
      <c r="P125" s="43"/>
    </row>
    <row r="126" spans="1:16" s="2" customFormat="1" ht="19.5" customHeight="1">
      <c r="A126" s="37" t="s">
        <v>324</v>
      </c>
      <c r="B126" s="6">
        <v>43</v>
      </c>
      <c r="C126" s="37" t="s">
        <v>239</v>
      </c>
      <c r="D126" s="18" t="s">
        <v>240</v>
      </c>
      <c r="E126" s="126">
        <v>1118.3</v>
      </c>
      <c r="F126" s="126">
        <v>18.3</v>
      </c>
      <c r="G126" s="19">
        <v>100</v>
      </c>
      <c r="H126" s="19">
        <v>1000</v>
      </c>
      <c r="I126" s="19">
        <v>200</v>
      </c>
      <c r="J126" s="19">
        <v>0</v>
      </c>
      <c r="K126" s="19">
        <v>200</v>
      </c>
      <c r="L126" s="19">
        <v>0</v>
      </c>
      <c r="M126" s="19">
        <v>0</v>
      </c>
      <c r="N126" s="19">
        <f t="shared" si="26"/>
        <v>1100</v>
      </c>
      <c r="O126" s="19">
        <f t="shared" si="27"/>
        <v>500</v>
      </c>
      <c r="P126" s="43" t="s">
        <v>340</v>
      </c>
    </row>
    <row r="127" spans="1:16" s="2" customFormat="1" ht="19.5" customHeight="1">
      <c r="A127" s="37">
        <v>105</v>
      </c>
      <c r="B127" s="6">
        <v>69</v>
      </c>
      <c r="C127" s="37" t="s">
        <v>73</v>
      </c>
      <c r="D127" s="18" t="s">
        <v>66</v>
      </c>
      <c r="E127" s="126">
        <v>420</v>
      </c>
      <c r="F127" s="126">
        <v>0</v>
      </c>
      <c r="G127" s="19">
        <v>100</v>
      </c>
      <c r="H127" s="19">
        <v>140</v>
      </c>
      <c r="I127" s="19">
        <v>100</v>
      </c>
      <c r="J127" s="19">
        <v>150</v>
      </c>
      <c r="K127" s="19">
        <v>100</v>
      </c>
      <c r="L127" s="19">
        <v>0</v>
      </c>
      <c r="M127" s="19">
        <v>0</v>
      </c>
      <c r="N127" s="19">
        <f t="shared" si="26"/>
        <v>390</v>
      </c>
      <c r="O127" s="19">
        <f t="shared" si="27"/>
        <v>300</v>
      </c>
      <c r="P127" s="43" t="s">
        <v>260</v>
      </c>
    </row>
    <row r="128" spans="1:16" s="2" customFormat="1" ht="24" customHeight="1">
      <c r="A128" s="37">
        <v>106</v>
      </c>
      <c r="B128" s="6">
        <v>67</v>
      </c>
      <c r="C128" s="37" t="s">
        <v>241</v>
      </c>
      <c r="D128" s="163" t="s">
        <v>242</v>
      </c>
      <c r="E128" s="126">
        <v>7960</v>
      </c>
      <c r="F128" s="126">
        <v>509.3</v>
      </c>
      <c r="G128" s="19">
        <v>50</v>
      </c>
      <c r="H128" s="19">
        <v>7441</v>
      </c>
      <c r="I128" s="19">
        <v>1300</v>
      </c>
      <c r="J128" s="19">
        <v>0</v>
      </c>
      <c r="K128" s="19">
        <v>0</v>
      </c>
      <c r="L128" s="19">
        <v>0</v>
      </c>
      <c r="M128" s="19">
        <v>0</v>
      </c>
      <c r="N128" s="19">
        <f t="shared" si="26"/>
        <v>7491</v>
      </c>
      <c r="O128" s="19">
        <f t="shared" si="27"/>
        <v>1350</v>
      </c>
      <c r="P128" s="42" t="s">
        <v>243</v>
      </c>
    </row>
    <row r="129" spans="1:16" s="2" customFormat="1" ht="25.5">
      <c r="A129" s="37">
        <v>107</v>
      </c>
      <c r="B129" s="6">
        <v>58</v>
      </c>
      <c r="C129" s="37" t="s">
        <v>164</v>
      </c>
      <c r="D129" s="163" t="s">
        <v>57</v>
      </c>
      <c r="E129" s="126">
        <v>4760</v>
      </c>
      <c r="F129" s="126">
        <v>1335</v>
      </c>
      <c r="G129" s="19">
        <v>100</v>
      </c>
      <c r="H129" s="19">
        <v>1025</v>
      </c>
      <c r="I129" s="19">
        <v>200</v>
      </c>
      <c r="J129" s="19">
        <v>1800</v>
      </c>
      <c r="K129" s="19">
        <v>400</v>
      </c>
      <c r="L129" s="19">
        <v>500</v>
      </c>
      <c r="M129" s="19">
        <v>120</v>
      </c>
      <c r="N129" s="19">
        <f t="shared" si="26"/>
        <v>3425</v>
      </c>
      <c r="O129" s="19">
        <f t="shared" si="27"/>
        <v>820</v>
      </c>
      <c r="P129" s="42" t="s">
        <v>243</v>
      </c>
    </row>
    <row r="130" spans="1:16" s="2" customFormat="1" ht="19.5" customHeight="1">
      <c r="A130" s="37">
        <v>108</v>
      </c>
      <c r="B130" s="6">
        <v>55</v>
      </c>
      <c r="C130" s="37" t="s">
        <v>125</v>
      </c>
      <c r="D130" s="163" t="s">
        <v>126</v>
      </c>
      <c r="E130" s="126">
        <v>22530</v>
      </c>
      <c r="F130" s="126">
        <v>0</v>
      </c>
      <c r="G130" s="31">
        <v>0</v>
      </c>
      <c r="H130" s="19">
        <v>630</v>
      </c>
      <c r="I130" s="19">
        <v>0</v>
      </c>
      <c r="J130" s="19">
        <v>3000</v>
      </c>
      <c r="K130" s="19">
        <v>0</v>
      </c>
      <c r="L130" s="19">
        <v>4000</v>
      </c>
      <c r="M130" s="19">
        <v>0</v>
      </c>
      <c r="N130" s="19">
        <f t="shared" si="26"/>
        <v>7630</v>
      </c>
      <c r="O130" s="19">
        <f t="shared" si="27"/>
        <v>0</v>
      </c>
      <c r="P130" s="42" t="s">
        <v>183</v>
      </c>
    </row>
    <row r="131" spans="1:16" s="2" customFormat="1" ht="24">
      <c r="A131" s="37">
        <v>109</v>
      </c>
      <c r="B131" s="6">
        <v>42</v>
      </c>
      <c r="C131" s="37" t="s">
        <v>166</v>
      </c>
      <c r="D131" s="18" t="s">
        <v>273</v>
      </c>
      <c r="E131" s="126">
        <v>553</v>
      </c>
      <c r="F131" s="126">
        <v>148</v>
      </c>
      <c r="G131" s="19">
        <v>0</v>
      </c>
      <c r="H131" s="19">
        <v>405</v>
      </c>
      <c r="I131" s="19">
        <v>200</v>
      </c>
      <c r="J131" s="19">
        <v>0</v>
      </c>
      <c r="K131" s="19">
        <v>0</v>
      </c>
      <c r="L131" s="19">
        <v>0</v>
      </c>
      <c r="M131" s="19">
        <v>0</v>
      </c>
      <c r="N131" s="19">
        <f t="shared" si="26"/>
        <v>405</v>
      </c>
      <c r="O131" s="19">
        <f t="shared" si="27"/>
        <v>200</v>
      </c>
      <c r="P131" s="43"/>
    </row>
    <row r="132" spans="1:16" s="2" customFormat="1" ht="19.5" customHeight="1">
      <c r="A132" s="37">
        <v>110</v>
      </c>
      <c r="B132" s="6">
        <v>58</v>
      </c>
      <c r="C132" s="37" t="s">
        <v>165</v>
      </c>
      <c r="D132" s="163" t="s">
        <v>58</v>
      </c>
      <c r="E132" s="126">
        <v>2339</v>
      </c>
      <c r="F132" s="126">
        <v>819</v>
      </c>
      <c r="G132" s="19">
        <v>0</v>
      </c>
      <c r="H132" s="19">
        <v>1080</v>
      </c>
      <c r="I132" s="19">
        <v>200</v>
      </c>
      <c r="J132" s="19">
        <v>440</v>
      </c>
      <c r="K132" s="19">
        <v>100</v>
      </c>
      <c r="L132" s="19">
        <v>0</v>
      </c>
      <c r="M132" s="19">
        <v>0</v>
      </c>
      <c r="N132" s="19">
        <f t="shared" si="26"/>
        <v>1520</v>
      </c>
      <c r="O132" s="19">
        <f t="shared" si="27"/>
        <v>300</v>
      </c>
      <c r="P132" s="43" t="s">
        <v>183</v>
      </c>
    </row>
    <row r="133" spans="1:16" s="2" customFormat="1" ht="19.5" customHeight="1">
      <c r="A133" s="37">
        <v>111</v>
      </c>
      <c r="B133" s="6">
        <v>34</v>
      </c>
      <c r="C133" s="37" t="s">
        <v>186</v>
      </c>
      <c r="D133" s="18" t="s">
        <v>187</v>
      </c>
      <c r="E133" s="126">
        <v>15000</v>
      </c>
      <c r="F133" s="126">
        <v>0</v>
      </c>
      <c r="G133" s="19">
        <v>0</v>
      </c>
      <c r="H133" s="19">
        <v>100</v>
      </c>
      <c r="I133" s="19">
        <v>0</v>
      </c>
      <c r="J133" s="19">
        <v>1000</v>
      </c>
      <c r="K133" s="19">
        <v>0</v>
      </c>
      <c r="L133" s="19">
        <v>1000</v>
      </c>
      <c r="M133" s="19">
        <v>100</v>
      </c>
      <c r="N133" s="19">
        <f t="shared" si="26"/>
        <v>2100</v>
      </c>
      <c r="O133" s="19">
        <f t="shared" si="27"/>
        <v>100</v>
      </c>
      <c r="P133" s="43" t="s">
        <v>220</v>
      </c>
    </row>
    <row r="134" spans="1:27" s="2" customFormat="1" ht="19.5" customHeight="1">
      <c r="A134" s="37">
        <v>112</v>
      </c>
      <c r="B134" s="6">
        <v>28</v>
      </c>
      <c r="C134" s="37" t="s">
        <v>179</v>
      </c>
      <c r="D134" s="18" t="s">
        <v>180</v>
      </c>
      <c r="E134" s="126">
        <v>26</v>
      </c>
      <c r="F134" s="126">
        <v>0</v>
      </c>
      <c r="G134" s="19">
        <v>0</v>
      </c>
      <c r="H134" s="19">
        <v>26</v>
      </c>
      <c r="I134" s="19">
        <v>26</v>
      </c>
      <c r="J134" s="19">
        <v>0</v>
      </c>
      <c r="K134" s="19">
        <v>0</v>
      </c>
      <c r="L134" s="19">
        <v>0</v>
      </c>
      <c r="M134" s="19">
        <v>0</v>
      </c>
      <c r="N134" s="19">
        <f t="shared" si="26"/>
        <v>26</v>
      </c>
      <c r="O134" s="19">
        <f t="shared" si="27"/>
        <v>26</v>
      </c>
      <c r="P134" s="43"/>
      <c r="Z134" s="28"/>
      <c r="AA134" s="28"/>
    </row>
    <row r="135" spans="1:27" s="2" customFormat="1" ht="19.5" customHeight="1">
      <c r="A135" s="37">
        <v>113</v>
      </c>
      <c r="B135" s="6">
        <v>45</v>
      </c>
      <c r="C135" s="37" t="s">
        <v>67</v>
      </c>
      <c r="D135" s="163" t="s">
        <v>62</v>
      </c>
      <c r="E135" s="126">
        <v>52000</v>
      </c>
      <c r="F135" s="126">
        <v>0</v>
      </c>
      <c r="G135" s="19">
        <v>0</v>
      </c>
      <c r="H135" s="19">
        <v>150</v>
      </c>
      <c r="I135" s="19">
        <v>0</v>
      </c>
      <c r="J135" s="19">
        <v>1160</v>
      </c>
      <c r="K135" s="19">
        <v>0</v>
      </c>
      <c r="L135" s="19">
        <v>3560</v>
      </c>
      <c r="M135" s="19">
        <v>0</v>
      </c>
      <c r="N135" s="19">
        <f t="shared" si="26"/>
        <v>4870</v>
      </c>
      <c r="O135" s="19">
        <f t="shared" si="27"/>
        <v>0</v>
      </c>
      <c r="P135" s="42" t="s">
        <v>183</v>
      </c>
      <c r="Z135" s="28"/>
      <c r="AA135" s="28"/>
    </row>
    <row r="136" spans="1:16" s="28" customFormat="1" ht="2.25" customHeight="1">
      <c r="A136" s="181"/>
      <c r="B136" s="108"/>
      <c r="C136" s="181"/>
      <c r="D136" s="182"/>
      <c r="E136" s="183"/>
      <c r="F136" s="183"/>
      <c r="G136" s="184"/>
      <c r="H136" s="184"/>
      <c r="I136" s="184"/>
      <c r="J136" s="184"/>
      <c r="K136" s="184"/>
      <c r="L136" s="184"/>
      <c r="M136" s="184"/>
      <c r="N136" s="184"/>
      <c r="O136" s="184"/>
      <c r="P136" s="171"/>
    </row>
    <row r="137" spans="1:27" s="2" customFormat="1" ht="24">
      <c r="A137" s="104" t="s">
        <v>325</v>
      </c>
      <c r="B137" s="177">
        <v>38</v>
      </c>
      <c r="C137" s="178" t="s">
        <v>274</v>
      </c>
      <c r="D137" s="145" t="s">
        <v>275</v>
      </c>
      <c r="E137" s="179">
        <v>500</v>
      </c>
      <c r="F137" s="179">
        <v>0</v>
      </c>
      <c r="G137" s="141">
        <v>0</v>
      </c>
      <c r="H137" s="141">
        <v>200</v>
      </c>
      <c r="I137" s="141">
        <v>150</v>
      </c>
      <c r="J137" s="141">
        <v>300</v>
      </c>
      <c r="K137" s="141">
        <v>250</v>
      </c>
      <c r="L137" s="141">
        <v>0</v>
      </c>
      <c r="M137" s="141">
        <v>100</v>
      </c>
      <c r="N137" s="141">
        <f>G137+H137+J137+L137</f>
        <v>500</v>
      </c>
      <c r="O137" s="106">
        <f>G137+I137+K137+M137</f>
        <v>500</v>
      </c>
      <c r="P137" s="180"/>
      <c r="Z137" s="28"/>
      <c r="AA137" s="28"/>
    </row>
    <row r="138" spans="1:27" s="2" customFormat="1" ht="30" thickBot="1">
      <c r="A138" s="37" t="s">
        <v>326</v>
      </c>
      <c r="B138" s="6">
        <v>58</v>
      </c>
      <c r="C138" s="39" t="s">
        <v>288</v>
      </c>
      <c r="D138" s="45" t="s">
        <v>289</v>
      </c>
      <c r="E138" s="127">
        <v>482</v>
      </c>
      <c r="F138" s="127">
        <v>24</v>
      </c>
      <c r="G138" s="24">
        <v>0</v>
      </c>
      <c r="H138" s="24">
        <v>458</v>
      </c>
      <c r="I138" s="24">
        <v>0</v>
      </c>
      <c r="J138" s="24">
        <v>0</v>
      </c>
      <c r="K138" s="24">
        <v>0</v>
      </c>
      <c r="L138" s="24">
        <v>0</v>
      </c>
      <c r="M138" s="24">
        <v>0</v>
      </c>
      <c r="N138" s="24">
        <f>G138+H138+J138+L138</f>
        <v>458</v>
      </c>
      <c r="O138" s="19">
        <f t="shared" si="27"/>
        <v>0</v>
      </c>
      <c r="P138" s="43" t="s">
        <v>290</v>
      </c>
      <c r="Z138" s="28"/>
      <c r="AA138" s="28"/>
    </row>
    <row r="139" spans="1:35" s="5" customFormat="1" ht="19.5" customHeight="1" thickBot="1" thickTop="1">
      <c r="A139" s="27"/>
      <c r="B139" s="40"/>
      <c r="C139" s="14">
        <v>926</v>
      </c>
      <c r="D139" s="48" t="s">
        <v>59</v>
      </c>
      <c r="E139" s="13">
        <f aca="true" t="shared" si="28" ref="E139:O139">SUM(E140:E151)</f>
        <v>64494.5</v>
      </c>
      <c r="F139" s="13">
        <f t="shared" si="28"/>
        <v>2374.6</v>
      </c>
      <c r="G139" s="13">
        <f t="shared" si="28"/>
        <v>4600</v>
      </c>
      <c r="H139" s="13">
        <f t="shared" si="28"/>
        <v>23165</v>
      </c>
      <c r="I139" s="13">
        <f t="shared" si="28"/>
        <v>5150</v>
      </c>
      <c r="J139" s="13">
        <f t="shared" si="28"/>
        <v>17404.9</v>
      </c>
      <c r="K139" s="13">
        <f t="shared" si="28"/>
        <v>3450</v>
      </c>
      <c r="L139" s="13">
        <f t="shared" si="28"/>
        <v>13575</v>
      </c>
      <c r="M139" s="13">
        <f t="shared" si="28"/>
        <v>2350</v>
      </c>
      <c r="N139" s="13">
        <f t="shared" si="28"/>
        <v>58744.9</v>
      </c>
      <c r="O139" s="49">
        <f t="shared" si="28"/>
        <v>15550</v>
      </c>
      <c r="P139" s="53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</row>
    <row r="140" spans="1:16" s="2" customFormat="1" ht="30" thickTop="1">
      <c r="A140" s="37">
        <v>116</v>
      </c>
      <c r="B140" s="6">
        <v>36</v>
      </c>
      <c r="C140" s="37" t="s">
        <v>167</v>
      </c>
      <c r="D140" s="18" t="s">
        <v>353</v>
      </c>
      <c r="E140" s="126">
        <v>2515</v>
      </c>
      <c r="F140" s="126">
        <v>875</v>
      </c>
      <c r="G140" s="19">
        <v>0</v>
      </c>
      <c r="H140" s="19">
        <v>290</v>
      </c>
      <c r="I140" s="19">
        <v>0</v>
      </c>
      <c r="J140" s="19">
        <v>650</v>
      </c>
      <c r="K140" s="19">
        <v>0</v>
      </c>
      <c r="L140" s="19">
        <v>700</v>
      </c>
      <c r="M140" s="19">
        <v>0</v>
      </c>
      <c r="N140" s="19">
        <f aca="true" t="shared" si="29" ref="N140:N151">G140+H140+J140+L140</f>
        <v>1640</v>
      </c>
      <c r="O140" s="19">
        <f aca="true" t="shared" si="30" ref="O140:O151">G140+I140+K140+M140</f>
        <v>0</v>
      </c>
      <c r="P140" s="43" t="s">
        <v>276</v>
      </c>
    </row>
    <row r="141" spans="1:16" s="2" customFormat="1" ht="19.5" customHeight="1">
      <c r="A141" s="37">
        <v>117</v>
      </c>
      <c r="B141" s="6">
        <v>56</v>
      </c>
      <c r="C141" s="37" t="s">
        <v>350</v>
      </c>
      <c r="D141" s="142" t="s">
        <v>351</v>
      </c>
      <c r="E141" s="126">
        <v>3600</v>
      </c>
      <c r="F141" s="126">
        <v>0</v>
      </c>
      <c r="G141" s="19">
        <v>0</v>
      </c>
      <c r="H141" s="19">
        <v>3600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f t="shared" si="29"/>
        <v>3600</v>
      </c>
      <c r="O141" s="19">
        <f t="shared" si="30"/>
        <v>0</v>
      </c>
      <c r="P141" s="42" t="s">
        <v>183</v>
      </c>
    </row>
    <row r="142" spans="1:16" s="2" customFormat="1" ht="19.5" customHeight="1">
      <c r="A142" s="37">
        <v>118</v>
      </c>
      <c r="B142" s="6">
        <v>79</v>
      </c>
      <c r="C142" s="37" t="s">
        <v>311</v>
      </c>
      <c r="D142" s="18" t="s">
        <v>342</v>
      </c>
      <c r="E142" s="126">
        <v>6219.5</v>
      </c>
      <c r="F142" s="126">
        <v>719.5</v>
      </c>
      <c r="G142" s="19">
        <v>3500</v>
      </c>
      <c r="H142" s="19">
        <v>2000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f t="shared" si="29"/>
        <v>5500</v>
      </c>
      <c r="O142" s="19">
        <f t="shared" si="30"/>
        <v>3500</v>
      </c>
      <c r="P142" s="43"/>
    </row>
    <row r="143" spans="1:16" s="2" customFormat="1" ht="25.5">
      <c r="A143" s="37">
        <v>119</v>
      </c>
      <c r="B143" s="6">
        <v>89</v>
      </c>
      <c r="C143" s="37" t="s">
        <v>232</v>
      </c>
      <c r="D143" s="163" t="s">
        <v>294</v>
      </c>
      <c r="E143" s="126">
        <v>20000</v>
      </c>
      <c r="F143" s="126">
        <v>470.1</v>
      </c>
      <c r="G143" s="19">
        <v>1000</v>
      </c>
      <c r="H143" s="19">
        <v>10000</v>
      </c>
      <c r="I143" s="19">
        <v>4000</v>
      </c>
      <c r="J143" s="19">
        <v>6029.9</v>
      </c>
      <c r="K143" s="19">
        <v>2000</v>
      </c>
      <c r="L143" s="19">
        <v>2500</v>
      </c>
      <c r="M143" s="19">
        <v>1000</v>
      </c>
      <c r="N143" s="19">
        <f t="shared" si="29"/>
        <v>19529.9</v>
      </c>
      <c r="O143" s="19">
        <f t="shared" si="30"/>
        <v>8000</v>
      </c>
      <c r="P143" s="43" t="s">
        <v>336</v>
      </c>
    </row>
    <row r="144" spans="1:16" s="54" customFormat="1" ht="19.5" customHeight="1">
      <c r="A144" s="37">
        <v>120</v>
      </c>
      <c r="B144" s="6">
        <v>56</v>
      </c>
      <c r="C144" s="37" t="s">
        <v>177</v>
      </c>
      <c r="D144" s="20" t="s">
        <v>277</v>
      </c>
      <c r="E144" s="124">
        <v>100</v>
      </c>
      <c r="F144" s="23">
        <v>0</v>
      </c>
      <c r="G144" s="19">
        <v>100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f t="shared" si="29"/>
        <v>100</v>
      </c>
      <c r="O144" s="19">
        <f t="shared" si="30"/>
        <v>100</v>
      </c>
      <c r="P144" s="43"/>
    </row>
    <row r="145" spans="1:16" s="57" customFormat="1" ht="39">
      <c r="A145" s="58">
        <v>121</v>
      </c>
      <c r="B145" s="107">
        <v>74</v>
      </c>
      <c r="C145" s="58" t="s">
        <v>169</v>
      </c>
      <c r="D145" s="169" t="s">
        <v>82</v>
      </c>
      <c r="E145" s="133">
        <v>18000</v>
      </c>
      <c r="F145" s="133">
        <v>0</v>
      </c>
      <c r="G145" s="59">
        <v>0</v>
      </c>
      <c r="H145" s="59">
        <v>6000</v>
      </c>
      <c r="I145" s="59">
        <v>750</v>
      </c>
      <c r="J145" s="59">
        <v>6000</v>
      </c>
      <c r="K145" s="59">
        <v>750</v>
      </c>
      <c r="L145" s="59">
        <v>6000</v>
      </c>
      <c r="M145" s="59">
        <v>750</v>
      </c>
      <c r="N145" s="59">
        <f t="shared" si="29"/>
        <v>18000</v>
      </c>
      <c r="O145" s="59">
        <f t="shared" si="30"/>
        <v>2250</v>
      </c>
      <c r="P145" s="98" t="s">
        <v>263</v>
      </c>
    </row>
    <row r="146" spans="1:16" s="2" customFormat="1" ht="24">
      <c r="A146" s="37">
        <v>122</v>
      </c>
      <c r="B146" s="6">
        <v>46</v>
      </c>
      <c r="C146" s="37" t="s">
        <v>178</v>
      </c>
      <c r="D146" s="18" t="s">
        <v>69</v>
      </c>
      <c r="E146" s="125">
        <v>8440</v>
      </c>
      <c r="F146" s="125">
        <v>140</v>
      </c>
      <c r="G146" s="19">
        <v>0</v>
      </c>
      <c r="H146" s="19">
        <v>300</v>
      </c>
      <c r="I146" s="19">
        <v>50</v>
      </c>
      <c r="J146" s="19">
        <v>4000</v>
      </c>
      <c r="K146" s="19">
        <v>500</v>
      </c>
      <c r="L146" s="19">
        <v>4000</v>
      </c>
      <c r="M146" s="19">
        <v>500</v>
      </c>
      <c r="N146" s="19">
        <f t="shared" si="29"/>
        <v>8300</v>
      </c>
      <c r="O146" s="19">
        <f t="shared" si="30"/>
        <v>1050</v>
      </c>
      <c r="P146" s="42" t="s">
        <v>221</v>
      </c>
    </row>
    <row r="147" spans="1:16" s="2" customFormat="1" ht="24">
      <c r="A147" s="37">
        <v>123</v>
      </c>
      <c r="B147" s="6">
        <v>34</v>
      </c>
      <c r="C147" s="37" t="s">
        <v>168</v>
      </c>
      <c r="D147" s="18" t="s">
        <v>60</v>
      </c>
      <c r="E147" s="125">
        <v>570</v>
      </c>
      <c r="F147" s="125">
        <v>170</v>
      </c>
      <c r="G147" s="19">
        <v>0</v>
      </c>
      <c r="H147" s="19">
        <v>200</v>
      </c>
      <c r="I147" s="19">
        <v>150</v>
      </c>
      <c r="J147" s="19">
        <v>200</v>
      </c>
      <c r="K147" s="19">
        <v>150</v>
      </c>
      <c r="L147" s="19">
        <v>0</v>
      </c>
      <c r="M147" s="19">
        <v>100</v>
      </c>
      <c r="N147" s="19">
        <f t="shared" si="29"/>
        <v>400</v>
      </c>
      <c r="O147" s="19">
        <f t="shared" si="30"/>
        <v>400</v>
      </c>
      <c r="P147" s="43" t="s">
        <v>191</v>
      </c>
    </row>
    <row r="148" spans="1:16" s="2" customFormat="1" ht="19.5" customHeight="1">
      <c r="A148" s="37" t="s">
        <v>352</v>
      </c>
      <c r="B148" s="6">
        <v>43</v>
      </c>
      <c r="C148" s="37" t="s">
        <v>261</v>
      </c>
      <c r="D148" s="18" t="s">
        <v>262</v>
      </c>
      <c r="E148" s="125">
        <v>4500</v>
      </c>
      <c r="F148" s="125">
        <v>0</v>
      </c>
      <c r="G148" s="19">
        <v>0</v>
      </c>
      <c r="H148" s="19">
        <v>375</v>
      </c>
      <c r="I148" s="19">
        <v>0</v>
      </c>
      <c r="J148" s="19">
        <v>375</v>
      </c>
      <c r="K148" s="19">
        <v>0</v>
      </c>
      <c r="L148" s="19">
        <v>375</v>
      </c>
      <c r="M148" s="19">
        <v>0</v>
      </c>
      <c r="N148" s="19">
        <f t="shared" si="29"/>
        <v>1125</v>
      </c>
      <c r="O148" s="19">
        <f t="shared" si="30"/>
        <v>0</v>
      </c>
      <c r="P148" s="42" t="s">
        <v>183</v>
      </c>
    </row>
    <row r="149" spans="1:16" s="54" customFormat="1" ht="19.5" customHeight="1">
      <c r="A149" s="37">
        <v>125</v>
      </c>
      <c r="B149" s="6">
        <v>38</v>
      </c>
      <c r="C149" s="37" t="s">
        <v>175</v>
      </c>
      <c r="D149" s="20" t="s">
        <v>176</v>
      </c>
      <c r="E149" s="125">
        <v>100</v>
      </c>
      <c r="F149" s="125">
        <v>0</v>
      </c>
      <c r="G149" s="19">
        <v>0</v>
      </c>
      <c r="H149" s="19">
        <v>100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f t="shared" si="29"/>
        <v>100</v>
      </c>
      <c r="O149" s="19">
        <f t="shared" si="30"/>
        <v>0</v>
      </c>
      <c r="P149" s="42" t="s">
        <v>341</v>
      </c>
    </row>
    <row r="150" spans="1:16" s="54" customFormat="1" ht="24">
      <c r="A150" s="37">
        <v>126</v>
      </c>
      <c r="B150" s="6">
        <v>36</v>
      </c>
      <c r="C150" s="37" t="s">
        <v>173</v>
      </c>
      <c r="D150" s="33" t="s">
        <v>174</v>
      </c>
      <c r="E150" s="125">
        <v>150</v>
      </c>
      <c r="F150" s="125">
        <v>0</v>
      </c>
      <c r="G150" s="19">
        <v>0</v>
      </c>
      <c r="H150" s="19">
        <v>150</v>
      </c>
      <c r="I150" s="19">
        <v>150</v>
      </c>
      <c r="J150" s="19">
        <v>0</v>
      </c>
      <c r="K150" s="19">
        <v>0</v>
      </c>
      <c r="L150" s="19">
        <v>0</v>
      </c>
      <c r="M150" s="19">
        <v>0</v>
      </c>
      <c r="N150" s="19">
        <f t="shared" si="29"/>
        <v>150</v>
      </c>
      <c r="O150" s="19">
        <f t="shared" si="30"/>
        <v>150</v>
      </c>
      <c r="P150" s="42" t="s">
        <v>183</v>
      </c>
    </row>
    <row r="151" spans="1:16" s="50" customFormat="1" ht="21" customHeight="1">
      <c r="A151" s="37">
        <v>127</v>
      </c>
      <c r="B151" s="6">
        <v>38</v>
      </c>
      <c r="C151" s="37" t="s">
        <v>177</v>
      </c>
      <c r="D151" s="20" t="s">
        <v>193</v>
      </c>
      <c r="E151" s="125">
        <v>300</v>
      </c>
      <c r="F151" s="125">
        <v>0</v>
      </c>
      <c r="G151" s="19">
        <v>0</v>
      </c>
      <c r="H151" s="19">
        <v>150</v>
      </c>
      <c r="I151" s="19">
        <v>50</v>
      </c>
      <c r="J151" s="19">
        <v>150</v>
      </c>
      <c r="K151" s="19">
        <v>50</v>
      </c>
      <c r="L151" s="19">
        <v>0</v>
      </c>
      <c r="M151" s="19">
        <v>0</v>
      </c>
      <c r="N151" s="19">
        <f t="shared" si="29"/>
        <v>300</v>
      </c>
      <c r="O151" s="19">
        <f t="shared" si="30"/>
        <v>100</v>
      </c>
      <c r="P151" s="42" t="s">
        <v>183</v>
      </c>
    </row>
    <row r="152" ht="56.25" customHeight="1"/>
    <row r="154" spans="2:4" ht="12.75">
      <c r="B154" s="118" t="s">
        <v>198</v>
      </c>
      <c r="D154" t="s">
        <v>199</v>
      </c>
    </row>
    <row r="155" spans="4:17" ht="54" customHeight="1">
      <c r="D155" s="197" t="s">
        <v>354</v>
      </c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17"/>
      <c r="Q155" s="117"/>
    </row>
    <row r="156" ht="12.75">
      <c r="D156" t="s">
        <v>337</v>
      </c>
    </row>
    <row r="160" ht="12.75">
      <c r="E160" s="8" t="s">
        <v>338</v>
      </c>
    </row>
  </sheetData>
  <mergeCells count="10">
    <mergeCell ref="E91:F91"/>
    <mergeCell ref="D155:O155"/>
    <mergeCell ref="E102:F102"/>
    <mergeCell ref="E30:F30"/>
    <mergeCell ref="E68:F68"/>
    <mergeCell ref="E76:F76"/>
    <mergeCell ref="E82:F82"/>
    <mergeCell ref="E73:F73"/>
    <mergeCell ref="E59:F59"/>
    <mergeCell ref="E69:F69"/>
  </mergeCells>
  <printOptions/>
  <pageMargins left="0" right="0" top="0.984251968503937" bottom="0.5118110236220472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2005-07-01T08:20:18Z</cp:lastPrinted>
  <dcterms:created xsi:type="dcterms:W3CDTF">2002-01-11T10:23:48Z</dcterms:created>
  <dcterms:modified xsi:type="dcterms:W3CDTF">2005-07-13T09:29:56Z</dcterms:modified>
  <cp:category/>
  <cp:version/>
  <cp:contentType/>
  <cp:contentStatus/>
</cp:coreProperties>
</file>