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56" activeTab="0"/>
  </bookViews>
  <sheets>
    <sheet name="Tab.A" sheetId="1" r:id="rId1"/>
    <sheet name="Tab.B" sheetId="2" r:id="rId2"/>
    <sheet name="Tab.C" sheetId="3" r:id="rId3"/>
    <sheet name="Tab.D" sheetId="4" r:id="rId4"/>
    <sheet name="Tab.E" sheetId="5" r:id="rId5"/>
    <sheet name="Tab.F" sheetId="6" r:id="rId6"/>
    <sheet name="Tab.G" sheetId="7" r:id="rId7"/>
    <sheet name="Tab.H" sheetId="8" r:id="rId8"/>
  </sheets>
  <definedNames/>
  <calcPr fullCalcOnLoad="1" fullPrecision="0"/>
</workbook>
</file>

<file path=xl/sharedStrings.xml><?xml version="1.0" encoding="utf-8"?>
<sst xmlns="http://schemas.openxmlformats.org/spreadsheetml/2006/main" count="323" uniqueCount="142">
  <si>
    <t>1</t>
  </si>
  <si>
    <t>2</t>
  </si>
  <si>
    <t>L.p.</t>
  </si>
  <si>
    <t>Wyszczególnienie</t>
  </si>
  <si>
    <t>Zmiana %</t>
  </si>
  <si>
    <t>Taryfowa grupa odbiorców</t>
  </si>
  <si>
    <t>Rodzaj cen i stawek opłat</t>
  </si>
  <si>
    <t>- ………</t>
  </si>
  <si>
    <t>1.</t>
  </si>
  <si>
    <t>2.</t>
  </si>
  <si>
    <t>3.</t>
  </si>
  <si>
    <t>Uwagi:</t>
  </si>
  <si>
    <t>Przychody - wykonanie</t>
  </si>
  <si>
    <t>Rok obrachunkowy poprzedzający wprowadzenie nowych taryf w zł.</t>
  </si>
  <si>
    <t>Zaopatrzenie w wodę</t>
  </si>
  <si>
    <t>Odprowadzanie ścieków</t>
  </si>
  <si>
    <t>Średnia zmiana wartości przychodów - zaopatrzenie w wodę w %</t>
  </si>
  <si>
    <t>4.</t>
  </si>
  <si>
    <t>Średnia zmiana wartości przychodów - odprowadzanie ścieków w %</t>
  </si>
  <si>
    <t>X</t>
  </si>
  <si>
    <t>Rok obowiązywania nowych taryf w zł.</t>
  </si>
  <si>
    <t>Niezbędne przychody</t>
  </si>
  <si>
    <t xml:space="preserve">Ogółem       </t>
  </si>
  <si>
    <t>(w zł.)</t>
  </si>
  <si>
    <t>str.2</t>
  </si>
  <si>
    <t>str.1</t>
  </si>
  <si>
    <t>A</t>
  </si>
  <si>
    <t>B</t>
  </si>
  <si>
    <t>C</t>
  </si>
  <si>
    <t>D</t>
  </si>
  <si>
    <t>Jedn. miary</t>
  </si>
  <si>
    <t>Współczyn-nik alokacji</t>
  </si>
  <si>
    <t>Przewidywane roczne opłaty za korzystanie ze środowiska - usługi zaopatrzenia w wodę</t>
  </si>
  <si>
    <t>Ilość roczna dostarczanych ścieków</t>
  </si>
  <si>
    <r>
      <t>m</t>
    </r>
    <r>
      <rPr>
        <sz val="10"/>
        <rFont val="Times New Roman"/>
        <family val="1"/>
      </rPr>
      <t>³</t>
    </r>
  </si>
  <si>
    <t>%</t>
  </si>
  <si>
    <t>zł</t>
  </si>
  <si>
    <t>2) zużycie wody w m³/rok</t>
  </si>
  <si>
    <t>1) wartość niezbędnych przychodów w zł/rok</t>
  </si>
  <si>
    <t>Uwaga:</t>
  </si>
  <si>
    <t>1) zużycie wody w m³/rok</t>
  </si>
  <si>
    <t>Wartość przychodów</t>
  </si>
  <si>
    <t>1) w roku obowiązywania nowych taryf</t>
  </si>
  <si>
    <t>2) w roku obrachunkowym poprzedzającym wprowadzenie nowych taryf</t>
  </si>
  <si>
    <t xml:space="preserve"> </t>
  </si>
  <si>
    <t>Taryfa obowiązująca</t>
  </si>
  <si>
    <t>Taryfa nowa</t>
  </si>
  <si>
    <t>Wielkość cen i stawek opłat</t>
  </si>
  <si>
    <t>Taryfowa grupa odbiorców usług</t>
  </si>
  <si>
    <t>- cena wody (zł/m³)</t>
  </si>
  <si>
    <t>- stawka opłaty abonamentowej</t>
  </si>
  <si>
    <t xml:space="preserve">- cena wskaźnikowa¹)   </t>
  </si>
  <si>
    <t>¹) cenę wskaźnikową należy wyliczać jako sumę rocznych należności za wodę, wynikających z cen i stawek opłat w zł, podzieloną przez roczną wielkość sprzedaży wody w m³.</t>
  </si>
  <si>
    <t>4/3</t>
  </si>
  <si>
    <t>- cena usługi odprowadzania ścieków (zł/m³)</t>
  </si>
  <si>
    <t>a) koszty bezpośrednie:</t>
  </si>
  <si>
    <t>b) alokacja: koszty pośrednie</t>
  </si>
  <si>
    <t>2) raty kapitałowe ponad wartość amortyzacji</t>
  </si>
  <si>
    <t>3) odsetki</t>
  </si>
  <si>
    <t>5) marża zysku</t>
  </si>
  <si>
    <t>6) razem wartość niezbędnych przychodów</t>
  </si>
  <si>
    <t>Sprzedaż roczna wody</t>
  </si>
  <si>
    <t>1) wartość niezbędnych przychodów w zł/rok, w tym:</t>
  </si>
  <si>
    <t xml:space="preserve">    a) wartość niezbędnych przychodów rozliczanych za ilość       </t>
  </si>
  <si>
    <t xml:space="preserve">        dostarczonej wody</t>
  </si>
  <si>
    <t xml:space="preserve">    b) wartość niezbędnych przychodów rozliczanych stawką   </t>
  </si>
  <si>
    <t xml:space="preserve">         opłaty abonamentowej</t>
  </si>
  <si>
    <t>2) odprowadzone ścieki w m³/rok</t>
  </si>
  <si>
    <t>*)</t>
  </si>
  <si>
    <t>3) stawka opłaty abonamentowej</t>
  </si>
  <si>
    <t>4) przychody wg należności za ilości dostarczonej wody (cena) w zł/rok</t>
  </si>
  <si>
    <t>5) przychody wg należności za stawki opłat abonamentowych w zł/rok</t>
  </si>
  <si>
    <t>Wartość przychodów w zł/rok</t>
  </si>
  <si>
    <t>1) ilość ścieków odprowadzonych rocznie w m³/rok</t>
  </si>
  <si>
    <t>4) przychody wg należności za ilość odprowadzonych ścieków (cena) w zł/rok</t>
  </si>
  <si>
    <t>dostosować do konstrukcji taryf</t>
  </si>
  <si>
    <t>Pozostali odbiorcy</t>
  </si>
  <si>
    <t>2)</t>
  </si>
  <si>
    <t>1)</t>
  </si>
  <si>
    <t>3)</t>
  </si>
  <si>
    <t>4)</t>
  </si>
  <si>
    <t>ODPROWADZANIE ŚCIEKÓW</t>
  </si>
  <si>
    <t>Tabela C. Ustalenie poziomu niezbędnych przychodów</t>
  </si>
  <si>
    <t>4) należności nieregularne</t>
  </si>
  <si>
    <t>6) wartość niezbędnych przychodów</t>
  </si>
  <si>
    <t xml:space="preserve">1) koszty eksploatacji i utrzymania, w tym: </t>
  </si>
  <si>
    <t xml:space="preserve">    a) amortyzacja lub odpisy umorzeniowe</t>
  </si>
  <si>
    <t xml:space="preserve">    b) koszty zakupionej przez siebie wody</t>
  </si>
  <si>
    <t xml:space="preserve">        do urządzeń niebędących w posiadaniu </t>
  </si>
  <si>
    <t xml:space="preserve">        przedsiębiorstwa</t>
  </si>
  <si>
    <t>*1) (wielkość z wiersza 1.6 kolumna 3) : (wielkość z wiersza 1.6 kolumna 2) x 100%</t>
  </si>
  <si>
    <t>*2) (wielkość z wiersza 2.6 kolumna 3) : (wielkość z wiersza 2.6 kolumna 2) x 100%</t>
  </si>
  <si>
    <t>Tabela D. Alokacja niezbędnych przychodów według taryfowych grup odbiorców usług w roku obowiązywania nowych taryf</t>
  </si>
  <si>
    <t>Współczynnik alokacji wg tabeli E</t>
  </si>
  <si>
    <t>Gospodarstwa domowe                       i odbiorcy wody na cele socjalno-bytowe</t>
  </si>
  <si>
    <t>Gospodarstwa domowe i na cele socjalno-bytowe</t>
  </si>
  <si>
    <t>1) koszty eksploatacji i utrzymania, w tym:</t>
  </si>
  <si>
    <t xml:space="preserve">   - wynagrodzenie z narzutami</t>
  </si>
  <si>
    <t xml:space="preserve">   - amortyzacja lub odpisy umorzeniowe</t>
  </si>
  <si>
    <t xml:space="preserve">   - materiały</t>
  </si>
  <si>
    <t xml:space="preserve">   - energia</t>
  </si>
  <si>
    <t xml:space="preserve">   - opłata za korzystanie ze środowiska</t>
  </si>
  <si>
    <t xml:space="preserve">   - podatki i opłaty - inne</t>
  </si>
  <si>
    <t xml:space="preserve">   - usługi obce</t>
  </si>
  <si>
    <t xml:space="preserve">   -pozostałe koszty</t>
  </si>
  <si>
    <t xml:space="preserve">   - rozliczenie kosztów wydziałowych </t>
  </si>
  <si>
    <t xml:space="preserve">     i działalności pomocniczej</t>
  </si>
  <si>
    <t xml:space="preserve">   - alokowane koszty ogólne</t>
  </si>
  <si>
    <r>
      <t>Tabela E. Współczynniki alokacji w roku obowiązywania nowych taryf</t>
    </r>
    <r>
      <rPr>
        <b/>
        <sz val="11"/>
        <rFont val="Times New Roman"/>
        <family val="1"/>
      </rPr>
      <t>¹</t>
    </r>
  </si>
  <si>
    <t>¹) Dostosować do konstrukcji taryfy</t>
  </si>
  <si>
    <t>ZAOPATRZENIE W WODĘ</t>
  </si>
  <si>
    <t>Przewidywane roczne opłaty za korzystanie ze środowiska - usługi odprowadzania ścieków</t>
  </si>
  <si>
    <t>Dostosować do konstrukcji taryfy</t>
  </si>
  <si>
    <t>(wartość z wiersza 1.1a):(wartość z wiersza 1.2).</t>
  </si>
  <si>
    <r>
      <t>[</t>
    </r>
    <r>
      <rPr>
        <i/>
        <sz val="8"/>
        <rFont val="Arial"/>
        <family val="2"/>
      </rPr>
      <t>(wartość z wiersza 1.1b):(wartość z wiersza 1.3)</t>
    </r>
    <r>
      <rPr>
        <sz val="8"/>
        <rFont val="Arial"/>
        <family val="2"/>
      </rPr>
      <t>]</t>
    </r>
    <r>
      <rPr>
        <i/>
        <sz val="8"/>
        <rFont val="Arial"/>
        <family val="2"/>
      </rPr>
      <t xml:space="preserve"> : 12 m-cy.</t>
    </r>
  </si>
  <si>
    <t>(wartość z wiersza 2.1):(wartość z wiersza 2.2).</t>
  </si>
  <si>
    <t>3) liczba odbiorców</t>
  </si>
  <si>
    <r>
      <t xml:space="preserve">4) cena 1 m³ wody w zł/m³  </t>
    </r>
    <r>
      <rPr>
        <sz val="9"/>
        <rFont val="Times New Roman"/>
        <family val="1"/>
      </rPr>
      <t>²</t>
    </r>
    <r>
      <rPr>
        <sz val="9"/>
        <rFont val="Arial"/>
        <family val="2"/>
      </rPr>
      <t>)</t>
    </r>
  </si>
  <si>
    <r>
      <t xml:space="preserve">5) stawka opłaty abonamentowej na odbiorcę w zł/m-c </t>
    </r>
    <r>
      <rPr>
        <sz val="9"/>
        <rFont val="Times New Roman"/>
        <family val="1"/>
      </rPr>
      <t>³</t>
    </r>
    <r>
      <rPr>
        <sz val="9"/>
        <rFont val="Arial"/>
        <family val="2"/>
      </rPr>
      <t>)</t>
    </r>
  </si>
  <si>
    <r>
      <t xml:space="preserve">3) cena usługi odprowadzania ścieków w zł/m³  </t>
    </r>
    <r>
      <rPr>
        <vertAlign val="superscript"/>
        <sz val="9"/>
        <rFont val="Arial"/>
        <family val="2"/>
      </rPr>
      <t>4)</t>
    </r>
  </si>
  <si>
    <t>4) ….</t>
  </si>
  <si>
    <r>
      <t xml:space="preserve">Wzrost przychodów </t>
    </r>
    <r>
      <rPr>
        <sz val="9"/>
        <rFont val="Times New Roman"/>
        <family val="1"/>
      </rPr>
      <t>¹</t>
    </r>
    <r>
      <rPr>
        <sz val="9"/>
        <rFont val="Arial"/>
        <family val="2"/>
      </rPr>
      <t>)</t>
    </r>
  </si>
  <si>
    <r>
      <t xml:space="preserve">Wzrost przychodów </t>
    </r>
    <r>
      <rPr>
        <sz val="9"/>
        <rFont val="Times New Roman"/>
        <family val="1"/>
      </rPr>
      <t>²</t>
    </r>
    <r>
      <rPr>
        <sz val="9"/>
        <rFont val="Arial"/>
        <family val="2"/>
      </rPr>
      <t>)</t>
    </r>
  </si>
  <si>
    <r>
      <t>[</t>
    </r>
    <r>
      <rPr>
        <i/>
        <sz val="8"/>
        <rFont val="Arial"/>
        <family val="2"/>
      </rPr>
      <t>(wartość z wiersza 2.1):(wartość z wiersza 2.2)</t>
    </r>
    <r>
      <rPr>
        <sz val="8"/>
        <rFont val="Arial"/>
        <family val="2"/>
      </rPr>
      <t>]</t>
    </r>
    <r>
      <rPr>
        <i/>
        <sz val="8"/>
        <rFont val="Arial"/>
        <family val="2"/>
      </rPr>
      <t xml:space="preserve"> x 100%</t>
    </r>
  </si>
  <si>
    <r>
      <t>[</t>
    </r>
    <r>
      <rPr>
        <i/>
        <sz val="8"/>
        <rFont val="Arial"/>
        <family val="2"/>
      </rPr>
      <t>(wartość z wiersza 1.1):(wartość z wiersza 1.2)</t>
    </r>
    <r>
      <rPr>
        <sz val="8"/>
        <rFont val="Arial"/>
        <family val="2"/>
      </rPr>
      <t>]</t>
    </r>
    <r>
      <rPr>
        <i/>
        <sz val="8"/>
        <rFont val="Arial"/>
        <family val="2"/>
      </rPr>
      <t xml:space="preserve"> x 100%</t>
    </r>
  </si>
  <si>
    <t>Tabela B. Porównanie cen i stawek opłat taryfy obowiązującej w dniu złożenia wniosku z cenami i stawkami opłat nowej taryfy dotyczącej odprowadzania ścieków.</t>
  </si>
  <si>
    <t>Tabela A. Porównanie cen i stawek opłat taryfy obowiązującej w dniu złożenia wniosku z cenami i stawkami opłat nowej taryfy dotyczącej zaopatrzenia w wodę.</t>
  </si>
  <si>
    <t>Tabela H. Skutki finansowe zmiany cen i stawek opłat za zaopatrzenie w wodę i odprowadzanie ścieków</t>
  </si>
  <si>
    <t>Gospodarstwa domowe                   i odprowadzający ścieki socjalno-bytowe</t>
  </si>
  <si>
    <t>Gospod. domowe                    i odprowadzający ścieki socjalno-bytowe</t>
  </si>
  <si>
    <t>Gospodarstwa domowe          i na cele socjalno-bytowe</t>
  </si>
  <si>
    <t>Gospodarstwa domowe        i odprowadzający ścieki socjalno-bytowe</t>
  </si>
  <si>
    <t>Gospodarstwa domowe                        i odprowadzający ścieki socjalno-bytowe</t>
  </si>
  <si>
    <t>Gospodarstwa domowe                i odprowadzający ścieki socjalno-bytowe</t>
  </si>
  <si>
    <t xml:space="preserve">    b) koszty odprowadzania ścieków         </t>
  </si>
  <si>
    <r>
      <t xml:space="preserve">Tabela F. Kalkulacja cen i stawek opłat za wodę i odprowadzanie ścieków metodą alokacji prostej </t>
    </r>
    <r>
      <rPr>
        <b/>
        <sz val="11"/>
        <rFont val="Times New Roman"/>
        <family val="1"/>
      </rPr>
      <t>¹</t>
    </r>
    <r>
      <rPr>
        <b/>
        <sz val="11"/>
        <rFont val="Arial"/>
        <family val="2"/>
      </rPr>
      <t>)</t>
    </r>
  </si>
  <si>
    <r>
      <t xml:space="preserve">Tabela G. Zestawienie przychodów według taryfowych grup odbiorców usług, z uwzględnieniem wielkości zużycia oraz cen i stawek opłat w roku obowiązywania nowych taryf w złotych </t>
    </r>
    <r>
      <rPr>
        <b/>
        <sz val="11"/>
        <rFont val="Times New Roman"/>
        <family val="1"/>
      </rPr>
      <t>¹</t>
    </r>
    <r>
      <rPr>
        <b/>
        <sz val="11"/>
        <rFont val="Arial"/>
        <family val="2"/>
      </rPr>
      <t>)</t>
    </r>
  </si>
  <si>
    <t>2) cena za m³ wody w zł/m³</t>
  </si>
  <si>
    <t>2) cena usługi odprowadzenia ścieków w zł/m³</t>
  </si>
  <si>
    <t>¹) cenę wskaźnikową należy wyliczać jako sumę rocznych należności za odprowadzone ścieki, wynikającą z cen i stawek opłat w zł, podzieloną przez roczną ilość odprowadzonych ścieków.</t>
  </si>
  <si>
    <t xml:space="preserve">   - rezerwy na świadczenia pracownicze</t>
  </si>
  <si>
    <t>Gospodarstwa domowe                  i odprowadzający ścieki socjalno-bytowe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</si>
</sst>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#,##0.0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0.0%"/>
    <numFmt numFmtId="174" formatCode="_-* #,##0.0\ _z_ł_-;\-* #,##0.0\ _z_ł_-;_-* &quot;-&quot;??\ _z_ł_-;_-@_-"/>
    <numFmt numFmtId="175" formatCode="_-* #,##0.0\ _z_ł_-;\-* #,##0.0\ _z_ł_-;_-* &quot;-&quot;?\ _z_ł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"/>
    <numFmt numFmtId="182" formatCode="#,##0.0000"/>
    <numFmt numFmtId="183" formatCode="#,##0.00000"/>
    <numFmt numFmtId="184" formatCode="0.000%"/>
    <numFmt numFmtId="185" formatCode="0.0000%"/>
    <numFmt numFmtId="186" formatCode="0.00000%"/>
    <numFmt numFmtId="187" formatCode="0.000000%"/>
    <numFmt numFmtId="188" formatCode="#,##0.00_ ;\-#,##0.00\ "/>
    <numFmt numFmtId="189" formatCode="0.00000000%"/>
    <numFmt numFmtId="190" formatCode="0.00000000"/>
    <numFmt numFmtId="191" formatCode="0.0000000000"/>
    <numFmt numFmtId="192" formatCode="0.00000000000"/>
    <numFmt numFmtId="193" formatCode="0.000000000"/>
    <numFmt numFmtId="194" formatCode="_-* #,##0.0\ _z_ł_-;\-* #,##0.0\ _z_ł_-;_-* &quot;-&quot;\ _z_ł_-;_-@_-"/>
    <numFmt numFmtId="195" formatCode="_-* #,##0.00\ _z_ł_-;\-* #,##0.00\ _z_ł_-;_-* &quot;-&quot;\ _z_ł_-;_-@_-"/>
    <numFmt numFmtId="196" formatCode="_-* #,##0.00000\ _z_ł_-;\-* #,##0.00000\ _z_ł_-;_-* &quot;-&quot;??\ _z_ł_-;_-@_-"/>
    <numFmt numFmtId="197" formatCode="#,##0.0_ ;\-#,##0.0\ "/>
    <numFmt numFmtId="198" formatCode="#,##0_ ;\-#,##0\ "/>
    <numFmt numFmtId="199" formatCode="_-* #,##0.000000\ _z_ł_-;\-* #,##0.000000\ _z_ł_-;_-* &quot;-&quot;??\ _z_ł_-;_-@_-"/>
    <numFmt numFmtId="200" formatCode="_-* #,##0.000000\ _z_ł_-;\-* #,##0.000000\ _z_ł_-;_-* &quot;-&quot;??????\ _z_ł_-;_-@_-"/>
    <numFmt numFmtId="201" formatCode="_-* #,##0.0000000\ _z_ł_-;\-* #,##0.0000000\ _z_ł_-;_-* &quot;-&quot;??\ _z_ł_-;_-@_-"/>
    <numFmt numFmtId="202" formatCode="_-* #,##0.00000000\ _z_ł_-;\-* #,##0.00000000\ _z_ł_-;_-* &quot;-&quot;??\ _z_ł_-;_-@_-"/>
    <numFmt numFmtId="203" formatCode="_-* #,##0.00000\ _z_ł_-;\-* #,##0.00000\ _z_ł_-;_-* &quot;-&quot;?????\ _z_ł_-;_-@_-"/>
    <numFmt numFmtId="204" formatCode="_-* #,##0.0000\ _z_ł_-;\-* #,##0.0000\ _z_ł_-;_-* &quot;-&quot;?????\ _z_ł_-;_-@_-"/>
    <numFmt numFmtId="205" formatCode="_-* #,##0.000\ _z_ł_-;\-* #,##0.000\ _z_ł_-;_-* &quot;-&quot;?????\ _z_ł_-;_-@_-"/>
    <numFmt numFmtId="206" formatCode="_-* #,##0.00\ _z_ł_-;\-* #,##0.00\ _z_ł_-;_-* &quot;-&quot;?????\ _z_ł_-;_-@_-"/>
    <numFmt numFmtId="207" formatCode="_-* #,##0.000000000\ _z_ł_-;\-* #,##0.000000000\ _z_ł_-;_-* &quot;-&quot;??\ _z_ł_-;_-@_-"/>
    <numFmt numFmtId="208" formatCode="_-* #,##0.0000000000\ _z_ł_-;\-* #,##0.0000000000\ _z_ł_-;_-* &quot;-&quot;??\ _z_ł_-;_-@_-"/>
    <numFmt numFmtId="209" formatCode="_-* #,##0.000000000\ _z_ł_-;\-* #,##0.000000000\ _z_ł_-;_-* &quot;-&quot;?????????\ _z_ł_-;_-@_-"/>
    <numFmt numFmtId="210" formatCode="_-* #,##0.00000000\ _z_ł_-;\-* #,##0.00000000\ _z_ł_-;_-* &quot;-&quot;????????\ _z_ł_-;_-@_-"/>
    <numFmt numFmtId="211" formatCode="_-* #,##0.000\ _z_ł_-;\-* #,##0.000\ _z_ł_-;_-* &quot;-&quot;???\ _z_ł_-;_-@_-"/>
    <numFmt numFmtId="212" formatCode="_-* #,##0.0000\ _z_ł_-;\-* #,##0.0000\ _z_ł_-;_-* &quot;-&quot;????\ _z_ł_-;_-@_-"/>
  </numFmts>
  <fonts count="5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vertAlign val="superscript"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9"/>
      <name val="Times New Roman"/>
      <family val="1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4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20" xfId="0" applyNumberFormat="1" applyFont="1" applyBorder="1" applyAlignment="1">
      <alignment/>
    </xf>
    <xf numFmtId="0" fontId="8" fillId="0" borderId="0" xfId="0" applyFont="1" applyAlignment="1">
      <alignment horizontal="right"/>
    </xf>
    <xf numFmtId="49" fontId="0" fillId="0" borderId="0" xfId="0" applyNumberFormat="1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 vertical="top"/>
    </xf>
    <xf numFmtId="49" fontId="2" fillId="0" borderId="19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3" fontId="2" fillId="0" borderId="18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2" fillId="0" borderId="13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43" fontId="0" fillId="0" borderId="23" xfId="0" applyNumberFormat="1" applyFont="1" applyBorder="1" applyAlignment="1">
      <alignment vertical="center"/>
    </xf>
    <xf numFmtId="43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3" fontId="6" fillId="0" borderId="25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/>
    </xf>
    <xf numFmtId="43" fontId="2" fillId="0" borderId="26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center" vertical="center"/>
    </xf>
    <xf numFmtId="43" fontId="2" fillId="0" borderId="16" xfId="42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27" xfId="0" applyNumberFormat="1" applyFont="1" applyBorder="1" applyAlignment="1">
      <alignment/>
    </xf>
    <xf numFmtId="0" fontId="19" fillId="0" borderId="0" xfId="0" applyFont="1" applyAlignment="1">
      <alignment horizontal="right"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3" fontId="2" fillId="0" borderId="29" xfId="0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43" fontId="2" fillId="0" borderId="30" xfId="0" applyNumberFormat="1" applyFont="1" applyBorder="1" applyAlignment="1">
      <alignment/>
    </xf>
    <xf numFmtId="43" fontId="2" fillId="0" borderId="31" xfId="0" applyNumberFormat="1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3" fontId="2" fillId="0" borderId="35" xfId="0" applyNumberFormat="1" applyFont="1" applyBorder="1" applyAlignment="1">
      <alignment/>
    </xf>
    <xf numFmtId="43" fontId="2" fillId="0" borderId="36" xfId="0" applyNumberFormat="1" applyFont="1" applyBorder="1" applyAlignment="1">
      <alignment/>
    </xf>
    <xf numFmtId="0" fontId="3" fillId="0" borderId="3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43" fontId="2" fillId="0" borderId="39" xfId="0" applyNumberFormat="1" applyFont="1" applyBorder="1" applyAlignment="1">
      <alignment/>
    </xf>
    <xf numFmtId="43" fontId="2" fillId="0" borderId="40" xfId="0" applyNumberFormat="1" applyFont="1" applyBorder="1" applyAlignment="1">
      <alignment/>
    </xf>
    <xf numFmtId="43" fontId="2" fillId="0" borderId="41" xfId="0" applyNumberFormat="1" applyFont="1" applyBorder="1" applyAlignment="1">
      <alignment/>
    </xf>
    <xf numFmtId="43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3" fontId="2" fillId="0" borderId="43" xfId="0" applyNumberFormat="1" applyFont="1" applyBorder="1" applyAlignment="1">
      <alignment/>
    </xf>
    <xf numFmtId="43" fontId="2" fillId="0" borderId="44" xfId="0" applyNumberFormat="1" applyFont="1" applyBorder="1" applyAlignment="1">
      <alignment/>
    </xf>
    <xf numFmtId="43" fontId="2" fillId="0" borderId="45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3" fontId="8" fillId="0" borderId="24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wrapText="1"/>
    </xf>
    <xf numFmtId="43" fontId="8" fillId="0" borderId="2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wrapText="1"/>
    </xf>
    <xf numFmtId="43" fontId="8" fillId="0" borderId="1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wrapText="1"/>
    </xf>
    <xf numFmtId="43" fontId="8" fillId="0" borderId="21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 wrapText="1"/>
    </xf>
    <xf numFmtId="43" fontId="2" fillId="0" borderId="18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/>
    </xf>
    <xf numFmtId="43" fontId="9" fillId="0" borderId="28" xfId="0" applyNumberFormat="1" applyFont="1" applyBorder="1" applyAlignment="1">
      <alignment/>
    </xf>
    <xf numFmtId="43" fontId="9" fillId="0" borderId="47" xfId="0" applyNumberFormat="1" applyFont="1" applyBorder="1" applyAlignment="1">
      <alignment/>
    </xf>
    <xf numFmtId="43" fontId="2" fillId="0" borderId="18" xfId="0" applyNumberFormat="1" applyFont="1" applyBorder="1" applyAlignment="1">
      <alignment vertical="center"/>
    </xf>
    <xf numFmtId="43" fontId="2" fillId="0" borderId="19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3" fontId="9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43" fontId="9" fillId="0" borderId="30" xfId="0" applyNumberFormat="1" applyFont="1" applyBorder="1" applyAlignment="1">
      <alignment/>
    </xf>
    <xf numFmtId="43" fontId="9" fillId="0" borderId="41" xfId="0" applyNumberFormat="1" applyFont="1" applyBorder="1" applyAlignment="1">
      <alignment/>
    </xf>
    <xf numFmtId="43" fontId="9" fillId="0" borderId="17" xfId="0" applyNumberFormat="1" applyFont="1" applyBorder="1" applyAlignment="1">
      <alignment/>
    </xf>
    <xf numFmtId="43" fontId="9" fillId="0" borderId="24" xfId="0" applyNumberFormat="1" applyFont="1" applyBorder="1" applyAlignment="1">
      <alignment/>
    </xf>
    <xf numFmtId="43" fontId="2" fillId="0" borderId="17" xfId="0" applyNumberFormat="1" applyFont="1" applyBorder="1" applyAlignment="1">
      <alignment vertical="center"/>
    </xf>
    <xf numFmtId="43" fontId="2" fillId="0" borderId="40" xfId="0" applyNumberFormat="1" applyFont="1" applyBorder="1" applyAlignment="1">
      <alignment vertical="center"/>
    </xf>
    <xf numFmtId="43" fontId="2" fillId="0" borderId="24" xfId="0" applyNumberFormat="1" applyFont="1" applyBorder="1" applyAlignment="1">
      <alignment vertical="center"/>
    </xf>
    <xf numFmtId="10" fontId="2" fillId="0" borderId="48" xfId="0" applyNumberFormat="1" applyFont="1" applyBorder="1" applyAlignment="1">
      <alignment horizontal="center" vertical="center"/>
    </xf>
    <xf numFmtId="10" fontId="2" fillId="0" borderId="44" xfId="0" applyNumberFormat="1" applyFont="1" applyBorder="1" applyAlignment="1">
      <alignment horizontal="center" vertical="center"/>
    </xf>
    <xf numFmtId="43" fontId="2" fillId="0" borderId="14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3" fillId="0" borderId="32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3" fontId="9" fillId="0" borderId="47" xfId="0" applyNumberFormat="1" applyFont="1" applyBorder="1" applyAlignment="1">
      <alignment horizontal="center" vertical="center"/>
    </xf>
    <xf numFmtId="43" fontId="9" fillId="0" borderId="40" xfId="0" applyNumberFormat="1" applyFont="1" applyBorder="1" applyAlignment="1">
      <alignment horizontal="center" vertical="center"/>
    </xf>
    <xf numFmtId="43" fontId="2" fillId="0" borderId="40" xfId="0" applyNumberFormat="1" applyFont="1" applyBorder="1" applyAlignment="1">
      <alignment horizontal="center" vertical="center"/>
    </xf>
    <xf numFmtId="43" fontId="2" fillId="0" borderId="37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/>
    </xf>
    <xf numFmtId="43" fontId="9" fillId="0" borderId="50" xfId="0" applyNumberFormat="1" applyFont="1" applyBorder="1" applyAlignment="1">
      <alignment horizontal="center" vertical="center"/>
    </xf>
    <xf numFmtId="43" fontId="9" fillId="0" borderId="5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43" fontId="9" fillId="0" borderId="53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32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1" fontId="0" fillId="0" borderId="17" xfId="0" applyNumberFormat="1" applyFont="1" applyBorder="1" applyAlignment="1">
      <alignment vertical="center"/>
    </xf>
    <xf numFmtId="41" fontId="0" fillId="0" borderId="47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3" fontId="0" fillId="0" borderId="18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49" fontId="0" fillId="0" borderId="11" xfId="0" applyNumberFormat="1" applyFont="1" applyBorder="1" applyAlignment="1">
      <alignment wrapText="1"/>
    </xf>
    <xf numFmtId="43" fontId="0" fillId="0" borderId="19" xfId="0" applyNumberFormat="1" applyFont="1" applyBorder="1" applyAlignment="1">
      <alignment vertical="center"/>
    </xf>
    <xf numFmtId="43" fontId="0" fillId="0" borderId="41" xfId="42" applyFont="1" applyBorder="1" applyAlignment="1">
      <alignment vertical="center"/>
    </xf>
    <xf numFmtId="0" fontId="0" fillId="0" borderId="34" xfId="0" applyFont="1" applyBorder="1" applyAlignment="1">
      <alignment horizontal="center"/>
    </xf>
    <xf numFmtId="49" fontId="0" fillId="0" borderId="46" xfId="0" applyNumberFormat="1" applyFont="1" applyBorder="1" applyAlignment="1">
      <alignment/>
    </xf>
    <xf numFmtId="43" fontId="0" fillId="0" borderId="48" xfId="0" applyNumberFormat="1" applyFont="1" applyBorder="1" applyAlignment="1">
      <alignment vertical="center"/>
    </xf>
    <xf numFmtId="43" fontId="0" fillId="0" borderId="44" xfId="0" applyNumberFormat="1" applyFont="1" applyBorder="1" applyAlignment="1">
      <alignment vertical="center"/>
    </xf>
    <xf numFmtId="195" fontId="0" fillId="0" borderId="41" xfId="0" applyNumberFormat="1" applyFont="1" applyBorder="1" applyAlignment="1">
      <alignment vertical="center"/>
    </xf>
    <xf numFmtId="43" fontId="2" fillId="0" borderId="42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wrapText="1"/>
    </xf>
    <xf numFmtId="43" fontId="2" fillId="0" borderId="54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54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/>
    </xf>
    <xf numFmtId="43" fontId="2" fillId="0" borderId="0" xfId="0" applyNumberFormat="1" applyFont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10" fontId="2" fillId="0" borderId="11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71" fontId="2" fillId="0" borderId="42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3" fontId="2" fillId="0" borderId="55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3" fontId="2" fillId="0" borderId="55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43" fontId="0" fillId="0" borderId="23" xfId="0" applyNumberFormat="1" applyFont="1" applyBorder="1" applyAlignment="1">
      <alignment vertical="center"/>
    </xf>
    <xf numFmtId="43" fontId="8" fillId="0" borderId="24" xfId="0" applyNumberFormat="1" applyFont="1" applyBorder="1" applyAlignment="1">
      <alignment vertical="center"/>
    </xf>
    <xf numFmtId="43" fontId="9" fillId="0" borderId="31" xfId="0" applyNumberFormat="1" applyFont="1" applyBorder="1" applyAlignment="1">
      <alignment/>
    </xf>
    <xf numFmtId="43" fontId="0" fillId="0" borderId="56" xfId="0" applyNumberFormat="1" applyFont="1" applyBorder="1" applyAlignment="1">
      <alignment vertical="center"/>
    </xf>
    <xf numFmtId="43" fontId="0" fillId="0" borderId="18" xfId="0" applyNumberFormat="1" applyFont="1" applyBorder="1" applyAlignment="1">
      <alignment vertical="center"/>
    </xf>
    <xf numFmtId="43" fontId="0" fillId="0" borderId="18" xfId="0" applyNumberFormat="1" applyFont="1" applyBorder="1" applyAlignment="1">
      <alignment/>
    </xf>
    <xf numFmtId="43" fontId="9" fillId="0" borderId="57" xfId="0" applyNumberFormat="1" applyFont="1" applyBorder="1" applyAlignment="1">
      <alignment/>
    </xf>
    <xf numFmtId="43" fontId="0" fillId="0" borderId="58" xfId="0" applyNumberFormat="1" applyFont="1" applyBorder="1" applyAlignment="1">
      <alignment vertical="center"/>
    </xf>
    <xf numFmtId="170" fontId="3" fillId="0" borderId="0" xfId="42" applyNumberFormat="1" applyFont="1" applyBorder="1" applyAlignment="1">
      <alignment/>
    </xf>
    <xf numFmtId="170" fontId="8" fillId="0" borderId="0" xfId="42" applyNumberFormat="1" applyFont="1" applyAlignment="1">
      <alignment/>
    </xf>
    <xf numFmtId="43" fontId="2" fillId="0" borderId="10" xfId="42" applyFont="1" applyBorder="1" applyAlignment="1">
      <alignment horizontal="center"/>
    </xf>
    <xf numFmtId="49" fontId="2" fillId="0" borderId="35" xfId="0" applyNumberFormat="1" applyFont="1" applyBorder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vertical="center"/>
    </xf>
    <xf numFmtId="43" fontId="0" fillId="0" borderId="2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3" fontId="0" fillId="0" borderId="24" xfId="0" applyNumberFormat="1" applyFont="1" applyBorder="1" applyAlignment="1">
      <alignment/>
    </xf>
    <xf numFmtId="43" fontId="2" fillId="0" borderId="59" xfId="0" applyNumberFormat="1" applyFont="1" applyBorder="1" applyAlignment="1">
      <alignment/>
    </xf>
    <xf numFmtId="43" fontId="2" fillId="0" borderId="6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3" fontId="8" fillId="0" borderId="31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3" fontId="0" fillId="0" borderId="61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43" fontId="0" fillId="0" borderId="31" xfId="0" applyNumberFormat="1" applyFont="1" applyBorder="1" applyAlignment="1">
      <alignment vertical="center"/>
    </xf>
    <xf numFmtId="43" fontId="8" fillId="0" borderId="31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3" fontId="0" fillId="0" borderId="31" xfId="42" applyFont="1" applyBorder="1" applyAlignment="1">
      <alignment vertical="center"/>
    </xf>
    <xf numFmtId="43" fontId="0" fillId="0" borderId="63" xfId="42" applyFont="1" applyBorder="1" applyAlignment="1">
      <alignment vertical="center"/>
    </xf>
    <xf numFmtId="43" fontId="8" fillId="0" borderId="30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3" fontId="0" fillId="0" borderId="31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3" fontId="6" fillId="0" borderId="66" xfId="42" applyFont="1" applyBorder="1" applyAlignment="1">
      <alignment horizontal="center" vertical="center"/>
    </xf>
    <xf numFmtId="43" fontId="6" fillId="0" borderId="67" xfId="42" applyFont="1" applyBorder="1" applyAlignment="1">
      <alignment horizontal="center" vertical="center"/>
    </xf>
    <xf numFmtId="43" fontId="0" fillId="0" borderId="61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3" fontId="8" fillId="0" borderId="27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10" fontId="6" fillId="0" borderId="61" xfId="0" applyNumberFormat="1" applyFont="1" applyBorder="1" applyAlignment="1">
      <alignment horizontal="center" vertical="center"/>
    </xf>
    <xf numFmtId="10" fontId="0" fillId="0" borderId="64" xfId="0" applyNumberFormat="1" applyBorder="1" applyAlignment="1">
      <alignment horizontal="center" vertical="center"/>
    </xf>
    <xf numFmtId="10" fontId="0" fillId="0" borderId="62" xfId="0" applyNumberFormat="1" applyBorder="1" applyAlignment="1">
      <alignment horizontal="center" vertical="center"/>
    </xf>
    <xf numFmtId="10" fontId="0" fillId="0" borderId="69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10" fontId="0" fillId="0" borderId="58" xfId="0" applyNumberForma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3" fontId="8" fillId="0" borderId="2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3" fontId="0" fillId="0" borderId="27" xfId="0" applyNumberFormat="1" applyFont="1" applyBorder="1" applyAlignment="1">
      <alignment horizontal="center" vertical="center"/>
    </xf>
    <xf numFmtId="43" fontId="0" fillId="0" borderId="31" xfId="42" applyFont="1" applyBorder="1" applyAlignment="1">
      <alignment horizontal="center" vertical="center"/>
    </xf>
    <xf numFmtId="43" fontId="0" fillId="0" borderId="63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59" xfId="0" applyBorder="1" applyAlignment="1">
      <alignment/>
    </xf>
    <xf numFmtId="0" fontId="0" fillId="0" borderId="26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25.00390625" style="0" customWidth="1"/>
    <col min="3" max="3" width="34.7109375" style="0" customWidth="1"/>
    <col min="4" max="4" width="21.140625" style="0" customWidth="1"/>
    <col min="5" max="5" width="21.28125" style="0" customWidth="1"/>
    <col min="6" max="6" width="22.00390625" style="0" customWidth="1"/>
  </cols>
  <sheetData>
    <row r="1" spans="1:6" ht="3.75" customHeight="1">
      <c r="A1" s="1"/>
      <c r="B1" s="1"/>
      <c r="C1" s="1"/>
      <c r="D1" s="1"/>
      <c r="E1" s="1"/>
      <c r="F1" s="1"/>
    </row>
    <row r="2" spans="1:6" ht="3.75" customHeight="1">
      <c r="A2" s="10"/>
      <c r="B2" s="10"/>
      <c r="C2" s="10"/>
      <c r="D2" s="10"/>
      <c r="E2" s="10"/>
      <c r="F2" s="10"/>
    </row>
    <row r="3" spans="1:6" ht="3.75" customHeight="1">
      <c r="A3" s="10"/>
      <c r="B3" s="10"/>
      <c r="C3" s="10"/>
      <c r="D3" s="10"/>
      <c r="E3" s="10"/>
      <c r="F3" s="10"/>
    </row>
    <row r="4" spans="1:6" ht="3.75" customHeight="1">
      <c r="A4" s="10"/>
      <c r="B4" s="10"/>
      <c r="C4" s="10"/>
      <c r="D4" s="10"/>
      <c r="E4" s="10"/>
      <c r="F4" s="10"/>
    </row>
    <row r="5" spans="1:6" ht="3.75" customHeight="1">
      <c r="A5" s="10"/>
      <c r="B5" s="10"/>
      <c r="C5" s="10"/>
      <c r="D5" s="10"/>
      <c r="E5" s="10"/>
      <c r="F5" s="10"/>
    </row>
    <row r="6" spans="1:6" ht="15" customHeight="1">
      <c r="A6" s="253" t="s">
        <v>126</v>
      </c>
      <c r="B6" s="254"/>
      <c r="C6" s="254"/>
      <c r="D6" s="254"/>
      <c r="E6" s="254"/>
      <c r="F6" s="254"/>
    </row>
    <row r="7" spans="1:6" ht="15" customHeight="1">
      <c r="A7" s="254"/>
      <c r="B7" s="254"/>
      <c r="C7" s="254"/>
      <c r="D7" s="254"/>
      <c r="E7" s="254"/>
      <c r="F7" s="254"/>
    </row>
    <row r="8" spans="1:6" ht="15" customHeight="1">
      <c r="A8" s="254"/>
      <c r="B8" s="254"/>
      <c r="C8" s="254"/>
      <c r="D8" s="254"/>
      <c r="E8" s="254"/>
      <c r="F8" s="254"/>
    </row>
    <row r="9" spans="1:6" ht="12.75" customHeight="1">
      <c r="A9" s="239" t="s">
        <v>2</v>
      </c>
      <c r="B9" s="249" t="s">
        <v>3</v>
      </c>
      <c r="C9" s="250"/>
      <c r="D9" s="261" t="s">
        <v>45</v>
      </c>
      <c r="E9" s="255" t="s">
        <v>46</v>
      </c>
      <c r="F9" s="255" t="s">
        <v>4</v>
      </c>
    </row>
    <row r="10" spans="1:6" ht="12.75" customHeight="1">
      <c r="A10" s="239"/>
      <c r="B10" s="251"/>
      <c r="C10" s="252"/>
      <c r="D10" s="262"/>
      <c r="E10" s="256"/>
      <c r="F10" s="256"/>
    </row>
    <row r="11" spans="1:6" ht="12.75">
      <c r="A11" s="239"/>
      <c r="B11" s="255" t="s">
        <v>48</v>
      </c>
      <c r="C11" s="255" t="s">
        <v>6</v>
      </c>
      <c r="D11" s="262"/>
      <c r="E11" s="256"/>
      <c r="F11" s="257" t="s">
        <v>53</v>
      </c>
    </row>
    <row r="12" spans="1:6" ht="12.75">
      <c r="A12" s="239"/>
      <c r="B12" s="259"/>
      <c r="C12" s="259"/>
      <c r="D12" s="251"/>
      <c r="E12" s="260"/>
      <c r="F12" s="258"/>
    </row>
    <row r="13" spans="1:6" ht="18" customHeight="1">
      <c r="A13" s="239"/>
      <c r="B13" s="260"/>
      <c r="C13" s="260"/>
      <c r="D13" s="246" t="s">
        <v>47</v>
      </c>
      <c r="E13" s="247"/>
      <c r="F13" s="248"/>
    </row>
    <row r="14" spans="1:6" ht="12.75">
      <c r="A14" s="6">
        <v>0</v>
      </c>
      <c r="B14" s="7" t="s">
        <v>0</v>
      </c>
      <c r="C14" s="7" t="s">
        <v>1</v>
      </c>
      <c r="D14" s="6">
        <v>3</v>
      </c>
      <c r="E14" s="65">
        <v>4</v>
      </c>
      <c r="F14" s="6">
        <v>5</v>
      </c>
    </row>
    <row r="15" spans="1:6" ht="12.75" customHeight="1">
      <c r="A15" s="240" t="s">
        <v>8</v>
      </c>
      <c r="B15" s="243" t="s">
        <v>94</v>
      </c>
      <c r="C15" s="8" t="s">
        <v>49</v>
      </c>
      <c r="D15" s="57">
        <v>3.31</v>
      </c>
      <c r="E15" s="197">
        <v>3.49</v>
      </c>
      <c r="F15" s="64">
        <f>E15/D15</f>
        <v>1.0544</v>
      </c>
    </row>
    <row r="16" spans="1:6" ht="12.75">
      <c r="A16" s="241"/>
      <c r="B16" s="244"/>
      <c r="C16" s="207" t="s">
        <v>50</v>
      </c>
      <c r="D16" s="208"/>
      <c r="E16" s="209"/>
      <c r="F16" s="210"/>
    </row>
    <row r="17" spans="1:6" ht="12.75">
      <c r="A17" s="241"/>
      <c r="B17" s="244"/>
      <c r="C17" s="211" t="s">
        <v>7</v>
      </c>
      <c r="D17" s="208"/>
      <c r="E17" s="209"/>
      <c r="F17" s="210"/>
    </row>
    <row r="18" spans="1:6" ht="12.75">
      <c r="A18" s="242"/>
      <c r="B18" s="245"/>
      <c r="C18" s="9" t="s">
        <v>51</v>
      </c>
      <c r="D18" s="202">
        <v>3.31</v>
      </c>
      <c r="E18" s="198">
        <v>3.49</v>
      </c>
      <c r="F18" s="204">
        <f>E18/D18</f>
        <v>1.0544</v>
      </c>
    </row>
    <row r="19" spans="1:6" ht="12.75" customHeight="1">
      <c r="A19" s="240" t="s">
        <v>9</v>
      </c>
      <c r="B19" s="243" t="s">
        <v>76</v>
      </c>
      <c r="C19" s="8" t="s">
        <v>49</v>
      </c>
      <c r="D19" s="57">
        <v>3.36</v>
      </c>
      <c r="E19" s="199">
        <v>3.54</v>
      </c>
      <c r="F19" s="64">
        <f>E19/D19</f>
        <v>1.0536</v>
      </c>
    </row>
    <row r="20" spans="1:6" ht="12.75">
      <c r="A20" s="241"/>
      <c r="B20" s="244"/>
      <c r="C20" s="207" t="s">
        <v>50</v>
      </c>
      <c r="D20" s="208"/>
      <c r="E20" s="212"/>
      <c r="F20" s="210"/>
    </row>
    <row r="21" spans="1:6" ht="12.75">
      <c r="A21" s="241"/>
      <c r="B21" s="244"/>
      <c r="C21" s="211" t="s">
        <v>7</v>
      </c>
      <c r="D21" s="208"/>
      <c r="E21" s="212"/>
      <c r="F21" s="210"/>
    </row>
    <row r="22" spans="1:6" ht="12.75">
      <c r="A22" s="242"/>
      <c r="B22" s="245"/>
      <c r="C22" s="9" t="s">
        <v>51</v>
      </c>
      <c r="D22" s="150">
        <v>3.36</v>
      </c>
      <c r="E22" s="200">
        <v>3.54</v>
      </c>
      <c r="F22" s="205">
        <f>E22/D22</f>
        <v>1.0536</v>
      </c>
    </row>
    <row r="23" spans="1:5" ht="12.75">
      <c r="A23" s="67" t="s">
        <v>39</v>
      </c>
      <c r="B23" s="66"/>
      <c r="C23" s="66"/>
      <c r="D23" s="63"/>
      <c r="E23" s="63"/>
    </row>
    <row r="24" spans="1:6" ht="13.5" customHeight="1">
      <c r="A24" s="237" t="s">
        <v>52</v>
      </c>
      <c r="B24" s="238"/>
      <c r="C24" s="238"/>
      <c r="D24" s="238"/>
      <c r="E24" s="238"/>
      <c r="F24" s="4"/>
    </row>
    <row r="25" spans="1:5" ht="12.75">
      <c r="A25" s="238"/>
      <c r="B25" s="238"/>
      <c r="C25" s="238"/>
      <c r="D25" s="238"/>
      <c r="E25" s="238"/>
    </row>
    <row r="26" spans="2:3" ht="12.75">
      <c r="B26" s="2"/>
      <c r="C26" s="2"/>
    </row>
    <row r="27" spans="2:3" ht="12.75">
      <c r="B27" s="2"/>
      <c r="C27" s="2"/>
    </row>
    <row r="28" spans="2:3" ht="12.75">
      <c r="B28" s="151"/>
      <c r="C28" s="2"/>
    </row>
    <row r="29" spans="2:3" ht="12.75">
      <c r="B29" s="151"/>
      <c r="C29" s="2"/>
    </row>
    <row r="30" spans="2:3" ht="12.75">
      <c r="B30" s="2"/>
      <c r="C30" s="2"/>
    </row>
    <row r="31" spans="2:3" ht="12.75">
      <c r="B31" s="152"/>
      <c r="C31" s="2"/>
    </row>
    <row r="32" spans="2:3" ht="12.75">
      <c r="B32" s="15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</sheetData>
  <sheetProtection password="DA26" sheet="1"/>
  <mergeCells count="15">
    <mergeCell ref="A6:F8"/>
    <mergeCell ref="F9:F10"/>
    <mergeCell ref="F11:F12"/>
    <mergeCell ref="B11:B13"/>
    <mergeCell ref="C11:C13"/>
    <mergeCell ref="D9:D12"/>
    <mergeCell ref="E9:E12"/>
    <mergeCell ref="A24:E25"/>
    <mergeCell ref="A9:A13"/>
    <mergeCell ref="A15:A18"/>
    <mergeCell ref="B15:B18"/>
    <mergeCell ref="B19:B22"/>
    <mergeCell ref="A19:A22"/>
    <mergeCell ref="D13:F13"/>
    <mergeCell ref="B9:C10"/>
  </mergeCells>
  <printOptions/>
  <pageMargins left="1.1811023622047245" right="0.3937007874015748" top="0.5905511811023623" bottom="0.35433070866141736" header="0.31496062992125984" footer="0.31496062992125984"/>
  <pageSetup horizontalDpi="600" verticalDpi="600" orientation="landscape" paperSize="9" r:id="rId1"/>
  <headerFooter alignWithMargins="0">
    <oddHeader>&amp;L&amp;"Arial,Kursywa"&amp;15&amp;Y          Miejskie Wodociągi i Kanalizacja Sp. z o.o. w Koszalinie&amp;R&amp;"Arial,Kursywa"&amp;15&amp;YTaryfy na wodę i ścieki na 2018 rok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B37" sqref="B37"/>
    </sheetView>
  </sheetViews>
  <sheetFormatPr defaultColWidth="9.140625" defaultRowHeight="12.75"/>
  <cols>
    <col min="1" max="1" width="4.00390625" style="0" customWidth="1"/>
    <col min="2" max="2" width="24.00390625" style="0" customWidth="1"/>
    <col min="3" max="3" width="36.00390625" style="0" customWidth="1"/>
    <col min="4" max="4" width="20.57421875" style="0" customWidth="1"/>
    <col min="5" max="5" width="20.7109375" style="0" customWidth="1"/>
    <col min="6" max="6" width="21.7109375" style="0" customWidth="1"/>
  </cols>
  <sheetData>
    <row r="1" spans="1:6" ht="3.75" customHeight="1">
      <c r="A1" s="1"/>
      <c r="B1" s="1"/>
      <c r="C1" s="1"/>
      <c r="D1" s="1"/>
      <c r="E1" s="1"/>
      <c r="F1" s="1"/>
    </row>
    <row r="2" spans="1:6" ht="3.75" customHeight="1">
      <c r="A2" s="10"/>
      <c r="B2" s="10"/>
      <c r="C2" s="10"/>
      <c r="D2" s="10"/>
      <c r="E2" s="10"/>
      <c r="F2" s="10"/>
    </row>
    <row r="3" spans="1:6" ht="3.75" customHeight="1">
      <c r="A3" s="10"/>
      <c r="B3" s="10"/>
      <c r="C3" s="10"/>
      <c r="D3" s="10"/>
      <c r="E3" s="10"/>
      <c r="F3" s="10"/>
    </row>
    <row r="4" spans="1:6" ht="3.75" customHeight="1">
      <c r="A4" s="10"/>
      <c r="B4" s="10"/>
      <c r="C4" s="10"/>
      <c r="D4" s="10"/>
      <c r="E4" s="10"/>
      <c r="F4" s="10"/>
    </row>
    <row r="5" spans="1:6" ht="3.75" customHeight="1">
      <c r="A5" s="10"/>
      <c r="B5" s="10"/>
      <c r="C5" s="10"/>
      <c r="D5" s="10"/>
      <c r="E5" s="10"/>
      <c r="F5" s="10"/>
    </row>
    <row r="6" spans="1:6" ht="15" customHeight="1">
      <c r="A6" s="253" t="s">
        <v>125</v>
      </c>
      <c r="B6" s="254"/>
      <c r="C6" s="254"/>
      <c r="D6" s="254"/>
      <c r="E6" s="254"/>
      <c r="F6" s="254"/>
    </row>
    <row r="7" spans="1:6" ht="15" customHeight="1">
      <c r="A7" s="254"/>
      <c r="B7" s="254"/>
      <c r="C7" s="254"/>
      <c r="D7" s="254"/>
      <c r="E7" s="254"/>
      <c r="F7" s="254"/>
    </row>
    <row r="8" spans="1:6" ht="15" customHeight="1">
      <c r="A8" s="254"/>
      <c r="B8" s="254"/>
      <c r="C8" s="254"/>
      <c r="D8" s="254"/>
      <c r="E8" s="254"/>
      <c r="F8" s="254"/>
    </row>
    <row r="9" spans="1:6" ht="12.75" customHeight="1">
      <c r="A9" s="239" t="s">
        <v>2</v>
      </c>
      <c r="B9" s="249" t="s">
        <v>3</v>
      </c>
      <c r="C9" s="250"/>
      <c r="D9" s="261" t="s">
        <v>45</v>
      </c>
      <c r="E9" s="255" t="s">
        <v>46</v>
      </c>
      <c r="F9" s="255" t="s">
        <v>4</v>
      </c>
    </row>
    <row r="10" spans="1:6" ht="12.75" customHeight="1">
      <c r="A10" s="239"/>
      <c r="B10" s="251"/>
      <c r="C10" s="252"/>
      <c r="D10" s="262"/>
      <c r="E10" s="256"/>
      <c r="F10" s="256"/>
    </row>
    <row r="11" spans="1:6" ht="12.75">
      <c r="A11" s="239"/>
      <c r="B11" s="255" t="s">
        <v>48</v>
      </c>
      <c r="C11" s="255" t="s">
        <v>6</v>
      </c>
      <c r="D11" s="262"/>
      <c r="E11" s="256"/>
      <c r="F11" s="257" t="s">
        <v>53</v>
      </c>
    </row>
    <row r="12" spans="1:6" ht="12.75">
      <c r="A12" s="239"/>
      <c r="B12" s="259"/>
      <c r="C12" s="259"/>
      <c r="D12" s="251"/>
      <c r="E12" s="260"/>
      <c r="F12" s="258"/>
    </row>
    <row r="13" spans="1:6" ht="18" customHeight="1">
      <c r="A13" s="239"/>
      <c r="B13" s="260"/>
      <c r="C13" s="260"/>
      <c r="D13" s="246" t="s">
        <v>47</v>
      </c>
      <c r="E13" s="247"/>
      <c r="F13" s="248"/>
    </row>
    <row r="14" spans="1:6" ht="12.75">
      <c r="A14" s="6">
        <v>0</v>
      </c>
      <c r="B14" s="7" t="s">
        <v>0</v>
      </c>
      <c r="C14" s="7" t="s">
        <v>1</v>
      </c>
      <c r="D14" s="6">
        <v>3</v>
      </c>
      <c r="E14" s="65">
        <v>4</v>
      </c>
      <c r="F14" s="6">
        <v>5</v>
      </c>
    </row>
    <row r="15" spans="1:6" ht="12.75" customHeight="1">
      <c r="A15" s="240" t="s">
        <v>8</v>
      </c>
      <c r="B15" s="243" t="s">
        <v>128</v>
      </c>
      <c r="C15" s="68" t="s">
        <v>54</v>
      </c>
      <c r="D15" s="57">
        <v>4.59</v>
      </c>
      <c r="E15" s="197">
        <v>4.66</v>
      </c>
      <c r="F15" s="64">
        <f>E15/D15</f>
        <v>1.0153</v>
      </c>
    </row>
    <row r="16" spans="1:6" ht="12.75" customHeight="1">
      <c r="A16" s="263"/>
      <c r="B16" s="265"/>
      <c r="C16" s="207" t="s">
        <v>50</v>
      </c>
      <c r="D16" s="208"/>
      <c r="E16" s="209"/>
      <c r="F16" s="210"/>
    </row>
    <row r="17" spans="1:6" ht="12.75">
      <c r="A17" s="263"/>
      <c r="B17" s="265"/>
      <c r="C17" s="211" t="s">
        <v>7</v>
      </c>
      <c r="D17" s="208"/>
      <c r="E17" s="209"/>
      <c r="F17" s="210"/>
    </row>
    <row r="18" spans="1:6" ht="12.75">
      <c r="A18" s="264"/>
      <c r="B18" s="266"/>
      <c r="C18" s="9" t="s">
        <v>51</v>
      </c>
      <c r="D18" s="202">
        <v>4.59</v>
      </c>
      <c r="E18" s="224">
        <v>4.66</v>
      </c>
      <c r="F18" s="204">
        <f>E18/D18</f>
        <v>1.0153</v>
      </c>
    </row>
    <row r="19" spans="1:6" ht="12.75">
      <c r="A19" s="240" t="s">
        <v>9</v>
      </c>
      <c r="B19" s="243" t="s">
        <v>76</v>
      </c>
      <c r="C19" s="68" t="s">
        <v>54</v>
      </c>
      <c r="D19" s="54">
        <v>4.59</v>
      </c>
      <c r="E19" s="201">
        <v>4.66</v>
      </c>
      <c r="F19" s="64">
        <f>E19/D19</f>
        <v>1.0153</v>
      </c>
    </row>
    <row r="20" spans="1:6" ht="12.75">
      <c r="A20" s="263"/>
      <c r="B20" s="265"/>
      <c r="C20" s="207" t="s">
        <v>50</v>
      </c>
      <c r="D20" s="213"/>
      <c r="E20" s="209"/>
      <c r="F20" s="210"/>
    </row>
    <row r="21" spans="1:6" ht="12.75">
      <c r="A21" s="263"/>
      <c r="B21" s="265"/>
      <c r="C21" s="211" t="s">
        <v>7</v>
      </c>
      <c r="D21" s="213"/>
      <c r="E21" s="209"/>
      <c r="F21" s="210"/>
    </row>
    <row r="22" spans="1:6" ht="12.75">
      <c r="A22" s="264"/>
      <c r="B22" s="266"/>
      <c r="C22" s="9" t="s">
        <v>51</v>
      </c>
      <c r="D22" s="203">
        <v>4.59</v>
      </c>
      <c r="E22" s="198">
        <v>4.66</v>
      </c>
      <c r="F22" s="205">
        <f>E22/D22</f>
        <v>1.0153</v>
      </c>
    </row>
    <row r="23" spans="1:5" ht="12.75">
      <c r="A23" s="67" t="s">
        <v>39</v>
      </c>
      <c r="B23" s="66"/>
      <c r="C23" s="66"/>
      <c r="D23" s="63"/>
      <c r="E23" s="63"/>
    </row>
    <row r="24" spans="1:6" ht="13.5" customHeight="1">
      <c r="A24" s="237" t="s">
        <v>139</v>
      </c>
      <c r="B24" s="238"/>
      <c r="C24" s="238"/>
      <c r="D24" s="238"/>
      <c r="E24" s="238"/>
      <c r="F24" s="4"/>
    </row>
    <row r="25" spans="1:5" ht="12.75">
      <c r="A25" s="238"/>
      <c r="B25" s="238"/>
      <c r="C25" s="238"/>
      <c r="D25" s="238"/>
      <c r="E25" s="238"/>
    </row>
    <row r="26" spans="2:3" ht="12.75">
      <c r="B26" s="2"/>
      <c r="C26" s="2"/>
    </row>
    <row r="27" spans="2:3" ht="12.75">
      <c r="B27" s="2"/>
      <c r="C27" s="153"/>
    </row>
    <row r="28" spans="2:3" ht="12.75">
      <c r="B28" s="2"/>
      <c r="C28" s="153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</sheetData>
  <sheetProtection password="DA26" sheet="1"/>
  <mergeCells count="15">
    <mergeCell ref="A24:E25"/>
    <mergeCell ref="A15:A18"/>
    <mergeCell ref="B15:B18"/>
    <mergeCell ref="A19:A22"/>
    <mergeCell ref="B19:B22"/>
    <mergeCell ref="A6:F8"/>
    <mergeCell ref="A9:A13"/>
    <mergeCell ref="B9:C10"/>
    <mergeCell ref="D9:D12"/>
    <mergeCell ref="E9:E12"/>
    <mergeCell ref="F9:F10"/>
    <mergeCell ref="B11:B13"/>
    <mergeCell ref="C11:C13"/>
    <mergeCell ref="F11:F12"/>
    <mergeCell ref="D13:F13"/>
  </mergeCells>
  <printOptions/>
  <pageMargins left="1.1811023622047245" right="0.3937007874015748" top="0.5905511811023623" bottom="0.3937007874015748" header="0.31496062992125984" footer="0.31496062992125984"/>
  <pageSetup orientation="landscape" paperSize="9" r:id="rId1"/>
  <headerFooter alignWithMargins="0">
    <oddHeader>&amp;L&amp;"Arial,Kursywa"&amp;15&amp;Y           Miejskie Wodociągi i Kanalizacja Sp. z o.o. w Koszalinie&amp;R&amp;"Arial,Kursywa"&amp;15&amp;YTaryfy na wodę i ścieki na 2018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D15" sqref="D15:E15"/>
    </sheetView>
  </sheetViews>
  <sheetFormatPr defaultColWidth="9.140625" defaultRowHeight="12.75"/>
  <cols>
    <col min="1" max="1" width="4.57421875" style="0" customWidth="1"/>
    <col min="2" max="2" width="43.8515625" style="0" customWidth="1"/>
    <col min="3" max="3" width="20.7109375" style="0" customWidth="1"/>
    <col min="4" max="5" width="10.7109375" style="0" customWidth="1"/>
  </cols>
  <sheetData>
    <row r="1" spans="1:5" ht="3.75" customHeight="1">
      <c r="A1" s="1"/>
      <c r="B1" s="1"/>
      <c r="C1" s="1"/>
      <c r="D1" s="1"/>
      <c r="E1" s="1"/>
    </row>
    <row r="2" spans="1:5" ht="12.75" customHeight="1">
      <c r="A2" s="304" t="s">
        <v>82</v>
      </c>
      <c r="B2" s="305"/>
      <c r="C2" s="306"/>
      <c r="D2" s="306"/>
      <c r="E2" s="306"/>
    </row>
    <row r="3" spans="1:5" ht="12.75" customHeight="1">
      <c r="A3" s="305"/>
      <c r="B3" s="305"/>
      <c r="C3" s="306"/>
      <c r="D3" s="306"/>
      <c r="E3" s="306"/>
    </row>
    <row r="4" spans="1:5" ht="12.75" customHeight="1" thickBot="1">
      <c r="A4" s="305"/>
      <c r="B4" s="305"/>
      <c r="C4" s="306"/>
      <c r="D4" s="306"/>
      <c r="E4" s="306"/>
    </row>
    <row r="5" spans="1:5" ht="13.5" customHeight="1">
      <c r="A5" s="311" t="s">
        <v>2</v>
      </c>
      <c r="B5" s="278" t="s">
        <v>3</v>
      </c>
      <c r="C5" s="307" t="s">
        <v>12</v>
      </c>
      <c r="D5" s="307" t="s">
        <v>21</v>
      </c>
      <c r="E5" s="309"/>
    </row>
    <row r="6" spans="1:5" ht="12.75">
      <c r="A6" s="312"/>
      <c r="B6" s="279"/>
      <c r="C6" s="308"/>
      <c r="D6" s="308"/>
      <c r="E6" s="310"/>
    </row>
    <row r="7" spans="1:5" ht="12.75" customHeight="1">
      <c r="A7" s="312"/>
      <c r="B7" s="279"/>
      <c r="C7" s="319" t="s">
        <v>13</v>
      </c>
      <c r="D7" s="315" t="s">
        <v>20</v>
      </c>
      <c r="E7" s="316"/>
    </row>
    <row r="8" spans="1:5" ht="12.75">
      <c r="A8" s="312"/>
      <c r="B8" s="279"/>
      <c r="C8" s="320"/>
      <c r="D8" s="317"/>
      <c r="E8" s="318"/>
    </row>
    <row r="9" spans="1:5" ht="12.75">
      <c r="A9" s="312"/>
      <c r="B9" s="279"/>
      <c r="C9" s="320"/>
      <c r="D9" s="317"/>
      <c r="E9" s="318"/>
    </row>
    <row r="10" spans="1:5" ht="12.75">
      <c r="A10" s="313"/>
      <c r="B10" s="280"/>
      <c r="C10" s="320"/>
      <c r="D10" s="317"/>
      <c r="E10" s="318"/>
    </row>
    <row r="11" spans="1:5" ht="12.75">
      <c r="A11" s="313"/>
      <c r="B11" s="280"/>
      <c r="C11" s="320"/>
      <c r="D11" s="317"/>
      <c r="E11" s="318"/>
    </row>
    <row r="12" spans="1:5" ht="12.75">
      <c r="A12" s="314"/>
      <c r="B12" s="281"/>
      <c r="C12" s="321"/>
      <c r="D12" s="308"/>
      <c r="E12" s="310"/>
    </row>
    <row r="13" spans="1:5" ht="12.75">
      <c r="A13" s="154">
        <v>0</v>
      </c>
      <c r="B13" s="43" t="s">
        <v>0</v>
      </c>
      <c r="C13" s="44">
        <v>2</v>
      </c>
      <c r="D13" s="269">
        <v>3</v>
      </c>
      <c r="E13" s="270"/>
    </row>
    <row r="14" spans="1:5" ht="18" customHeight="1">
      <c r="A14" s="155" t="s">
        <v>8</v>
      </c>
      <c r="B14" s="45" t="s">
        <v>14</v>
      </c>
      <c r="C14" s="46"/>
      <c r="D14" s="286"/>
      <c r="E14" s="287"/>
    </row>
    <row r="15" spans="1:5" ht="15" customHeight="1">
      <c r="A15" s="156"/>
      <c r="B15" s="69" t="s">
        <v>85</v>
      </c>
      <c r="C15" s="70">
        <v>20047746.07</v>
      </c>
      <c r="D15" s="271">
        <v>19137089.44</v>
      </c>
      <c r="E15" s="272"/>
    </row>
    <row r="16" spans="1:5" ht="15" customHeight="1">
      <c r="A16" s="156"/>
      <c r="B16" s="118" t="s">
        <v>86</v>
      </c>
      <c r="C16" s="117">
        <v>4090083.06</v>
      </c>
      <c r="D16" s="276">
        <v>4233180.38</v>
      </c>
      <c r="E16" s="277"/>
    </row>
    <row r="17" spans="1:5" ht="15" customHeight="1">
      <c r="A17" s="156"/>
      <c r="B17" s="119" t="s">
        <v>87</v>
      </c>
      <c r="C17" s="71">
        <v>0</v>
      </c>
      <c r="D17" s="288"/>
      <c r="E17" s="289"/>
    </row>
    <row r="18" spans="1:5" ht="15" customHeight="1">
      <c r="A18" s="156"/>
      <c r="B18" s="74" t="s">
        <v>57</v>
      </c>
      <c r="C18" s="72"/>
      <c r="D18" s="273"/>
      <c r="E18" s="274"/>
    </row>
    <row r="19" spans="1:5" ht="15" customHeight="1">
      <c r="A19" s="156"/>
      <c r="B19" s="48" t="s">
        <v>58</v>
      </c>
      <c r="C19" s="217">
        <v>0</v>
      </c>
      <c r="D19" s="275">
        <v>0</v>
      </c>
      <c r="E19" s="274"/>
    </row>
    <row r="20" spans="1:5" ht="15" customHeight="1">
      <c r="A20" s="156"/>
      <c r="B20" s="49" t="s">
        <v>83</v>
      </c>
      <c r="C20" s="218">
        <v>20624.41</v>
      </c>
      <c r="D20" s="275">
        <v>45667.52</v>
      </c>
      <c r="E20" s="274"/>
    </row>
    <row r="21" spans="1:5" ht="15" customHeight="1">
      <c r="A21" s="156"/>
      <c r="B21" s="47" t="s">
        <v>59</v>
      </c>
      <c r="C21" s="227">
        <v>-1391079.8</v>
      </c>
      <c r="D21" s="282">
        <v>25254.04</v>
      </c>
      <c r="E21" s="283"/>
    </row>
    <row r="22" spans="1:5" ht="15" customHeight="1">
      <c r="A22" s="157"/>
      <c r="B22" s="55" t="s">
        <v>84</v>
      </c>
      <c r="C22" s="73">
        <f>C15+C18+C19+C20+C21</f>
        <v>18677290.68</v>
      </c>
      <c r="D22" s="290">
        <f>D15+D18+D19+D20+D21</f>
        <v>19208011</v>
      </c>
      <c r="E22" s="291"/>
    </row>
    <row r="23" spans="1:5" ht="18" customHeight="1">
      <c r="A23" s="155" t="s">
        <v>9</v>
      </c>
      <c r="B23" s="45" t="s">
        <v>15</v>
      </c>
      <c r="C23" s="46"/>
      <c r="D23" s="286"/>
      <c r="E23" s="287"/>
    </row>
    <row r="24" spans="1:5" ht="15" customHeight="1">
      <c r="A24" s="156"/>
      <c r="B24" s="69" t="s">
        <v>85</v>
      </c>
      <c r="C24" s="214">
        <v>25100830</v>
      </c>
      <c r="D24" s="292">
        <v>25029240.32</v>
      </c>
      <c r="E24" s="293"/>
    </row>
    <row r="25" spans="1:5" ht="15" customHeight="1">
      <c r="A25" s="156"/>
      <c r="B25" s="118" t="s">
        <v>86</v>
      </c>
      <c r="C25" s="215">
        <v>5975787.26</v>
      </c>
      <c r="D25" s="267">
        <v>6025037.77</v>
      </c>
      <c r="E25" s="268"/>
    </row>
    <row r="26" spans="1:5" ht="15" customHeight="1">
      <c r="A26" s="156"/>
      <c r="B26" s="120" t="s">
        <v>134</v>
      </c>
      <c r="C26" s="121"/>
      <c r="D26" s="322"/>
      <c r="E26" s="323"/>
    </row>
    <row r="27" spans="1:5" ht="15" customHeight="1">
      <c r="A27" s="156"/>
      <c r="B27" s="122" t="s">
        <v>88</v>
      </c>
      <c r="C27" s="123"/>
      <c r="D27" s="294"/>
      <c r="E27" s="295"/>
    </row>
    <row r="28" spans="1:5" ht="15" customHeight="1">
      <c r="A28" s="156"/>
      <c r="B28" s="124" t="s">
        <v>89</v>
      </c>
      <c r="C28" s="125"/>
      <c r="D28" s="284"/>
      <c r="E28" s="285"/>
    </row>
    <row r="29" spans="1:5" ht="15" customHeight="1">
      <c r="A29" s="156"/>
      <c r="B29" s="74" t="s">
        <v>57</v>
      </c>
      <c r="C29" s="50"/>
      <c r="D29" s="300"/>
      <c r="E29" s="301"/>
    </row>
    <row r="30" spans="1:5" ht="15" customHeight="1">
      <c r="A30" s="156"/>
      <c r="B30" s="48" t="s">
        <v>58</v>
      </c>
      <c r="C30" s="234">
        <v>446760.98</v>
      </c>
      <c r="D30" s="288">
        <v>378286.17</v>
      </c>
      <c r="E30" s="289"/>
    </row>
    <row r="31" spans="1:5" ht="15" customHeight="1">
      <c r="A31" s="156"/>
      <c r="B31" s="49" t="s">
        <v>83</v>
      </c>
      <c r="C31" s="219">
        <v>29189.39</v>
      </c>
      <c r="D31" s="327">
        <v>64632.49</v>
      </c>
      <c r="E31" s="301"/>
    </row>
    <row r="32" spans="1:5" ht="15" customHeight="1">
      <c r="A32" s="156"/>
      <c r="B32" s="47" t="s">
        <v>59</v>
      </c>
      <c r="C32" s="228">
        <v>226121.7</v>
      </c>
      <c r="D32" s="328">
        <v>11517.02</v>
      </c>
      <c r="E32" s="329"/>
    </row>
    <row r="33" spans="1:5" ht="15" customHeight="1">
      <c r="A33" s="157"/>
      <c r="B33" s="55" t="s">
        <v>84</v>
      </c>
      <c r="C33" s="73">
        <f>C24+C29+C30+C31+C32</f>
        <v>25802902.07</v>
      </c>
      <c r="D33" s="290">
        <f>D24+D29+D30+D31+D32</f>
        <v>25483676</v>
      </c>
      <c r="E33" s="291"/>
    </row>
    <row r="34" spans="1:5" ht="15" customHeight="1">
      <c r="A34" s="324" t="s">
        <v>10</v>
      </c>
      <c r="B34" s="334" t="s">
        <v>16</v>
      </c>
      <c r="C34" s="332" t="s">
        <v>19</v>
      </c>
      <c r="D34" s="296">
        <f>D22/C22</f>
        <v>1.0284</v>
      </c>
      <c r="E34" s="297"/>
    </row>
    <row r="35" spans="1:5" ht="25.5" customHeight="1">
      <c r="A35" s="325"/>
      <c r="B35" s="335"/>
      <c r="C35" s="333"/>
      <c r="D35" s="298"/>
      <c r="E35" s="299"/>
    </row>
    <row r="36" spans="1:5" ht="15" customHeight="1">
      <c r="A36" s="324" t="s">
        <v>17</v>
      </c>
      <c r="B36" s="334" t="s">
        <v>18</v>
      </c>
      <c r="C36" s="330" t="s">
        <v>19</v>
      </c>
      <c r="D36" s="296">
        <f>D33/C33</f>
        <v>0.9876</v>
      </c>
      <c r="E36" s="297"/>
    </row>
    <row r="37" spans="1:5" ht="25.5" customHeight="1" thickBot="1">
      <c r="A37" s="326"/>
      <c r="B37" s="336"/>
      <c r="C37" s="331"/>
      <c r="D37" s="302"/>
      <c r="E37" s="303"/>
    </row>
    <row r="38" spans="1:5" ht="12.75">
      <c r="A38" s="51" t="s">
        <v>11</v>
      </c>
      <c r="B38" s="52"/>
      <c r="C38" s="51"/>
      <c r="D38" s="16"/>
      <c r="E38" s="16"/>
    </row>
    <row r="39" spans="1:5" ht="12.75">
      <c r="A39" s="51" t="s">
        <v>90</v>
      </c>
      <c r="B39" s="52"/>
      <c r="C39" s="51"/>
      <c r="D39" s="16"/>
      <c r="E39" s="16"/>
    </row>
    <row r="40" spans="1:5" ht="12.75">
      <c r="A40" s="51" t="s">
        <v>91</v>
      </c>
      <c r="B40" s="52"/>
      <c r="C40" s="51"/>
      <c r="D40" s="16"/>
      <c r="E40" s="16"/>
    </row>
    <row r="41" spans="1:5" ht="12.75">
      <c r="A41" s="51"/>
      <c r="B41" s="52"/>
      <c r="C41" s="51"/>
      <c r="D41" s="16"/>
      <c r="E41" s="16"/>
    </row>
    <row r="42" spans="1:5" ht="12.75">
      <c r="A42" s="16"/>
      <c r="B42" s="17"/>
      <c r="C42" s="16"/>
      <c r="D42" s="16"/>
      <c r="E42" s="16"/>
    </row>
    <row r="43" spans="1:5" ht="12.75">
      <c r="A43" s="11"/>
      <c r="B43" s="12"/>
      <c r="C43" s="11"/>
      <c r="D43" s="11"/>
      <c r="E43" s="11"/>
    </row>
    <row r="44" spans="1:5" ht="12.75">
      <c r="A44" s="11"/>
      <c r="B44" s="12"/>
      <c r="C44" s="11"/>
      <c r="D44" s="11"/>
      <c r="E44" s="11"/>
    </row>
    <row r="45" spans="1:5" ht="12.75">
      <c r="A45" s="11"/>
      <c r="B45" s="12"/>
      <c r="C45" s="11"/>
      <c r="D45" s="11"/>
      <c r="E45" s="11"/>
    </row>
    <row r="46" spans="1:5" ht="12.75">
      <c r="A46" s="11"/>
      <c r="B46" s="12"/>
      <c r="C46" s="11"/>
      <c r="D46" s="11"/>
      <c r="E46" s="11"/>
    </row>
    <row r="47" spans="1:5" ht="12.75">
      <c r="A47" s="11"/>
      <c r="B47" s="12"/>
      <c r="C47" s="11"/>
      <c r="D47" s="11"/>
      <c r="E47" s="11"/>
    </row>
    <row r="48" spans="1:5" ht="12.75">
      <c r="A48" s="11"/>
      <c r="B48" s="12"/>
      <c r="C48" s="11"/>
      <c r="D48" s="11"/>
      <c r="E48" s="11"/>
    </row>
    <row r="49" spans="1:5" ht="12.75">
      <c r="A49" s="11"/>
      <c r="B49" s="12"/>
      <c r="C49" s="11"/>
      <c r="D49" s="11"/>
      <c r="E49" s="11"/>
    </row>
    <row r="50" spans="1:5" ht="12.75">
      <c r="A50" s="11"/>
      <c r="B50" s="12"/>
      <c r="C50" s="11"/>
      <c r="D50" s="11"/>
      <c r="E50" s="11"/>
    </row>
    <row r="51" spans="1:5" ht="12.75">
      <c r="A51" s="11"/>
      <c r="B51" s="12"/>
      <c r="C51" s="11"/>
      <c r="D51" s="11"/>
      <c r="E51" s="11"/>
    </row>
    <row r="52" spans="1:5" ht="12.75">
      <c r="A52" s="11"/>
      <c r="B52" s="12"/>
      <c r="C52" s="11"/>
      <c r="D52" s="11"/>
      <c r="E52" s="11"/>
    </row>
    <row r="53" spans="1:5" ht="12.75">
      <c r="A53" s="11"/>
      <c r="B53" s="12"/>
      <c r="C53" s="11"/>
      <c r="D53" s="11"/>
      <c r="E53" s="11"/>
    </row>
    <row r="54" spans="1:5" ht="12.75">
      <c r="A54" s="11"/>
      <c r="B54" s="12"/>
      <c r="C54" s="11"/>
      <c r="D54" s="11"/>
      <c r="E54" s="11"/>
    </row>
    <row r="55" spans="1:5" ht="12.75">
      <c r="A55" s="11"/>
      <c r="B55" s="12"/>
      <c r="C55" s="11"/>
      <c r="D55" s="11"/>
      <c r="E55" s="11"/>
    </row>
    <row r="56" spans="1:5" ht="12.75">
      <c r="A56" s="11"/>
      <c r="B56" s="12"/>
      <c r="C56" s="11"/>
      <c r="D56" s="11"/>
      <c r="E56" s="11"/>
    </row>
    <row r="57" spans="1:5" ht="12.75">
      <c r="A57" s="11"/>
      <c r="B57" s="12"/>
      <c r="C57" s="11"/>
      <c r="D57" s="11"/>
      <c r="E57" s="11"/>
    </row>
    <row r="58" spans="1:5" ht="12.75">
      <c r="A58" s="11"/>
      <c r="B58" s="12"/>
      <c r="C58" s="11"/>
      <c r="D58" s="11"/>
      <c r="E58" s="11"/>
    </row>
    <row r="59" spans="1:5" ht="12.75">
      <c r="A59" s="11"/>
      <c r="B59" s="12"/>
      <c r="C59" s="11"/>
      <c r="D59" s="11"/>
      <c r="E59" s="11"/>
    </row>
    <row r="60" spans="1:5" ht="12.75">
      <c r="A60" s="11"/>
      <c r="B60" s="12"/>
      <c r="C60" s="11"/>
      <c r="D60" s="11"/>
      <c r="E60" s="11"/>
    </row>
    <row r="61" spans="1:5" ht="12.75">
      <c r="A61" s="11"/>
      <c r="B61" s="12"/>
      <c r="C61" s="11"/>
      <c r="D61" s="11"/>
      <c r="E61" s="11"/>
    </row>
    <row r="62" spans="1:5" ht="12.75">
      <c r="A62" s="11"/>
      <c r="B62" s="12"/>
      <c r="C62" s="11"/>
      <c r="D62" s="11"/>
      <c r="E62" s="11"/>
    </row>
    <row r="63" spans="1:5" ht="12.75">
      <c r="A63" s="11"/>
      <c r="B63" s="12"/>
      <c r="C63" s="11"/>
      <c r="D63" s="11"/>
      <c r="E63" s="11"/>
    </row>
    <row r="64" spans="1:5" ht="12.75">
      <c r="A64" s="11"/>
      <c r="B64" s="12"/>
      <c r="C64" s="11"/>
      <c r="D64" s="11"/>
      <c r="E64" s="11"/>
    </row>
    <row r="65" spans="1:5" ht="12.75">
      <c r="A65" s="11"/>
      <c r="B65" s="12"/>
      <c r="C65" s="11"/>
      <c r="D65" s="11"/>
      <c r="E65" s="11"/>
    </row>
    <row r="66" spans="1:5" ht="12.75">
      <c r="A66" s="11"/>
      <c r="B66" s="12"/>
      <c r="C66" s="11"/>
      <c r="D66" s="11"/>
      <c r="E66" s="11"/>
    </row>
    <row r="67" spans="1:5" ht="12.75">
      <c r="A67" s="11"/>
      <c r="B67" s="12"/>
      <c r="C67" s="11"/>
      <c r="D67" s="11"/>
      <c r="E67" s="11"/>
    </row>
    <row r="68" spans="1:5" ht="12.75">
      <c r="A68" s="11"/>
      <c r="B68" s="12"/>
      <c r="C68" s="11"/>
      <c r="D68" s="11"/>
      <c r="E68" s="11"/>
    </row>
    <row r="69" spans="1:5" ht="12.75">
      <c r="A69" s="11"/>
      <c r="B69" s="12"/>
      <c r="C69" s="11"/>
      <c r="D69" s="11"/>
      <c r="E69" s="11"/>
    </row>
    <row r="70" spans="1:5" ht="12.75">
      <c r="A70" s="11"/>
      <c r="B70" s="12"/>
      <c r="C70" s="11"/>
      <c r="D70" s="11"/>
      <c r="E70" s="11"/>
    </row>
    <row r="71" spans="1:5" ht="12.75">
      <c r="A71" s="11"/>
      <c r="B71" s="11"/>
      <c r="C71" s="11"/>
      <c r="D71" s="11"/>
      <c r="E71" s="11"/>
    </row>
    <row r="72" spans="1:5" ht="12.75">
      <c r="A72" s="11"/>
      <c r="B72" s="11"/>
      <c r="C72" s="11"/>
      <c r="D72" s="11"/>
      <c r="E72" s="11"/>
    </row>
    <row r="73" spans="1:5" ht="12.75">
      <c r="A73" s="11"/>
      <c r="B73" s="11"/>
      <c r="C73" s="11"/>
      <c r="D73" s="11"/>
      <c r="E73" s="11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</sheetData>
  <sheetProtection password="DA26" sheet="1"/>
  <mergeCells count="36">
    <mergeCell ref="D26:E26"/>
    <mergeCell ref="A34:A35"/>
    <mergeCell ref="A36:A37"/>
    <mergeCell ref="D31:E31"/>
    <mergeCell ref="D32:E32"/>
    <mergeCell ref="D33:E33"/>
    <mergeCell ref="C36:C37"/>
    <mergeCell ref="C34:C35"/>
    <mergeCell ref="B34:B35"/>
    <mergeCell ref="B36:B37"/>
    <mergeCell ref="D30:E30"/>
    <mergeCell ref="D34:E35"/>
    <mergeCell ref="D29:E29"/>
    <mergeCell ref="D36:E37"/>
    <mergeCell ref="A2:E4"/>
    <mergeCell ref="C5:C6"/>
    <mergeCell ref="D5:E6"/>
    <mergeCell ref="A5:A12"/>
    <mergeCell ref="D7:E12"/>
    <mergeCell ref="C7:C12"/>
    <mergeCell ref="B5:B12"/>
    <mergeCell ref="D21:E21"/>
    <mergeCell ref="D28:E28"/>
    <mergeCell ref="D20:E20"/>
    <mergeCell ref="D14:E14"/>
    <mergeCell ref="D17:E17"/>
    <mergeCell ref="D22:E22"/>
    <mergeCell ref="D23:E23"/>
    <mergeCell ref="D24:E24"/>
    <mergeCell ref="D27:E27"/>
    <mergeCell ref="D25:E25"/>
    <mergeCell ref="D13:E13"/>
    <mergeCell ref="D15:E15"/>
    <mergeCell ref="D18:E18"/>
    <mergeCell ref="D19:E19"/>
    <mergeCell ref="D16:E16"/>
  </mergeCells>
  <printOptions/>
  <pageMargins left="1.1811023622047245" right="0.3937007874015748" top="0.5905511811023623" bottom="0.35433070866141736" header="0.31496062992125984" footer="0.31496062992125984"/>
  <pageSetup horizontalDpi="600" verticalDpi="600" orientation="portrait" paperSize="9" scale="95" r:id="rId1"/>
  <headerFooter alignWithMargins="0">
    <oddHeader>&amp;L&amp;"Arial,Kursywa"&amp;15&amp;Y          Miejskie Wodociągi i Kanalizacja Sp. z o.o. w Koszalinie&amp;R&amp;"Arial,Kursywa"&amp;15&amp;YTaryfy na wodę i ścieki na 2018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52">
      <selection activeCell="D54" sqref="D54"/>
    </sheetView>
  </sheetViews>
  <sheetFormatPr defaultColWidth="9.140625" defaultRowHeight="12.75"/>
  <cols>
    <col min="1" max="1" width="4.57421875" style="0" customWidth="1"/>
    <col min="2" max="2" width="50.57421875" style="0" customWidth="1"/>
    <col min="3" max="3" width="20.28125" style="0" customWidth="1"/>
    <col min="4" max="5" width="20.7109375" style="0" customWidth="1"/>
    <col min="6" max="6" width="24.57421875" style="0" customWidth="1"/>
  </cols>
  <sheetData>
    <row r="1" spans="1:6" ht="3.75" customHeight="1">
      <c r="A1" s="1"/>
      <c r="B1" s="1"/>
      <c r="C1" s="1"/>
      <c r="D1" s="1"/>
      <c r="E1" s="1"/>
      <c r="F1" s="1"/>
    </row>
    <row r="2" spans="1:6" ht="3.75" customHeight="1">
      <c r="A2" s="10"/>
      <c r="B2" s="10"/>
      <c r="C2" s="10"/>
      <c r="D2" s="10"/>
      <c r="E2" s="10"/>
      <c r="F2" s="10"/>
    </row>
    <row r="3" spans="1:6" ht="3.75" customHeight="1">
      <c r="A3" s="10"/>
      <c r="B3" s="10"/>
      <c r="C3" s="10"/>
      <c r="D3" s="10"/>
      <c r="E3" s="10"/>
      <c r="F3" s="10"/>
    </row>
    <row r="4" spans="1:6" ht="3.75" customHeight="1">
      <c r="A4" s="10"/>
      <c r="B4" s="10"/>
      <c r="C4" s="10"/>
      <c r="D4" s="10"/>
      <c r="E4" s="10"/>
      <c r="F4" s="10"/>
    </row>
    <row r="5" spans="1:6" ht="10.5" customHeight="1">
      <c r="A5" s="253" t="s">
        <v>92</v>
      </c>
      <c r="B5" s="254"/>
      <c r="C5" s="340"/>
      <c r="D5" s="340"/>
      <c r="E5" s="340"/>
      <c r="F5" s="340"/>
    </row>
    <row r="6" spans="1:6" ht="10.5" customHeight="1">
      <c r="A6" s="254"/>
      <c r="B6" s="254"/>
      <c r="C6" s="340"/>
      <c r="D6" s="340"/>
      <c r="E6" s="340"/>
      <c r="F6" s="340"/>
    </row>
    <row r="7" spans="1:6" ht="10.5" customHeight="1" thickBot="1">
      <c r="A7" s="254"/>
      <c r="B7" s="254"/>
      <c r="C7" s="340"/>
      <c r="D7" s="340"/>
      <c r="E7" s="340"/>
      <c r="F7" s="340"/>
    </row>
    <row r="8" spans="1:6" ht="15" customHeight="1">
      <c r="A8" s="345" t="s">
        <v>2</v>
      </c>
      <c r="B8" s="343" t="s">
        <v>3</v>
      </c>
      <c r="C8" s="341" t="s">
        <v>93</v>
      </c>
      <c r="D8" s="337" t="s">
        <v>5</v>
      </c>
      <c r="E8" s="338"/>
      <c r="F8" s="339"/>
    </row>
    <row r="9" spans="1:6" ht="36" customHeight="1">
      <c r="A9" s="346"/>
      <c r="B9" s="344"/>
      <c r="C9" s="259"/>
      <c r="D9" s="5" t="s">
        <v>130</v>
      </c>
      <c r="E9" s="5" t="s">
        <v>76</v>
      </c>
      <c r="F9" s="114" t="s">
        <v>22</v>
      </c>
    </row>
    <row r="10" spans="1:6" ht="12.75" customHeight="1">
      <c r="A10" s="347"/>
      <c r="B10" s="342"/>
      <c r="C10" s="342"/>
      <c r="D10" s="5" t="s">
        <v>23</v>
      </c>
      <c r="E10" s="5" t="s">
        <v>23</v>
      </c>
      <c r="F10" s="114" t="s">
        <v>23</v>
      </c>
    </row>
    <row r="11" spans="1:6" ht="12" customHeight="1">
      <c r="A11" s="101">
        <v>0</v>
      </c>
      <c r="B11" s="13" t="s">
        <v>0</v>
      </c>
      <c r="C11" s="14">
        <v>2</v>
      </c>
      <c r="D11" s="14">
        <v>3</v>
      </c>
      <c r="E11" s="15">
        <v>4</v>
      </c>
      <c r="F11" s="102">
        <v>5</v>
      </c>
    </row>
    <row r="12" spans="1:6" ht="18" customHeight="1">
      <c r="A12" s="96" t="s">
        <v>8</v>
      </c>
      <c r="B12" s="348" t="s">
        <v>14</v>
      </c>
      <c r="C12" s="349"/>
      <c r="D12" s="349"/>
      <c r="E12" s="349"/>
      <c r="F12" s="350"/>
    </row>
    <row r="13" spans="1:6" ht="15" customHeight="1">
      <c r="A13" s="103"/>
      <c r="B13" s="18" t="s">
        <v>96</v>
      </c>
      <c r="C13" s="61"/>
      <c r="D13" s="139">
        <f>D14+D24</f>
        <v>14750258.93</v>
      </c>
      <c r="E13" s="139">
        <f>E14+E24</f>
        <v>4386830.51</v>
      </c>
      <c r="F13" s="158">
        <f>F14+F24</f>
        <v>19137089.44</v>
      </c>
    </row>
    <row r="14" spans="1:6" ht="15" customHeight="1">
      <c r="A14" s="97"/>
      <c r="B14" s="20" t="s">
        <v>55</v>
      </c>
      <c r="C14" s="60"/>
      <c r="D14" s="60">
        <f>SUM(D15:D23)</f>
        <v>10139480.79</v>
      </c>
      <c r="E14" s="60">
        <f>SUM(E15:E23)</f>
        <v>3034367.39</v>
      </c>
      <c r="F14" s="159">
        <f>SUM(F15:F23)</f>
        <v>13173848.18</v>
      </c>
    </row>
    <row r="15" spans="1:6" ht="15" customHeight="1">
      <c r="A15" s="97"/>
      <c r="B15" s="23" t="s">
        <v>98</v>
      </c>
      <c r="C15" s="165" t="s">
        <v>26</v>
      </c>
      <c r="D15" s="127">
        <v>3273095.07</v>
      </c>
      <c r="E15" s="127">
        <v>960085.31</v>
      </c>
      <c r="F15" s="160">
        <f>SUM(D15:E15)</f>
        <v>4233180.38</v>
      </c>
    </row>
    <row r="16" spans="1:6" ht="15" customHeight="1">
      <c r="A16" s="97"/>
      <c r="B16" s="22" t="s">
        <v>97</v>
      </c>
      <c r="C16" s="165" t="s">
        <v>26</v>
      </c>
      <c r="D16" s="127">
        <v>2313250.24</v>
      </c>
      <c r="E16" s="127">
        <v>678537.45</v>
      </c>
      <c r="F16" s="160">
        <f aca="true" t="shared" si="0" ref="F16:F23">SUM(D16:E16)</f>
        <v>2991787.69</v>
      </c>
    </row>
    <row r="17" spans="1:6" ht="15" customHeight="1">
      <c r="A17" s="97"/>
      <c r="B17" s="22" t="s">
        <v>140</v>
      </c>
      <c r="C17" s="165" t="s">
        <v>26</v>
      </c>
      <c r="D17" s="127">
        <v>16947.24</v>
      </c>
      <c r="E17" s="127">
        <v>4971.07</v>
      </c>
      <c r="F17" s="160">
        <f t="shared" si="0"/>
        <v>21918.31</v>
      </c>
    </row>
    <row r="18" spans="1:6" ht="15" customHeight="1">
      <c r="A18" s="97"/>
      <c r="B18" s="23" t="s">
        <v>99</v>
      </c>
      <c r="C18" s="165" t="s">
        <v>26</v>
      </c>
      <c r="D18" s="127">
        <v>1021167.03</v>
      </c>
      <c r="E18" s="127">
        <v>299535.29</v>
      </c>
      <c r="F18" s="160">
        <f t="shared" si="0"/>
        <v>1320702.32</v>
      </c>
    </row>
    <row r="19" spans="1:6" ht="15" customHeight="1">
      <c r="A19" s="97"/>
      <c r="B19" s="23" t="s">
        <v>100</v>
      </c>
      <c r="C19" s="165" t="s">
        <v>26</v>
      </c>
      <c r="D19" s="127">
        <v>1054649.82</v>
      </c>
      <c r="E19" s="127">
        <v>309356.67</v>
      </c>
      <c r="F19" s="160">
        <f t="shared" si="0"/>
        <v>1364006.49</v>
      </c>
    </row>
    <row r="20" spans="1:6" ht="15" customHeight="1">
      <c r="A20" s="97"/>
      <c r="B20" s="23" t="s">
        <v>101</v>
      </c>
      <c r="C20" s="165" t="s">
        <v>27</v>
      </c>
      <c r="D20" s="53">
        <v>357445.6</v>
      </c>
      <c r="E20" s="54">
        <v>165037.87</v>
      </c>
      <c r="F20" s="160">
        <f t="shared" si="0"/>
        <v>522483.47</v>
      </c>
    </row>
    <row r="21" spans="1:6" ht="15" customHeight="1">
      <c r="A21" s="97"/>
      <c r="B21" s="23" t="s">
        <v>102</v>
      </c>
      <c r="C21" s="165" t="s">
        <v>26</v>
      </c>
      <c r="D21" s="127">
        <v>1790318.82</v>
      </c>
      <c r="E21" s="127">
        <v>525147.84</v>
      </c>
      <c r="F21" s="160">
        <f t="shared" si="0"/>
        <v>2315466.66</v>
      </c>
    </row>
    <row r="22" spans="1:6" ht="15" customHeight="1">
      <c r="A22" s="97"/>
      <c r="B22" s="23" t="s">
        <v>103</v>
      </c>
      <c r="C22" s="165" t="s">
        <v>26</v>
      </c>
      <c r="D22" s="127">
        <v>312512.05</v>
      </c>
      <c r="E22" s="127">
        <v>91668.05</v>
      </c>
      <c r="F22" s="160">
        <f t="shared" si="0"/>
        <v>404180.1</v>
      </c>
    </row>
    <row r="23" spans="1:6" ht="15" customHeight="1">
      <c r="A23" s="97"/>
      <c r="B23" s="23" t="s">
        <v>104</v>
      </c>
      <c r="C23" s="165" t="s">
        <v>26</v>
      </c>
      <c r="D23" s="127">
        <v>94.92</v>
      </c>
      <c r="E23" s="127">
        <v>27.84</v>
      </c>
      <c r="F23" s="160">
        <f t="shared" si="0"/>
        <v>122.76</v>
      </c>
    </row>
    <row r="24" spans="1:6" ht="15" customHeight="1">
      <c r="A24" s="97"/>
      <c r="B24" s="23" t="s">
        <v>56</v>
      </c>
      <c r="C24" s="165"/>
      <c r="D24" s="60">
        <f>D26+D27</f>
        <v>4610778.14</v>
      </c>
      <c r="E24" s="60">
        <f>E26+E27</f>
        <v>1352463.12</v>
      </c>
      <c r="F24" s="159">
        <f>F26+F27</f>
        <v>5963241.26</v>
      </c>
    </row>
    <row r="25" spans="1:6" ht="15" customHeight="1">
      <c r="A25" s="97"/>
      <c r="B25" s="77" t="s">
        <v>105</v>
      </c>
      <c r="C25" s="165"/>
      <c r="D25" s="53"/>
      <c r="E25" s="53"/>
      <c r="F25" s="160"/>
    </row>
    <row r="26" spans="1:6" ht="15" customHeight="1">
      <c r="A26" s="97"/>
      <c r="B26" s="22" t="s">
        <v>106</v>
      </c>
      <c r="C26" s="165" t="s">
        <v>26</v>
      </c>
      <c r="D26" s="127">
        <v>1952129.03</v>
      </c>
      <c r="E26" s="127">
        <v>572611.05</v>
      </c>
      <c r="F26" s="160">
        <f>SUM(D26:E26)</f>
        <v>2524740.08</v>
      </c>
    </row>
    <row r="27" spans="1:6" ht="15" customHeight="1">
      <c r="A27" s="97"/>
      <c r="B27" s="25" t="s">
        <v>107</v>
      </c>
      <c r="C27" s="166" t="s">
        <v>26</v>
      </c>
      <c r="D27" s="127">
        <v>2658649.11</v>
      </c>
      <c r="E27" s="127">
        <v>779852.07</v>
      </c>
      <c r="F27" s="160">
        <f>SUM(D27:E27)</f>
        <v>3438501.18</v>
      </c>
    </row>
    <row r="28" spans="1:6" ht="15" customHeight="1">
      <c r="A28" s="97"/>
      <c r="B28" s="78" t="s">
        <v>57</v>
      </c>
      <c r="C28" s="167" t="s">
        <v>26</v>
      </c>
      <c r="D28" s="80">
        <f>F28*'Tab.E'!$E$13</f>
        <v>0</v>
      </c>
      <c r="E28" s="80">
        <f>F28*'Tab.E'!$F$13</f>
        <v>0</v>
      </c>
      <c r="F28" s="161">
        <v>0</v>
      </c>
    </row>
    <row r="29" spans="1:6" ht="15" customHeight="1">
      <c r="A29" s="97"/>
      <c r="B29" s="23" t="s">
        <v>58</v>
      </c>
      <c r="C29" s="165" t="s">
        <v>26</v>
      </c>
      <c r="D29" s="80">
        <f>F29*'Tab.E'!$E$13</f>
        <v>0</v>
      </c>
      <c r="E29" s="80">
        <f>F29*'Tab.E'!$F$13</f>
        <v>0</v>
      </c>
      <c r="F29" s="161">
        <v>0</v>
      </c>
    </row>
    <row r="30" spans="1:6" ht="15" customHeight="1">
      <c r="A30" s="97"/>
      <c r="B30" s="78" t="s">
        <v>83</v>
      </c>
      <c r="C30" s="167" t="s">
        <v>26</v>
      </c>
      <c r="D30" s="80">
        <v>35310.13</v>
      </c>
      <c r="E30" s="80">
        <v>10357.39</v>
      </c>
      <c r="F30" s="236">
        <f>SUM(D30:E30)</f>
        <v>45667.52</v>
      </c>
    </row>
    <row r="31" spans="1:6" ht="15" customHeight="1">
      <c r="A31" s="97"/>
      <c r="B31" s="23" t="s">
        <v>59</v>
      </c>
      <c r="C31" s="165" t="s">
        <v>27</v>
      </c>
      <c r="D31" s="80">
        <v>17265.94</v>
      </c>
      <c r="E31" s="80">
        <v>7988.1</v>
      </c>
      <c r="F31" s="160">
        <f>SUM(D31:E31)</f>
        <v>25254.04</v>
      </c>
    </row>
    <row r="32" spans="1:6" ht="15" customHeight="1" thickBot="1">
      <c r="A32" s="98"/>
      <c r="B32" s="162" t="s">
        <v>60</v>
      </c>
      <c r="C32" s="163"/>
      <c r="D32" s="163">
        <f>D13+D28+D29+D30+D31</f>
        <v>14802835</v>
      </c>
      <c r="E32" s="163">
        <f>E13+E28+E29+E30+E31</f>
        <v>4405176</v>
      </c>
      <c r="F32" s="164">
        <f>F13+F28+F29+F30+F31</f>
        <v>19208011</v>
      </c>
    </row>
    <row r="33" spans="1:6" ht="15" customHeight="1">
      <c r="A33" s="26"/>
      <c r="B33" s="27"/>
      <c r="C33" s="32"/>
      <c r="D33" s="28"/>
      <c r="E33" s="28"/>
      <c r="F33" s="29"/>
    </row>
    <row r="34" spans="1:6" ht="15" customHeight="1">
      <c r="A34" s="26"/>
      <c r="B34" s="138"/>
      <c r="C34" s="32"/>
      <c r="D34" s="140"/>
      <c r="E34" s="140"/>
      <c r="F34" s="29"/>
    </row>
    <row r="35" spans="1:6" ht="15" customHeight="1">
      <c r="A35" s="26"/>
      <c r="B35" s="27"/>
      <c r="C35" s="32"/>
      <c r="D35" s="128"/>
      <c r="E35" s="128"/>
      <c r="F35" s="29"/>
    </row>
    <row r="36" spans="1:6" ht="15" customHeight="1">
      <c r="A36" s="26"/>
      <c r="B36" s="27"/>
      <c r="C36" s="32"/>
      <c r="D36" s="28"/>
      <c r="E36" s="28"/>
      <c r="F36" s="29"/>
    </row>
    <row r="37" spans="1:6" ht="15" customHeight="1">
      <c r="A37" s="26"/>
      <c r="B37" s="27"/>
      <c r="C37" s="32"/>
      <c r="D37" s="28"/>
      <c r="E37" s="28"/>
      <c r="F37" s="29"/>
    </row>
    <row r="38" spans="1:6" ht="15" customHeight="1">
      <c r="A38" s="26"/>
      <c r="B38" s="27"/>
      <c r="C38" s="32"/>
      <c r="D38" s="28"/>
      <c r="E38" s="28"/>
      <c r="F38" s="29"/>
    </row>
    <row r="39" spans="1:6" ht="15" customHeight="1">
      <c r="A39" s="26"/>
      <c r="B39" s="27"/>
      <c r="C39" s="32"/>
      <c r="D39" s="28"/>
      <c r="E39" s="28"/>
      <c r="F39" s="29"/>
    </row>
    <row r="40" spans="1:6" ht="15" customHeight="1">
      <c r="A40" s="26"/>
      <c r="B40" s="27"/>
      <c r="C40" s="32"/>
      <c r="D40" s="28"/>
      <c r="E40" s="28"/>
      <c r="F40" s="29"/>
    </row>
    <row r="41" spans="1:6" ht="15" customHeight="1">
      <c r="A41" s="26"/>
      <c r="B41" s="27"/>
      <c r="C41" s="32"/>
      <c r="D41" s="28"/>
      <c r="E41" s="28"/>
      <c r="F41" s="29"/>
    </row>
    <row r="42" spans="1:6" ht="15" customHeight="1">
      <c r="A42" s="26"/>
      <c r="B42" s="27"/>
      <c r="C42" s="75" t="s">
        <v>25</v>
      </c>
      <c r="D42" s="28"/>
      <c r="E42" s="28"/>
      <c r="F42" s="29"/>
    </row>
    <row r="43" spans="1:6" ht="6" customHeight="1">
      <c r="A43" s="26"/>
      <c r="B43" s="27"/>
      <c r="C43" s="32"/>
      <c r="D43" s="28"/>
      <c r="E43" s="28"/>
      <c r="F43" s="29"/>
    </row>
    <row r="44" spans="1:6" ht="3.75" customHeight="1">
      <c r="A44" s="26"/>
      <c r="B44" s="27"/>
      <c r="C44" s="32"/>
      <c r="D44" s="28"/>
      <c r="E44" s="28"/>
      <c r="F44" s="29"/>
    </row>
    <row r="45" spans="1:6" ht="3.75" customHeight="1">
      <c r="A45" s="229"/>
      <c r="B45" s="230"/>
      <c r="C45" s="231"/>
      <c r="D45" s="232"/>
      <c r="E45" s="232"/>
      <c r="F45" s="233"/>
    </row>
    <row r="46" spans="1:6" ht="3.75" customHeight="1">
      <c r="A46" s="26"/>
      <c r="B46" s="27"/>
      <c r="C46" s="32"/>
      <c r="D46" s="28"/>
      <c r="E46" s="28"/>
      <c r="F46" s="29"/>
    </row>
    <row r="47" spans="1:6" ht="15" customHeight="1" thickBot="1">
      <c r="A47" s="26"/>
      <c r="B47" s="27"/>
      <c r="C47" s="32"/>
      <c r="D47" s="28"/>
      <c r="E47" s="28"/>
      <c r="F47" s="29"/>
    </row>
    <row r="48" spans="1:6" ht="15" customHeight="1">
      <c r="A48" s="345" t="s">
        <v>2</v>
      </c>
      <c r="B48" s="343" t="s">
        <v>3</v>
      </c>
      <c r="C48" s="341" t="s">
        <v>93</v>
      </c>
      <c r="D48" s="337" t="s">
        <v>5</v>
      </c>
      <c r="E48" s="338"/>
      <c r="F48" s="339"/>
    </row>
    <row r="49" spans="1:6" ht="33.75">
      <c r="A49" s="346"/>
      <c r="B49" s="344"/>
      <c r="C49" s="259"/>
      <c r="D49" s="5" t="s">
        <v>131</v>
      </c>
      <c r="E49" s="5" t="s">
        <v>76</v>
      </c>
      <c r="F49" s="114" t="s">
        <v>22</v>
      </c>
    </row>
    <row r="50" spans="1:6" ht="15" customHeight="1">
      <c r="A50" s="347"/>
      <c r="B50" s="342"/>
      <c r="C50" s="342"/>
      <c r="D50" s="5" t="s">
        <v>23</v>
      </c>
      <c r="E50" s="5" t="s">
        <v>23</v>
      </c>
      <c r="F50" s="114" t="s">
        <v>23</v>
      </c>
    </row>
    <row r="51" spans="1:6" ht="15" customHeight="1">
      <c r="A51" s="101">
        <v>0</v>
      </c>
      <c r="B51" s="13" t="s">
        <v>0</v>
      </c>
      <c r="C51" s="14">
        <v>2</v>
      </c>
      <c r="D51" s="14">
        <v>3</v>
      </c>
      <c r="E51" s="15">
        <v>4</v>
      </c>
      <c r="F51" s="102">
        <v>5</v>
      </c>
    </row>
    <row r="52" spans="1:6" ht="18" customHeight="1">
      <c r="A52" s="96" t="s">
        <v>9</v>
      </c>
      <c r="B52" s="348" t="s">
        <v>15</v>
      </c>
      <c r="C52" s="349"/>
      <c r="D52" s="349"/>
      <c r="E52" s="349"/>
      <c r="F52" s="350"/>
    </row>
    <row r="53" spans="1:6" ht="15" customHeight="1">
      <c r="A53" s="97"/>
      <c r="B53" s="18" t="s">
        <v>96</v>
      </c>
      <c r="C53" s="19"/>
      <c r="D53" s="139">
        <f>D54+D64</f>
        <v>19092304.5</v>
      </c>
      <c r="E53" s="139">
        <f>E54+E64</f>
        <v>5936935.82</v>
      </c>
      <c r="F53" s="158">
        <f>F54+F64</f>
        <v>25029240.32</v>
      </c>
    </row>
    <row r="54" spans="1:6" ht="15" customHeight="1">
      <c r="A54" s="97"/>
      <c r="B54" s="20" t="s">
        <v>55</v>
      </c>
      <c r="C54" s="21"/>
      <c r="D54" s="60">
        <f>SUM(D55:D63)</f>
        <v>12712677.7</v>
      </c>
      <c r="E54" s="60">
        <f>SUM(E55:E63)</f>
        <v>3953129.47</v>
      </c>
      <c r="F54" s="159">
        <f>SUM(F55:F63)</f>
        <v>16665807.17</v>
      </c>
    </row>
    <row r="55" spans="1:6" ht="15" customHeight="1">
      <c r="A55" s="97"/>
      <c r="B55" s="23" t="s">
        <v>98</v>
      </c>
      <c r="C55" s="165" t="s">
        <v>28</v>
      </c>
      <c r="D55" s="59">
        <v>4595898.81</v>
      </c>
      <c r="E55" s="59">
        <v>1429138.96</v>
      </c>
      <c r="F55" s="160">
        <f>SUM(D55:E55)</f>
        <v>6025037.77</v>
      </c>
    </row>
    <row r="56" spans="1:6" ht="15" customHeight="1">
      <c r="A56" s="97"/>
      <c r="B56" s="22" t="s">
        <v>97</v>
      </c>
      <c r="C56" s="168" t="s">
        <v>28</v>
      </c>
      <c r="D56" s="59">
        <v>2606547.99</v>
      </c>
      <c r="E56" s="59">
        <v>810531.18</v>
      </c>
      <c r="F56" s="160">
        <f aca="true" t="shared" si="1" ref="F56:F63">SUM(D56:E56)</f>
        <v>3417079.17</v>
      </c>
    </row>
    <row r="57" spans="1:6" ht="15" customHeight="1">
      <c r="A57" s="97"/>
      <c r="B57" s="22" t="s">
        <v>140</v>
      </c>
      <c r="C57" s="168" t="s">
        <v>28</v>
      </c>
      <c r="D57" s="59">
        <v>56606.17</v>
      </c>
      <c r="E57" s="59">
        <v>17602.23</v>
      </c>
      <c r="F57" s="160">
        <f t="shared" si="1"/>
        <v>74208.4</v>
      </c>
    </row>
    <row r="58" spans="1:6" ht="15" customHeight="1">
      <c r="A58" s="97"/>
      <c r="B58" s="23" t="s">
        <v>99</v>
      </c>
      <c r="C58" s="165" t="s">
        <v>28</v>
      </c>
      <c r="D58" s="59">
        <v>1308157.09</v>
      </c>
      <c r="E58" s="59">
        <v>406784.04</v>
      </c>
      <c r="F58" s="160">
        <f t="shared" si="1"/>
        <v>1714941.13</v>
      </c>
    </row>
    <row r="59" spans="1:6" ht="15" customHeight="1">
      <c r="A59" s="97"/>
      <c r="B59" s="23" t="s">
        <v>100</v>
      </c>
      <c r="C59" s="165" t="s">
        <v>28</v>
      </c>
      <c r="D59" s="59">
        <v>1737365.33</v>
      </c>
      <c r="E59" s="59">
        <v>540250.47</v>
      </c>
      <c r="F59" s="160">
        <f t="shared" si="1"/>
        <v>2277615.8</v>
      </c>
    </row>
    <row r="60" spans="1:6" ht="15" customHeight="1">
      <c r="A60" s="97"/>
      <c r="B60" s="23" t="s">
        <v>101</v>
      </c>
      <c r="C60" s="165" t="s">
        <v>29</v>
      </c>
      <c r="D60" s="59">
        <v>191450.56</v>
      </c>
      <c r="E60" s="59">
        <v>59533.4</v>
      </c>
      <c r="F60" s="160">
        <f t="shared" si="1"/>
        <v>250983.96</v>
      </c>
    </row>
    <row r="61" spans="1:6" ht="15" customHeight="1">
      <c r="A61" s="97"/>
      <c r="B61" s="23" t="s">
        <v>102</v>
      </c>
      <c r="C61" s="165" t="s">
        <v>28</v>
      </c>
      <c r="D61" s="59">
        <v>1497061.13</v>
      </c>
      <c r="E61" s="59">
        <v>465525.57</v>
      </c>
      <c r="F61" s="160">
        <f t="shared" si="1"/>
        <v>1962586.7</v>
      </c>
    </row>
    <row r="62" spans="1:6" ht="15" customHeight="1">
      <c r="A62" s="97"/>
      <c r="B62" s="23" t="s">
        <v>103</v>
      </c>
      <c r="C62" s="165" t="s">
        <v>28</v>
      </c>
      <c r="D62" s="59">
        <v>718853.5</v>
      </c>
      <c r="E62" s="59">
        <v>223534.41</v>
      </c>
      <c r="F62" s="160">
        <f t="shared" si="1"/>
        <v>942387.91</v>
      </c>
    </row>
    <row r="63" spans="1:6" ht="15" customHeight="1">
      <c r="A63" s="97"/>
      <c r="B63" s="23" t="s">
        <v>104</v>
      </c>
      <c r="C63" s="165" t="s">
        <v>28</v>
      </c>
      <c r="D63" s="59">
        <v>737.12</v>
      </c>
      <c r="E63" s="59">
        <v>229.21</v>
      </c>
      <c r="F63" s="160">
        <f t="shared" si="1"/>
        <v>966.33</v>
      </c>
    </row>
    <row r="64" spans="1:6" ht="15" customHeight="1">
      <c r="A64" s="97"/>
      <c r="B64" s="23" t="s">
        <v>56</v>
      </c>
      <c r="C64" s="165"/>
      <c r="D64" s="60">
        <f>D66+D67</f>
        <v>6379626.8</v>
      </c>
      <c r="E64" s="60">
        <f>E66+E67</f>
        <v>1983806.35</v>
      </c>
      <c r="F64" s="159">
        <f>F66+F67</f>
        <v>8363433.15</v>
      </c>
    </row>
    <row r="65" spans="1:6" ht="15" customHeight="1">
      <c r="A65" s="97"/>
      <c r="B65" s="77" t="s">
        <v>105</v>
      </c>
      <c r="C65" s="165"/>
      <c r="D65" s="59"/>
      <c r="E65" s="60"/>
      <c r="F65" s="160"/>
    </row>
    <row r="66" spans="1:6" ht="15" customHeight="1">
      <c r="A66" s="97"/>
      <c r="B66" s="22" t="s">
        <v>106</v>
      </c>
      <c r="C66" s="165" t="s">
        <v>28</v>
      </c>
      <c r="D66" s="59">
        <v>2949104.86</v>
      </c>
      <c r="E66" s="59">
        <v>917052.54</v>
      </c>
      <c r="F66" s="160">
        <f aca="true" t="shared" si="2" ref="F66:F71">SUM(D66:E66)</f>
        <v>3866157.4</v>
      </c>
    </row>
    <row r="67" spans="1:6" ht="15" customHeight="1">
      <c r="A67" s="97"/>
      <c r="B67" s="25" t="s">
        <v>107</v>
      </c>
      <c r="C67" s="165" t="s">
        <v>28</v>
      </c>
      <c r="D67" s="59">
        <v>3430521.94</v>
      </c>
      <c r="E67" s="59">
        <v>1066753.81</v>
      </c>
      <c r="F67" s="160">
        <f t="shared" si="2"/>
        <v>4497275.75</v>
      </c>
    </row>
    <row r="68" spans="1:6" ht="15" customHeight="1">
      <c r="A68" s="97"/>
      <c r="B68" s="78" t="s">
        <v>57</v>
      </c>
      <c r="C68" s="169" t="s">
        <v>28</v>
      </c>
      <c r="D68" s="79">
        <v>0</v>
      </c>
      <c r="E68" s="79">
        <v>0</v>
      </c>
      <c r="F68" s="235">
        <v>0</v>
      </c>
    </row>
    <row r="69" spans="1:6" ht="15" customHeight="1">
      <c r="A69" s="97"/>
      <c r="B69" s="23" t="s">
        <v>58</v>
      </c>
      <c r="C69" s="165" t="s">
        <v>28</v>
      </c>
      <c r="D69" s="80">
        <v>288556.69</v>
      </c>
      <c r="E69" s="80">
        <v>89729.48</v>
      </c>
      <c r="F69" s="161">
        <f t="shared" si="2"/>
        <v>378286.17</v>
      </c>
    </row>
    <row r="70" spans="1:6" ht="15" customHeight="1">
      <c r="A70" s="97"/>
      <c r="B70" s="78" t="s">
        <v>83</v>
      </c>
      <c r="C70" s="169" t="s">
        <v>28</v>
      </c>
      <c r="D70" s="80">
        <v>49301.66</v>
      </c>
      <c r="E70" s="80">
        <v>15330.83</v>
      </c>
      <c r="F70" s="236">
        <f t="shared" si="2"/>
        <v>64632.49</v>
      </c>
    </row>
    <row r="71" spans="1:6" ht="15" customHeight="1">
      <c r="A71" s="97"/>
      <c r="B71" s="23" t="s">
        <v>59</v>
      </c>
      <c r="C71" s="165" t="s">
        <v>29</v>
      </c>
      <c r="D71" s="80">
        <v>9027.15</v>
      </c>
      <c r="E71" s="80">
        <v>2489.87</v>
      </c>
      <c r="F71" s="160">
        <f t="shared" si="2"/>
        <v>11517.02</v>
      </c>
    </row>
    <row r="72" spans="1:6" ht="18" customHeight="1" thickBot="1">
      <c r="A72" s="98"/>
      <c r="B72" s="162" t="s">
        <v>60</v>
      </c>
      <c r="C72" s="170"/>
      <c r="D72" s="163">
        <f>D53+D68+D69+D70+D71</f>
        <v>19439190</v>
      </c>
      <c r="E72" s="163">
        <f>E53+E68+E69+E70+E71</f>
        <v>6044486</v>
      </c>
      <c r="F72" s="164">
        <f>F53+F68+F69+F70+F71</f>
        <v>25483676</v>
      </c>
    </row>
    <row r="73" spans="1:6" ht="12.75">
      <c r="A73" s="16"/>
      <c r="B73" s="17"/>
      <c r="C73" s="3"/>
      <c r="D73" s="16"/>
      <c r="E73" s="16"/>
      <c r="F73" s="16"/>
    </row>
    <row r="74" spans="1:6" ht="12.75">
      <c r="A74" s="11"/>
      <c r="B74" s="12"/>
      <c r="C74" s="33"/>
      <c r="D74" s="222"/>
      <c r="E74" s="222"/>
      <c r="F74" s="223"/>
    </row>
    <row r="75" spans="1:6" ht="12.75">
      <c r="A75" s="11"/>
      <c r="B75" s="12"/>
      <c r="C75" s="33"/>
      <c r="D75" s="128"/>
      <c r="E75" s="128"/>
      <c r="F75" s="11"/>
    </row>
    <row r="76" spans="1:6" ht="12.75">
      <c r="A76" s="11"/>
      <c r="B76" s="12"/>
      <c r="C76" s="33"/>
      <c r="D76" s="28"/>
      <c r="E76" s="28"/>
      <c r="F76" s="11"/>
    </row>
    <row r="77" spans="1:6" ht="12.75">
      <c r="A77" s="11"/>
      <c r="B77" s="12"/>
      <c r="C77" s="33"/>
      <c r="D77" s="11"/>
      <c r="E77" s="11"/>
      <c r="F77" s="11"/>
    </row>
    <row r="78" spans="1:6" ht="12.75">
      <c r="A78" s="11"/>
      <c r="B78" s="12"/>
      <c r="C78" s="33"/>
      <c r="D78" s="11"/>
      <c r="E78" s="11"/>
      <c r="F78" s="11"/>
    </row>
    <row r="79" spans="1:6" ht="12.75">
      <c r="A79" s="11"/>
      <c r="B79" s="12"/>
      <c r="C79" s="33"/>
      <c r="D79" s="11"/>
      <c r="E79" s="11"/>
      <c r="F79" s="11"/>
    </row>
    <row r="80" spans="1:6" ht="12.75">
      <c r="A80" s="11"/>
      <c r="B80" s="12"/>
      <c r="C80" s="33"/>
      <c r="D80" s="11"/>
      <c r="E80" s="11"/>
      <c r="F80" s="11"/>
    </row>
    <row r="81" spans="1:6" ht="12.75">
      <c r="A81" s="11"/>
      <c r="B81" s="12"/>
      <c r="C81" s="33"/>
      <c r="D81" s="11"/>
      <c r="E81" s="11"/>
      <c r="F81" s="11"/>
    </row>
    <row r="82" spans="1:6" ht="12.75">
      <c r="A82" s="11"/>
      <c r="B82" s="12"/>
      <c r="C82" s="33"/>
      <c r="D82" s="11"/>
      <c r="E82" s="11"/>
      <c r="F82" s="11"/>
    </row>
    <row r="83" spans="1:6" ht="12.75">
      <c r="A83" s="11"/>
      <c r="B83" s="12"/>
      <c r="C83" s="33"/>
      <c r="D83" s="31"/>
      <c r="E83" s="11"/>
      <c r="F83" s="11"/>
    </row>
    <row r="84" spans="1:6" ht="12.75">
      <c r="A84" s="11"/>
      <c r="B84" s="12"/>
      <c r="C84" s="75"/>
      <c r="D84" s="11"/>
      <c r="E84" s="11"/>
      <c r="F84" s="11"/>
    </row>
    <row r="85" spans="1:6" ht="12.75">
      <c r="A85" s="11"/>
      <c r="B85" s="12"/>
      <c r="C85" s="75" t="s">
        <v>24</v>
      </c>
      <c r="D85" s="11"/>
      <c r="E85" s="11"/>
      <c r="F85" s="11"/>
    </row>
    <row r="86" spans="1:6" ht="12.75">
      <c r="A86" s="11"/>
      <c r="B86" s="12"/>
      <c r="C86" s="75"/>
      <c r="D86" s="11"/>
      <c r="E86" s="11"/>
      <c r="F86" s="11"/>
    </row>
    <row r="87" spans="1:6" ht="12.75">
      <c r="A87" s="11"/>
      <c r="B87" s="12"/>
      <c r="C87" s="75"/>
      <c r="D87" s="31"/>
      <c r="E87" s="11"/>
      <c r="F87" s="11"/>
    </row>
    <row r="88" spans="1:6" ht="12.75">
      <c r="A88" s="11"/>
      <c r="B88" s="12"/>
      <c r="C88" s="35"/>
      <c r="D88" s="31"/>
      <c r="E88" s="11"/>
      <c r="F88" s="11"/>
    </row>
    <row r="89" spans="1:6" ht="12.75">
      <c r="A89" s="11"/>
      <c r="B89" s="12"/>
      <c r="C89" s="11"/>
      <c r="D89" s="11"/>
      <c r="E89" s="11"/>
      <c r="F89" s="11"/>
    </row>
    <row r="90" spans="1:6" ht="12.75">
      <c r="A90" s="11"/>
      <c r="B90" s="12"/>
      <c r="C90" s="11"/>
      <c r="D90" s="11"/>
      <c r="E90" s="11"/>
      <c r="F90" s="11"/>
    </row>
    <row r="91" spans="1:6" ht="12.75">
      <c r="A91" s="11"/>
      <c r="B91" s="12"/>
      <c r="C91" s="11"/>
      <c r="D91" s="11"/>
      <c r="E91" s="11"/>
      <c r="F91" s="11"/>
    </row>
    <row r="92" spans="1:6" ht="12.75">
      <c r="A92" s="11"/>
      <c r="B92" s="12"/>
      <c r="C92" s="11"/>
      <c r="D92" s="11"/>
      <c r="E92" s="11"/>
      <c r="F92" s="11"/>
    </row>
    <row r="93" spans="1:6" ht="12.75">
      <c r="A93" s="11"/>
      <c r="B93" s="12"/>
      <c r="C93" s="11"/>
      <c r="D93" s="11"/>
      <c r="E93" s="11"/>
      <c r="F93" s="11"/>
    </row>
    <row r="94" spans="1:6" ht="12.75">
      <c r="A94" s="11"/>
      <c r="B94" s="12"/>
      <c r="C94" s="11"/>
      <c r="D94" s="11"/>
      <c r="E94" s="11"/>
      <c r="F94" s="11"/>
    </row>
    <row r="95" spans="1:6" ht="12.75">
      <c r="A95" s="11"/>
      <c r="B95" s="12"/>
      <c r="C95" s="11"/>
      <c r="D95" s="11"/>
      <c r="E95" s="11"/>
      <c r="F95" s="11"/>
    </row>
    <row r="96" spans="1:6" ht="12.75">
      <c r="A96" s="11"/>
      <c r="B96" s="12"/>
      <c r="C96" s="11"/>
      <c r="D96" s="11"/>
      <c r="E96" s="11"/>
      <c r="F96" s="11"/>
    </row>
    <row r="97" spans="1:6" ht="12.75">
      <c r="A97" s="11"/>
      <c r="B97" s="12"/>
      <c r="C97" s="11"/>
      <c r="D97" s="11"/>
      <c r="E97" s="11"/>
      <c r="F97" s="11"/>
    </row>
    <row r="98" spans="1:6" ht="12.75" customHeight="1">
      <c r="A98" s="11"/>
      <c r="B98" s="12"/>
      <c r="C98" s="11"/>
      <c r="D98" s="11"/>
      <c r="E98" s="11"/>
      <c r="F98" s="11"/>
    </row>
    <row r="99" spans="1:6" ht="12.75">
      <c r="A99" s="11"/>
      <c r="B99" s="12"/>
      <c r="C99" s="11"/>
      <c r="D99" s="11"/>
      <c r="E99" s="11"/>
      <c r="F99" s="11"/>
    </row>
    <row r="100" spans="1:6" ht="12.75">
      <c r="A100" s="11"/>
      <c r="B100" s="12"/>
      <c r="C100" s="11"/>
      <c r="D100" s="11"/>
      <c r="E100" s="11"/>
      <c r="F100" s="11"/>
    </row>
    <row r="101" spans="1:6" ht="12.75">
      <c r="A101" s="11"/>
      <c r="B101" s="12"/>
      <c r="C101" s="11"/>
      <c r="D101" s="11"/>
      <c r="E101" s="11"/>
      <c r="F101" s="11"/>
    </row>
    <row r="102" spans="1:6" ht="12.75">
      <c r="A102" s="11"/>
      <c r="B102" s="11"/>
      <c r="C102" s="11"/>
      <c r="D102" s="11"/>
      <c r="E102" s="11"/>
      <c r="F102" s="11"/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</sheetData>
  <sheetProtection password="DA26" sheet="1"/>
  <mergeCells count="11">
    <mergeCell ref="C48:C50"/>
    <mergeCell ref="D48:F48"/>
    <mergeCell ref="A5:F7"/>
    <mergeCell ref="C8:C10"/>
    <mergeCell ref="B8:B10"/>
    <mergeCell ref="A8:A10"/>
    <mergeCell ref="B52:F52"/>
    <mergeCell ref="B12:F12"/>
    <mergeCell ref="D8:F8"/>
    <mergeCell ref="A48:A50"/>
    <mergeCell ref="B48:B50"/>
  </mergeCells>
  <printOptions/>
  <pageMargins left="1.1811023622047245" right="0.3937007874015748" top="0.5905511811023623" bottom="0.35433070866141736" header="0.31496062992125984" footer="0.31496062992125984"/>
  <pageSetup horizontalDpi="600" verticalDpi="600" orientation="landscape" paperSize="9" scale="90" r:id="rId1"/>
  <headerFooter alignWithMargins="0">
    <oddHeader>&amp;L&amp;"Arial,Kursywa"&amp;15&amp;Y          Miejskie Wodociągi i Kanalizacja Sp. z o.o. w Koszalinie&amp;R&amp;"Arial,Kursywa"&amp;15&amp;YTaryfy na wodę i ścieki na 2018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13" sqref="E13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49.421875" style="0" customWidth="1"/>
    <col min="4" max="4" width="8.8515625" style="0" customWidth="1"/>
    <col min="5" max="6" width="18.7109375" style="0" customWidth="1"/>
    <col min="7" max="7" width="21.7109375" style="0" customWidth="1"/>
  </cols>
  <sheetData>
    <row r="1" spans="1:7" ht="3.75" customHeight="1">
      <c r="A1" s="1"/>
      <c r="B1" s="1"/>
      <c r="C1" s="1"/>
      <c r="D1" s="1"/>
      <c r="E1" s="1"/>
      <c r="F1" s="1"/>
      <c r="G1" s="1"/>
    </row>
    <row r="2" spans="1:7" ht="3.75" customHeight="1">
      <c r="A2" s="10"/>
      <c r="B2" s="10"/>
      <c r="C2" s="10"/>
      <c r="D2" s="10"/>
      <c r="E2" s="10"/>
      <c r="F2" s="10"/>
      <c r="G2" s="10"/>
    </row>
    <row r="3" spans="1:7" ht="3.75" customHeight="1">
      <c r="A3" s="10"/>
      <c r="B3" s="10"/>
      <c r="C3" s="10"/>
      <c r="D3" s="10"/>
      <c r="E3" s="10"/>
      <c r="F3" s="10"/>
      <c r="G3" s="10"/>
    </row>
    <row r="4" spans="1:7" ht="3.75" customHeight="1">
      <c r="A4" s="10"/>
      <c r="B4" s="10"/>
      <c r="C4" s="10"/>
      <c r="D4" s="10"/>
      <c r="E4" s="10"/>
      <c r="F4" s="10"/>
      <c r="G4" s="10"/>
    </row>
    <row r="5" spans="1:7" ht="3.75" customHeight="1">
      <c r="A5" s="10"/>
      <c r="B5" s="10"/>
      <c r="C5" s="10"/>
      <c r="D5" s="10"/>
      <c r="E5" s="10"/>
      <c r="F5" s="10"/>
      <c r="G5" s="10"/>
    </row>
    <row r="6" spans="1:7" ht="10.5" customHeight="1">
      <c r="A6" s="253" t="s">
        <v>108</v>
      </c>
      <c r="B6" s="253"/>
      <c r="C6" s="254"/>
      <c r="D6" s="340"/>
      <c r="E6" s="340"/>
      <c r="F6" s="340"/>
      <c r="G6" s="340"/>
    </row>
    <row r="7" spans="1:7" ht="10.5" customHeight="1">
      <c r="A7" s="254"/>
      <c r="B7" s="254"/>
      <c r="C7" s="254"/>
      <c r="D7" s="340"/>
      <c r="E7" s="340"/>
      <c r="F7" s="340"/>
      <c r="G7" s="340"/>
    </row>
    <row r="8" spans="1:7" ht="10.5" customHeight="1">
      <c r="A8" s="254"/>
      <c r="B8" s="254"/>
      <c r="C8" s="254"/>
      <c r="D8" s="340"/>
      <c r="E8" s="340"/>
      <c r="F8" s="340"/>
      <c r="G8" s="340"/>
    </row>
    <row r="9" spans="1:7" ht="15" customHeight="1">
      <c r="A9" s="255" t="s">
        <v>2</v>
      </c>
      <c r="B9" s="255" t="s">
        <v>31</v>
      </c>
      <c r="C9" s="353" t="s">
        <v>3</v>
      </c>
      <c r="D9" s="255" t="s">
        <v>30</v>
      </c>
      <c r="E9" s="354" t="s">
        <v>5</v>
      </c>
      <c r="F9" s="355"/>
      <c r="G9" s="356"/>
    </row>
    <row r="10" spans="1:7" ht="60" customHeight="1">
      <c r="A10" s="259"/>
      <c r="B10" s="259"/>
      <c r="C10" s="344"/>
      <c r="D10" s="259"/>
      <c r="E10" s="5" t="s">
        <v>95</v>
      </c>
      <c r="F10" s="5" t="s">
        <v>76</v>
      </c>
      <c r="G10" s="5" t="s">
        <v>22</v>
      </c>
    </row>
    <row r="11" spans="1:7" ht="24.75" customHeight="1">
      <c r="A11" s="348" t="s">
        <v>110</v>
      </c>
      <c r="B11" s="349"/>
      <c r="C11" s="349"/>
      <c r="D11" s="349"/>
      <c r="E11" s="349"/>
      <c r="F11" s="349"/>
      <c r="G11" s="351"/>
    </row>
    <row r="12" spans="1:7" ht="24.75" customHeight="1">
      <c r="A12" s="352" t="s">
        <v>8</v>
      </c>
      <c r="B12" s="352" t="s">
        <v>26</v>
      </c>
      <c r="C12" s="358" t="s">
        <v>61</v>
      </c>
      <c r="D12" s="39" t="s">
        <v>34</v>
      </c>
      <c r="E12" s="58">
        <v>4241500</v>
      </c>
      <c r="F12" s="58">
        <v>1244400</v>
      </c>
      <c r="G12" s="58">
        <f>E12+F12</f>
        <v>5485900</v>
      </c>
    </row>
    <row r="13" spans="1:7" ht="24.75" customHeight="1">
      <c r="A13" s="357"/>
      <c r="B13" s="357"/>
      <c r="C13" s="361"/>
      <c r="D13" s="38" t="s">
        <v>35</v>
      </c>
      <c r="E13" s="62">
        <f>E12/$G$12</f>
        <v>0.7732</v>
      </c>
      <c r="F13" s="62">
        <f>F12/$G$12</f>
        <v>0.2268</v>
      </c>
      <c r="G13" s="62">
        <f>E13+F13</f>
        <v>1</v>
      </c>
    </row>
    <row r="14" spans="1:7" ht="24.75" customHeight="1">
      <c r="A14" s="352" t="s">
        <v>9</v>
      </c>
      <c r="B14" s="352" t="s">
        <v>27</v>
      </c>
      <c r="C14" s="358" t="s">
        <v>32</v>
      </c>
      <c r="D14" s="39" t="s">
        <v>36</v>
      </c>
      <c r="E14" s="81">
        <v>357445.6</v>
      </c>
      <c r="F14" s="81">
        <v>165037.87</v>
      </c>
      <c r="G14" s="126">
        <f>E14+F14</f>
        <v>522483.47</v>
      </c>
    </row>
    <row r="15" spans="1:7" ht="24.75" customHeight="1">
      <c r="A15" s="260"/>
      <c r="B15" s="260"/>
      <c r="C15" s="266"/>
      <c r="D15" s="37" t="s">
        <v>35</v>
      </c>
      <c r="E15" s="62">
        <f>E14/$G$14</f>
        <v>0.6841</v>
      </c>
      <c r="F15" s="62">
        <f>F14/$G$14</f>
        <v>0.3159</v>
      </c>
      <c r="G15" s="62">
        <f>E15+F15</f>
        <v>1</v>
      </c>
    </row>
    <row r="16" spans="1:7" ht="24.75" customHeight="1">
      <c r="A16" s="56"/>
      <c r="B16" s="56"/>
      <c r="C16" s="82"/>
      <c r="D16" s="83"/>
      <c r="E16" s="84"/>
      <c r="F16" s="84"/>
      <c r="G16" s="84"/>
    </row>
    <row r="17" spans="1:7" ht="24.75" customHeight="1">
      <c r="A17" s="255" t="s">
        <v>2</v>
      </c>
      <c r="B17" s="255" t="s">
        <v>31</v>
      </c>
      <c r="C17" s="353" t="s">
        <v>3</v>
      </c>
      <c r="D17" s="255" t="s">
        <v>30</v>
      </c>
      <c r="E17" s="239" t="s">
        <v>5</v>
      </c>
      <c r="F17" s="239"/>
      <c r="G17" s="239"/>
    </row>
    <row r="18" spans="1:7" ht="60" customHeight="1">
      <c r="A18" s="342"/>
      <c r="B18" s="342"/>
      <c r="C18" s="362"/>
      <c r="D18" s="342"/>
      <c r="E18" s="5" t="s">
        <v>129</v>
      </c>
      <c r="F18" s="5" t="s">
        <v>76</v>
      </c>
      <c r="G18" s="5" t="s">
        <v>22</v>
      </c>
    </row>
    <row r="19" spans="1:7" ht="24.75" customHeight="1">
      <c r="A19" s="348" t="s">
        <v>81</v>
      </c>
      <c r="B19" s="349"/>
      <c r="C19" s="349"/>
      <c r="D19" s="349"/>
      <c r="E19" s="349"/>
      <c r="F19" s="349"/>
      <c r="G19" s="351"/>
    </row>
    <row r="20" spans="1:7" ht="24.75" customHeight="1">
      <c r="A20" s="359" t="s">
        <v>10</v>
      </c>
      <c r="B20" s="359" t="s">
        <v>28</v>
      </c>
      <c r="C20" s="243" t="s">
        <v>33</v>
      </c>
      <c r="D20" s="39" t="s">
        <v>34</v>
      </c>
      <c r="E20" s="58">
        <v>4171500</v>
      </c>
      <c r="F20" s="58">
        <v>1297100</v>
      </c>
      <c r="G20" s="58">
        <f>E20+F20</f>
        <v>5468600</v>
      </c>
    </row>
    <row r="21" spans="1:7" ht="24.75" customHeight="1">
      <c r="A21" s="360"/>
      <c r="B21" s="360"/>
      <c r="C21" s="245"/>
      <c r="D21" s="38" t="s">
        <v>35</v>
      </c>
      <c r="E21" s="62">
        <f>E20/$G$20</f>
        <v>0.7628</v>
      </c>
      <c r="F21" s="62">
        <f>F20/$G$20</f>
        <v>0.2372</v>
      </c>
      <c r="G21" s="62">
        <f>E21+F21</f>
        <v>1</v>
      </c>
    </row>
    <row r="22" spans="1:7" ht="24.75" customHeight="1">
      <c r="A22" s="359" t="s">
        <v>17</v>
      </c>
      <c r="B22" s="359" t="s">
        <v>29</v>
      </c>
      <c r="C22" s="358" t="s">
        <v>111</v>
      </c>
      <c r="D22" s="39" t="s">
        <v>36</v>
      </c>
      <c r="E22" s="81">
        <v>191450.56</v>
      </c>
      <c r="F22" s="81">
        <v>59533.4</v>
      </c>
      <c r="G22" s="126">
        <f>E22+F22</f>
        <v>250983.96</v>
      </c>
    </row>
    <row r="23" spans="1:7" ht="24.75" customHeight="1">
      <c r="A23" s="260"/>
      <c r="B23" s="260"/>
      <c r="C23" s="266"/>
      <c r="D23" s="37" t="s">
        <v>35</v>
      </c>
      <c r="E23" s="62">
        <f>E22/$G$22</f>
        <v>0.7628</v>
      </c>
      <c r="F23" s="62">
        <f>F22/$G$22</f>
        <v>0.2372</v>
      </c>
      <c r="G23" s="62">
        <f>E23+F23</f>
        <v>1</v>
      </c>
    </row>
    <row r="24" spans="1:7" ht="12.75">
      <c r="A24" s="67" t="s">
        <v>39</v>
      </c>
      <c r="B24" s="30"/>
      <c r="C24" s="36"/>
      <c r="D24" s="11"/>
      <c r="E24" s="11"/>
      <c r="F24" s="11"/>
      <c r="G24" s="11"/>
    </row>
    <row r="25" spans="1:7" ht="12.75">
      <c r="A25" s="33" t="s">
        <v>109</v>
      </c>
      <c r="B25" s="30"/>
      <c r="C25" s="36"/>
      <c r="D25" s="11"/>
      <c r="E25" s="11"/>
      <c r="F25" s="11"/>
      <c r="G25" s="11"/>
    </row>
    <row r="26" spans="1:7" ht="12.75">
      <c r="A26" s="30"/>
      <c r="B26" s="11"/>
      <c r="C26" s="36"/>
      <c r="D26" s="11"/>
      <c r="E26" s="11"/>
      <c r="F26" s="11"/>
      <c r="G26" s="11"/>
    </row>
    <row r="27" spans="1:7" ht="12.75">
      <c r="A27" s="11"/>
      <c r="B27" s="11"/>
      <c r="C27" s="36"/>
      <c r="D27" s="11"/>
      <c r="E27" s="11"/>
      <c r="F27" s="11"/>
      <c r="G27" s="11"/>
    </row>
    <row r="28" spans="1:7" ht="12.75">
      <c r="A28" s="11"/>
      <c r="B28" s="11"/>
      <c r="C28" s="12"/>
      <c r="D28" s="11"/>
      <c r="E28" s="11"/>
      <c r="F28" s="11"/>
      <c r="G28" s="11"/>
    </row>
    <row r="29" spans="1:7" ht="12.75">
      <c r="A29" s="11"/>
      <c r="B29" s="11"/>
      <c r="C29" s="36"/>
      <c r="D29" s="11"/>
      <c r="E29" s="11"/>
      <c r="F29" s="11"/>
      <c r="G29" s="11"/>
    </row>
    <row r="30" spans="1:7" ht="12.75">
      <c r="A30" s="11"/>
      <c r="B30" s="11"/>
      <c r="C30" s="12"/>
      <c r="D30" s="11"/>
      <c r="E30" s="11"/>
      <c r="F30" s="11"/>
      <c r="G30" s="11"/>
    </row>
    <row r="31" spans="1:7" ht="12.75">
      <c r="A31" s="11"/>
      <c r="B31" s="11"/>
      <c r="C31" s="12"/>
      <c r="D31" s="11"/>
      <c r="E31" s="11"/>
      <c r="F31" s="11"/>
      <c r="G31" s="11"/>
    </row>
    <row r="32" spans="1:7" ht="12.75">
      <c r="A32" s="11"/>
      <c r="B32" s="11"/>
      <c r="C32" s="12"/>
      <c r="D32" s="11"/>
      <c r="E32" s="11"/>
      <c r="F32" s="11"/>
      <c r="G32" s="11"/>
    </row>
    <row r="33" spans="1:7" ht="12.75" customHeight="1">
      <c r="A33" s="11"/>
      <c r="B33" s="11"/>
      <c r="C33" s="12"/>
      <c r="D33" s="11"/>
      <c r="E33" s="11"/>
      <c r="F33" s="11"/>
      <c r="G33" s="11"/>
    </row>
    <row r="34" spans="1:7" ht="12.75">
      <c r="A34" s="11"/>
      <c r="B34" s="11"/>
      <c r="C34" s="12"/>
      <c r="D34" s="11"/>
      <c r="E34" s="11"/>
      <c r="F34" s="11"/>
      <c r="G34" s="11"/>
    </row>
    <row r="35" spans="1:7" ht="12.75">
      <c r="A35" s="11"/>
      <c r="B35" s="11"/>
      <c r="C35" s="12"/>
      <c r="D35" s="11"/>
      <c r="E35" s="11"/>
      <c r="F35" s="11"/>
      <c r="G35" s="11"/>
    </row>
    <row r="36" spans="1:7" ht="12.75">
      <c r="A36" s="11"/>
      <c r="B36" s="11"/>
      <c r="C36" s="12"/>
      <c r="D36" s="11"/>
      <c r="E36" s="11"/>
      <c r="F36" s="11"/>
      <c r="G36" s="11"/>
    </row>
    <row r="37" spans="1:7" ht="12.75">
      <c r="A37" s="11"/>
      <c r="B37" s="11"/>
      <c r="C37" s="11"/>
      <c r="D37" s="11"/>
      <c r="E37" s="11"/>
      <c r="F37" s="11"/>
      <c r="G37" s="11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1"/>
      <c r="G46" s="11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</sheetData>
  <sheetProtection password="DA26" sheet="1"/>
  <mergeCells count="25">
    <mergeCell ref="C12:C13"/>
    <mergeCell ref="A20:A21"/>
    <mergeCell ref="C14:C15"/>
    <mergeCell ref="C17:C18"/>
    <mergeCell ref="A14:A15"/>
    <mergeCell ref="A12:A13"/>
    <mergeCell ref="E17:G17"/>
    <mergeCell ref="C22:C23"/>
    <mergeCell ref="B22:B23"/>
    <mergeCell ref="A22:A23"/>
    <mergeCell ref="A17:A18"/>
    <mergeCell ref="B17:B18"/>
    <mergeCell ref="D17:D18"/>
    <mergeCell ref="C20:C21"/>
    <mergeCell ref="B20:B21"/>
    <mergeCell ref="A11:G11"/>
    <mergeCell ref="A19:G19"/>
    <mergeCell ref="B14:B15"/>
    <mergeCell ref="A6:G8"/>
    <mergeCell ref="A9:A10"/>
    <mergeCell ref="C9:C10"/>
    <mergeCell ref="D9:D10"/>
    <mergeCell ref="E9:G9"/>
    <mergeCell ref="B9:B10"/>
    <mergeCell ref="B12:B13"/>
  </mergeCells>
  <printOptions/>
  <pageMargins left="1.1811023622047245" right="0.3937007874015748" top="0.5905511811023623" bottom="0.35433070866141736" header="0.31496062992125984" footer="0.31496062992125984"/>
  <pageSetup horizontalDpi="600" verticalDpi="600" orientation="landscape" paperSize="9" scale="95" r:id="rId1"/>
  <headerFooter alignWithMargins="0">
    <oddHeader>&amp;L&amp;"Arial,Kursywa"&amp;15&amp;Y          Miejskie Wodociągi i Kanalizacja Sp. z o.o. w Koszalinie&amp;R&amp;"Arial,Kursywa"&amp;15&amp;YTaryfy na wodę i ścieki na 2018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H18" sqref="H18"/>
    </sheetView>
  </sheetViews>
  <sheetFormatPr defaultColWidth="9.140625" defaultRowHeight="12.75"/>
  <cols>
    <col min="1" max="1" width="6.140625" style="0" customWidth="1"/>
    <col min="2" max="2" width="54.8515625" style="0" customWidth="1"/>
    <col min="3" max="4" width="23.7109375" style="0" customWidth="1"/>
    <col min="5" max="5" width="24.421875" style="0" customWidth="1"/>
  </cols>
  <sheetData>
    <row r="1" spans="1:5" ht="3.75" customHeight="1">
      <c r="A1" s="1"/>
      <c r="B1" s="1"/>
      <c r="C1" s="1"/>
      <c r="D1" s="1"/>
      <c r="E1" s="1"/>
    </row>
    <row r="2" spans="1:5" ht="3.75" customHeight="1">
      <c r="A2" s="10"/>
      <c r="B2" s="10"/>
      <c r="C2" s="10"/>
      <c r="D2" s="10"/>
      <c r="E2" s="10"/>
    </row>
    <row r="3" spans="1:5" ht="3.75" customHeight="1">
      <c r="A3" s="10"/>
      <c r="B3" s="10"/>
      <c r="C3" s="10"/>
      <c r="D3" s="10"/>
      <c r="E3" s="10"/>
    </row>
    <row r="4" spans="1:5" ht="3.75" customHeight="1">
      <c r="A4" s="10"/>
      <c r="B4" s="10"/>
      <c r="C4" s="10"/>
      <c r="D4" s="10"/>
      <c r="E4" s="10"/>
    </row>
    <row r="5" spans="1:5" ht="3.75" customHeight="1">
      <c r="A5" s="10"/>
      <c r="B5" s="10"/>
      <c r="C5" s="10"/>
      <c r="D5" s="10"/>
      <c r="E5" s="10"/>
    </row>
    <row r="6" spans="1:5" ht="3.75" customHeight="1">
      <c r="A6" s="10"/>
      <c r="B6" s="10"/>
      <c r="C6" s="10"/>
      <c r="D6" s="10"/>
      <c r="E6" s="10"/>
    </row>
    <row r="7" spans="1:5" ht="10.5" customHeight="1">
      <c r="A7" s="253" t="s">
        <v>135</v>
      </c>
      <c r="B7" s="254"/>
      <c r="C7" s="340"/>
      <c r="D7" s="340"/>
      <c r="E7" s="340"/>
    </row>
    <row r="8" spans="1:5" ht="10.5" customHeight="1">
      <c r="A8" s="254"/>
      <c r="B8" s="254"/>
      <c r="C8" s="340"/>
      <c r="D8" s="340"/>
      <c r="E8" s="340"/>
    </row>
    <row r="9" spans="1:5" ht="10.5" customHeight="1" thickBot="1">
      <c r="A9" s="254"/>
      <c r="B9" s="254"/>
      <c r="C9" s="340"/>
      <c r="D9" s="340"/>
      <c r="E9" s="340"/>
    </row>
    <row r="10" spans="1:5" ht="15" customHeight="1">
      <c r="A10" s="363" t="s">
        <v>8</v>
      </c>
      <c r="B10" s="366" t="s">
        <v>14</v>
      </c>
      <c r="C10" s="337" t="s">
        <v>5</v>
      </c>
      <c r="D10" s="338"/>
      <c r="E10" s="339"/>
    </row>
    <row r="11" spans="1:5" ht="24.75" customHeight="1">
      <c r="A11" s="364"/>
      <c r="B11" s="367"/>
      <c r="C11" s="255" t="s">
        <v>95</v>
      </c>
      <c r="D11" s="255" t="s">
        <v>76</v>
      </c>
      <c r="E11" s="375" t="s">
        <v>22</v>
      </c>
    </row>
    <row r="12" spans="1:5" ht="12.75">
      <c r="A12" s="365"/>
      <c r="B12" s="368"/>
      <c r="C12" s="260"/>
      <c r="D12" s="342"/>
      <c r="E12" s="376"/>
    </row>
    <row r="13" spans="1:5" ht="12.75" customHeight="1">
      <c r="A13" s="226">
        <v>0</v>
      </c>
      <c r="B13" s="115">
        <v>1</v>
      </c>
      <c r="C13" s="113">
        <v>2</v>
      </c>
      <c r="D13" s="113">
        <v>3</v>
      </c>
      <c r="E13" s="114">
        <v>4</v>
      </c>
    </row>
    <row r="14" spans="1:5" ht="18" customHeight="1">
      <c r="A14" s="103"/>
      <c r="B14" s="88" t="s">
        <v>62</v>
      </c>
      <c r="C14" s="129">
        <f>C16+C18</f>
        <v>14802835</v>
      </c>
      <c r="D14" s="129">
        <f>D16+D18</f>
        <v>4405176</v>
      </c>
      <c r="E14" s="130">
        <f>C14+D14</f>
        <v>19208011</v>
      </c>
    </row>
    <row r="15" spans="1:5" ht="18" customHeight="1">
      <c r="A15" s="97"/>
      <c r="B15" s="89" t="s">
        <v>63</v>
      </c>
      <c r="C15" s="92"/>
      <c r="D15" s="92"/>
      <c r="E15" s="105"/>
    </row>
    <row r="16" spans="1:5" ht="18" customHeight="1">
      <c r="A16" s="97"/>
      <c r="B16" s="86" t="s">
        <v>64</v>
      </c>
      <c r="C16" s="93">
        <f>'Tab.D'!D32</f>
        <v>14802835</v>
      </c>
      <c r="D16" s="93">
        <f>'Tab.D'!E32</f>
        <v>4405176</v>
      </c>
      <c r="E16" s="106">
        <f>C16+D16</f>
        <v>19208011</v>
      </c>
    </row>
    <row r="17" spans="1:5" ht="18" customHeight="1">
      <c r="A17" s="97"/>
      <c r="B17" s="89" t="s">
        <v>65</v>
      </c>
      <c r="C17" s="92"/>
      <c r="D17" s="92"/>
      <c r="E17" s="104"/>
    </row>
    <row r="18" spans="1:5" ht="18" customHeight="1">
      <c r="A18" s="97"/>
      <c r="B18" s="90" t="s">
        <v>66</v>
      </c>
      <c r="C18" s="94">
        <v>0</v>
      </c>
      <c r="D18" s="94">
        <v>0</v>
      </c>
      <c r="E18" s="106">
        <v>0</v>
      </c>
    </row>
    <row r="19" spans="1:5" ht="18" customHeight="1">
      <c r="A19" s="97"/>
      <c r="B19" s="90" t="s">
        <v>37</v>
      </c>
      <c r="C19" s="141">
        <f>'Tab.E'!E12</f>
        <v>4241500</v>
      </c>
      <c r="D19" s="141">
        <f>'Tab.E'!F12</f>
        <v>1244400</v>
      </c>
      <c r="E19" s="142">
        <f>C19+D19</f>
        <v>5485900</v>
      </c>
    </row>
    <row r="20" spans="1:5" ht="18" customHeight="1">
      <c r="A20" s="97"/>
      <c r="B20" s="91" t="s">
        <v>116</v>
      </c>
      <c r="C20" s="95"/>
      <c r="D20" s="95"/>
      <c r="E20" s="107"/>
    </row>
    <row r="21" spans="1:5" ht="18" customHeight="1">
      <c r="A21" s="97"/>
      <c r="B21" s="91" t="s">
        <v>117</v>
      </c>
      <c r="C21" s="216">
        <f>C16/C19</f>
        <v>3.49</v>
      </c>
      <c r="D21" s="216">
        <f>D16/D19</f>
        <v>3.54</v>
      </c>
      <c r="E21" s="206">
        <v>0</v>
      </c>
    </row>
    <row r="22" spans="1:5" ht="18" customHeight="1" thickBot="1">
      <c r="A22" s="98"/>
      <c r="B22" s="108" t="s">
        <v>118</v>
      </c>
      <c r="C22" s="109">
        <v>0</v>
      </c>
      <c r="D22" s="109">
        <v>0</v>
      </c>
      <c r="E22" s="110">
        <v>0</v>
      </c>
    </row>
    <row r="23" spans="1:5" ht="18" customHeight="1">
      <c r="A23" s="363" t="s">
        <v>9</v>
      </c>
      <c r="B23" s="366" t="s">
        <v>15</v>
      </c>
      <c r="C23" s="369" t="s">
        <v>5</v>
      </c>
      <c r="D23" s="370"/>
      <c r="E23" s="371"/>
    </row>
    <row r="24" spans="1:5" ht="18" customHeight="1">
      <c r="A24" s="364"/>
      <c r="B24" s="367"/>
      <c r="C24" s="352" t="s">
        <v>141</v>
      </c>
      <c r="D24" s="352" t="s">
        <v>76</v>
      </c>
      <c r="E24" s="373" t="s">
        <v>22</v>
      </c>
    </row>
    <row r="25" spans="1:5" ht="18" customHeight="1">
      <c r="A25" s="365"/>
      <c r="B25" s="368"/>
      <c r="C25" s="372"/>
      <c r="D25" s="357"/>
      <c r="E25" s="374"/>
    </row>
    <row r="26" spans="1:5" ht="18" customHeight="1">
      <c r="A26" s="97"/>
      <c r="B26" s="18" t="s">
        <v>38</v>
      </c>
      <c r="C26" s="143">
        <f>'Tab.D'!D72</f>
        <v>19439190</v>
      </c>
      <c r="D26" s="143">
        <f>'Tab.D'!E72</f>
        <v>6044486</v>
      </c>
      <c r="E26" s="130">
        <f>C26+D26</f>
        <v>25483676</v>
      </c>
    </row>
    <row r="27" spans="1:5" ht="18" customHeight="1">
      <c r="A27" s="97"/>
      <c r="B27" s="24" t="s">
        <v>67</v>
      </c>
      <c r="C27" s="144">
        <f>'Tab.E'!E20</f>
        <v>4171500</v>
      </c>
      <c r="D27" s="144">
        <f>'Tab.E'!F20</f>
        <v>1297100</v>
      </c>
      <c r="E27" s="171">
        <f>C27+D27</f>
        <v>5468600</v>
      </c>
    </row>
    <row r="28" spans="1:5" ht="18" customHeight="1">
      <c r="A28" s="97"/>
      <c r="B28" s="24" t="s">
        <v>119</v>
      </c>
      <c r="C28" s="220">
        <f>C26/C27</f>
        <v>4.66</v>
      </c>
      <c r="D28" s="220">
        <f>D26/D27</f>
        <v>4.66</v>
      </c>
      <c r="E28" s="111">
        <v>0</v>
      </c>
    </row>
    <row r="29" spans="1:5" ht="18" customHeight="1" thickBot="1">
      <c r="A29" s="98"/>
      <c r="B29" s="112" t="s">
        <v>120</v>
      </c>
      <c r="C29" s="99"/>
      <c r="D29" s="99"/>
      <c r="E29" s="100"/>
    </row>
    <row r="30" spans="1:5" ht="12.75">
      <c r="A30" s="16" t="s">
        <v>39</v>
      </c>
      <c r="B30" s="17"/>
      <c r="C30" s="16"/>
      <c r="D30" s="16"/>
      <c r="E30" s="16"/>
    </row>
    <row r="31" spans="1:5" ht="14.25">
      <c r="A31" s="87" t="s">
        <v>78</v>
      </c>
      <c r="B31" s="17" t="s">
        <v>112</v>
      </c>
      <c r="C31" s="11"/>
      <c r="D31" s="11"/>
      <c r="E31" s="11"/>
    </row>
    <row r="32" spans="1:5" ht="12.75" customHeight="1">
      <c r="A32" s="87" t="s">
        <v>77</v>
      </c>
      <c r="B32" s="17" t="s">
        <v>113</v>
      </c>
      <c r="C32" s="11"/>
      <c r="D32" s="40"/>
      <c r="E32" s="11"/>
    </row>
    <row r="33" spans="1:5" ht="12.75" customHeight="1">
      <c r="A33" s="87" t="s">
        <v>79</v>
      </c>
      <c r="B33" s="85" t="s">
        <v>114</v>
      </c>
      <c r="C33" s="11"/>
      <c r="D33" s="11"/>
      <c r="E33" s="11"/>
    </row>
    <row r="34" spans="1:5" ht="14.25">
      <c r="A34" s="87" t="s">
        <v>80</v>
      </c>
      <c r="B34" s="17" t="s">
        <v>115</v>
      </c>
      <c r="C34" s="11"/>
      <c r="D34" s="11"/>
      <c r="E34" s="11"/>
    </row>
    <row r="35" spans="1:5" ht="12.75">
      <c r="A35" s="11"/>
      <c r="B35" s="12"/>
      <c r="C35" s="11"/>
      <c r="D35" s="11"/>
      <c r="E35" s="11"/>
    </row>
    <row r="36" spans="1:5" ht="12.75">
      <c r="A36" s="11"/>
      <c r="B36" s="12"/>
      <c r="C36" s="11"/>
      <c r="D36" s="11"/>
      <c r="E36" s="11"/>
    </row>
    <row r="37" spans="1:5" ht="12.75">
      <c r="A37" s="11"/>
      <c r="B37" s="12"/>
      <c r="C37" s="11"/>
      <c r="D37" s="11"/>
      <c r="E37" s="11"/>
    </row>
    <row r="38" spans="1:5" ht="12.75">
      <c r="A38" s="11"/>
      <c r="B38" s="12"/>
      <c r="C38" s="11"/>
      <c r="D38" s="11"/>
      <c r="E38" s="11"/>
    </row>
    <row r="39" spans="1:5" ht="12.75">
      <c r="A39" s="11"/>
      <c r="B39" s="12"/>
      <c r="C39" s="11"/>
      <c r="D39" s="11"/>
      <c r="E39" s="11"/>
    </row>
    <row r="40" spans="1:5" ht="12.75">
      <c r="A40" s="11"/>
      <c r="B40" s="12"/>
      <c r="C40" s="31"/>
      <c r="D40" s="11"/>
      <c r="E40" s="11"/>
    </row>
    <row r="41" spans="1:5" ht="12.75">
      <c r="A41" s="11"/>
      <c r="B41" s="12"/>
      <c r="C41" s="11"/>
      <c r="D41" s="11"/>
      <c r="E41" s="11"/>
    </row>
    <row r="42" spans="1:5" ht="12.75">
      <c r="A42" s="11"/>
      <c r="B42" s="12"/>
      <c r="C42" s="11"/>
      <c r="D42" s="11"/>
      <c r="E42" s="11"/>
    </row>
    <row r="43" spans="1:5" ht="12.75">
      <c r="A43" s="11"/>
      <c r="B43" s="12"/>
      <c r="C43" s="11"/>
      <c r="D43" s="11"/>
      <c r="E43" s="11"/>
    </row>
    <row r="44" spans="1:5" ht="12.75">
      <c r="A44" s="11"/>
      <c r="B44" s="12"/>
      <c r="C44" s="31"/>
      <c r="D44" s="11"/>
      <c r="E44" s="11"/>
    </row>
    <row r="45" spans="1:5" ht="12.75">
      <c r="A45" s="11"/>
      <c r="B45" s="12"/>
      <c r="C45" s="31"/>
      <c r="D45" s="11"/>
      <c r="E45" s="11"/>
    </row>
    <row r="46" spans="1:5" ht="12.75">
      <c r="A46" s="11"/>
      <c r="B46" s="12"/>
      <c r="C46" s="11"/>
      <c r="D46" s="11"/>
      <c r="E46" s="11"/>
    </row>
    <row r="47" spans="1:5" ht="12.75">
      <c r="A47" s="11"/>
      <c r="B47" s="12"/>
      <c r="C47" s="11"/>
      <c r="D47" s="11"/>
      <c r="E47" s="11"/>
    </row>
    <row r="48" spans="1:5" ht="12.75">
      <c r="A48" s="11"/>
      <c r="B48" s="12"/>
      <c r="C48" s="11"/>
      <c r="D48" s="11"/>
      <c r="E48" s="11"/>
    </row>
    <row r="49" spans="1:5" ht="12.75">
      <c r="A49" s="11"/>
      <c r="B49" s="12"/>
      <c r="C49" s="11"/>
      <c r="D49" s="11"/>
      <c r="E49" s="11"/>
    </row>
    <row r="50" spans="1:5" ht="12.75">
      <c r="A50" s="11"/>
      <c r="B50" s="12"/>
      <c r="C50" s="11"/>
      <c r="D50" s="11"/>
      <c r="E50" s="11"/>
    </row>
    <row r="51" spans="1:5" ht="12.75">
      <c r="A51" s="11"/>
      <c r="B51" s="12"/>
      <c r="C51" s="11"/>
      <c r="D51" s="11"/>
      <c r="E51" s="11"/>
    </row>
    <row r="52" spans="1:5" ht="12.75">
      <c r="A52" s="11"/>
      <c r="B52" s="12"/>
      <c r="C52" s="11"/>
      <c r="D52" s="11"/>
      <c r="E52" s="11"/>
    </row>
    <row r="53" spans="1:5" ht="12.75">
      <c r="A53" s="11"/>
      <c r="B53" s="12"/>
      <c r="C53" s="11"/>
      <c r="D53" s="11"/>
      <c r="E53" s="11"/>
    </row>
    <row r="54" spans="1:5" ht="12.75">
      <c r="A54" s="11"/>
      <c r="B54" s="12"/>
      <c r="C54" s="11"/>
      <c r="D54" s="11"/>
      <c r="E54" s="11"/>
    </row>
    <row r="55" spans="1:5" ht="12.75" customHeight="1">
      <c r="A55" s="11"/>
      <c r="B55" s="12"/>
      <c r="C55" s="11"/>
      <c r="D55" s="11"/>
      <c r="E55" s="11"/>
    </row>
    <row r="56" spans="1:5" ht="12.75">
      <c r="A56" s="11"/>
      <c r="B56" s="12"/>
      <c r="C56" s="11"/>
      <c r="D56" s="11"/>
      <c r="E56" s="11"/>
    </row>
    <row r="57" spans="1:5" ht="12.75">
      <c r="A57" s="11"/>
      <c r="B57" s="12"/>
      <c r="C57" s="11"/>
      <c r="D57" s="11"/>
      <c r="E57" s="11"/>
    </row>
    <row r="58" spans="1:5" ht="12.75">
      <c r="A58" s="11"/>
      <c r="B58" s="12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  <row r="63" spans="1:5" ht="12.75">
      <c r="A63" s="11"/>
      <c r="B63" s="11"/>
      <c r="C63" s="11"/>
      <c r="D63" s="11"/>
      <c r="E63" s="11"/>
    </row>
    <row r="64" spans="1:5" ht="12.75">
      <c r="A64" s="11"/>
      <c r="B64" s="11"/>
      <c r="C64" s="11"/>
      <c r="D64" s="11"/>
      <c r="E64" s="11"/>
    </row>
    <row r="65" spans="1:5" ht="12.75">
      <c r="A65" s="11"/>
      <c r="B65" s="11"/>
      <c r="C65" s="11"/>
      <c r="D65" s="11"/>
      <c r="E65" s="11"/>
    </row>
    <row r="66" spans="1:5" ht="12.75">
      <c r="A66" s="11"/>
      <c r="B66" s="11"/>
      <c r="C66" s="11"/>
      <c r="D66" s="11"/>
      <c r="E66" s="11"/>
    </row>
    <row r="67" spans="1:5" ht="12.75">
      <c r="A67" s="11"/>
      <c r="B67" s="11"/>
      <c r="C67" s="11"/>
      <c r="D67" s="11"/>
      <c r="E67" s="11"/>
    </row>
    <row r="68" spans="1:5" ht="12.75">
      <c r="A68" s="11"/>
      <c r="B68" s="11"/>
      <c r="C68" s="11"/>
      <c r="D68" s="11"/>
      <c r="E68" s="11"/>
    </row>
    <row r="69" spans="1:5" ht="12.75">
      <c r="A69" s="11"/>
      <c r="B69" s="11"/>
      <c r="C69" s="11"/>
      <c r="D69" s="11"/>
      <c r="E69" s="11"/>
    </row>
    <row r="70" spans="1:5" ht="12.75">
      <c r="A70" s="11"/>
      <c r="B70" s="11"/>
      <c r="C70" s="11"/>
      <c r="D70" s="11"/>
      <c r="E70" s="11"/>
    </row>
    <row r="71" spans="1:5" ht="12.75">
      <c r="A71" s="11"/>
      <c r="B71" s="11"/>
      <c r="C71" s="11"/>
      <c r="D71" s="11"/>
      <c r="E71" s="11"/>
    </row>
    <row r="72" spans="1:5" ht="12.75">
      <c r="A72" s="11"/>
      <c r="B72" s="11"/>
      <c r="C72" s="11"/>
      <c r="D72" s="11"/>
      <c r="E72" s="11"/>
    </row>
  </sheetData>
  <sheetProtection password="DA26" sheet="1"/>
  <mergeCells count="13">
    <mergeCell ref="A7:E9"/>
    <mergeCell ref="A10:A12"/>
    <mergeCell ref="B10:B12"/>
    <mergeCell ref="C10:E10"/>
    <mergeCell ref="C11:C12"/>
    <mergeCell ref="D11:D12"/>
    <mergeCell ref="E11:E12"/>
    <mergeCell ref="A23:A25"/>
    <mergeCell ref="B23:B25"/>
    <mergeCell ref="C23:E23"/>
    <mergeCell ref="C24:C25"/>
    <mergeCell ref="D24:D25"/>
    <mergeCell ref="E24:E25"/>
  </mergeCells>
  <printOptions/>
  <pageMargins left="1.1811023622047245" right="0.3937007874015748" top="0.5905511811023623" bottom="0.35433070866141736" header="0.31496062992125984" footer="0.31496062992125984"/>
  <pageSetup horizontalDpi="600" verticalDpi="600" orientation="landscape" paperSize="9" scale="95" r:id="rId1"/>
  <headerFooter alignWithMargins="0">
    <oddHeader>&amp;L           &amp;"Arial,Kursywa"&amp;15&amp;YMiejskie Wodociągi i Kanalizacja Sp. z o.o. w Koszalinie&amp;R&amp;"Arial,Kursywa"&amp;15&amp;YTaryfy na wodę i ścieki na 2018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63.140625" style="0" customWidth="1"/>
    <col min="3" max="3" width="25.140625" style="0" customWidth="1"/>
    <col min="4" max="4" width="25.421875" style="0" customWidth="1"/>
    <col min="5" max="5" width="32.140625" style="0" customWidth="1"/>
  </cols>
  <sheetData>
    <row r="1" spans="1:5" ht="3.75" customHeight="1">
      <c r="A1" s="1"/>
      <c r="B1" s="1"/>
      <c r="C1" s="1"/>
      <c r="D1" s="1"/>
      <c r="E1" s="1"/>
    </row>
    <row r="2" spans="1:5" ht="3.75" customHeight="1">
      <c r="A2" s="10"/>
      <c r="B2" s="10"/>
      <c r="C2" s="10"/>
      <c r="D2" s="10"/>
      <c r="E2" s="10"/>
    </row>
    <row r="3" spans="1:5" ht="9.75" customHeight="1">
      <c r="A3" s="10"/>
      <c r="B3" s="10"/>
      <c r="C3" s="10"/>
      <c r="D3" s="10"/>
      <c r="E3" s="10"/>
    </row>
    <row r="4" spans="1:5" ht="9.75" customHeight="1">
      <c r="A4" s="10"/>
      <c r="B4" s="10"/>
      <c r="C4" s="10"/>
      <c r="D4" s="10"/>
      <c r="E4" s="10"/>
    </row>
    <row r="5" spans="1:5" ht="9.75" customHeight="1">
      <c r="A5" s="10"/>
      <c r="B5" s="10"/>
      <c r="C5" s="10"/>
      <c r="D5" s="10"/>
      <c r="E5" s="10"/>
    </row>
    <row r="6" spans="1:5" ht="10.5" customHeight="1">
      <c r="A6" s="253" t="s">
        <v>136</v>
      </c>
      <c r="B6" s="254"/>
      <c r="C6" s="340"/>
      <c r="D6" s="340"/>
      <c r="E6" s="340"/>
    </row>
    <row r="7" spans="1:5" ht="10.5" customHeight="1">
      <c r="A7" s="254"/>
      <c r="B7" s="254"/>
      <c r="C7" s="340"/>
      <c r="D7" s="340"/>
      <c r="E7" s="340"/>
    </row>
    <row r="8" spans="1:5" ht="10.5" customHeight="1" thickBot="1">
      <c r="A8" s="254"/>
      <c r="B8" s="254"/>
      <c r="C8" s="340"/>
      <c r="D8" s="340"/>
      <c r="E8" s="340"/>
    </row>
    <row r="9" spans="1:5" ht="15" customHeight="1">
      <c r="A9" s="363" t="s">
        <v>8</v>
      </c>
      <c r="B9" s="366" t="s">
        <v>14</v>
      </c>
      <c r="C9" s="377" t="s">
        <v>5</v>
      </c>
      <c r="D9" s="378"/>
      <c r="E9" s="379"/>
    </row>
    <row r="10" spans="1:5" ht="24.75" customHeight="1">
      <c r="A10" s="364"/>
      <c r="B10" s="367"/>
      <c r="C10" s="380" t="s">
        <v>95</v>
      </c>
      <c r="D10" s="380" t="s">
        <v>76</v>
      </c>
      <c r="E10" s="381" t="s">
        <v>22</v>
      </c>
    </row>
    <row r="11" spans="1:5" ht="12.75">
      <c r="A11" s="365"/>
      <c r="B11" s="368"/>
      <c r="C11" s="372"/>
      <c r="D11" s="372"/>
      <c r="E11" s="374"/>
    </row>
    <row r="12" spans="1:5" ht="12" customHeight="1">
      <c r="A12" s="173">
        <v>0</v>
      </c>
      <c r="B12" s="174" t="s">
        <v>0</v>
      </c>
      <c r="C12" s="136">
        <v>2</v>
      </c>
      <c r="D12" s="137">
        <v>3</v>
      </c>
      <c r="E12" s="175">
        <v>4</v>
      </c>
    </row>
    <row r="13" spans="1:5" ht="18" customHeight="1">
      <c r="A13" s="176"/>
      <c r="B13" s="177" t="s">
        <v>40</v>
      </c>
      <c r="C13" s="178">
        <f>'Tab.E'!E12</f>
        <v>4241500</v>
      </c>
      <c r="D13" s="178">
        <f>'Tab.E'!F12</f>
        <v>1244400</v>
      </c>
      <c r="E13" s="179">
        <f>C13+D13</f>
        <v>5485900</v>
      </c>
    </row>
    <row r="14" spans="1:5" ht="18" customHeight="1">
      <c r="A14" s="180"/>
      <c r="B14" s="181" t="s">
        <v>137</v>
      </c>
      <c r="C14" s="182">
        <f>'Tab.F'!C21</f>
        <v>3.49</v>
      </c>
      <c r="D14" s="182">
        <f>'Tab.F'!D21</f>
        <v>3.54</v>
      </c>
      <c r="E14" s="183"/>
    </row>
    <row r="15" spans="1:5" ht="18" customHeight="1">
      <c r="A15" s="180"/>
      <c r="B15" s="177" t="s">
        <v>69</v>
      </c>
      <c r="C15" s="184"/>
      <c r="D15" s="185"/>
      <c r="E15" s="186"/>
    </row>
    <row r="16" spans="1:5" ht="12.75">
      <c r="A16" s="180"/>
      <c r="B16" s="187" t="s">
        <v>70</v>
      </c>
      <c r="C16" s="188">
        <f>C13*C14</f>
        <v>14802835</v>
      </c>
      <c r="D16" s="188">
        <f>D13*D14</f>
        <v>4405176</v>
      </c>
      <c r="E16" s="189">
        <f>C16+D16</f>
        <v>19208011</v>
      </c>
    </row>
    <row r="17" spans="1:5" ht="12.75">
      <c r="A17" s="180"/>
      <c r="B17" s="187" t="s">
        <v>71</v>
      </c>
      <c r="C17" s="184"/>
      <c r="D17" s="185"/>
      <c r="E17" s="186"/>
    </row>
    <row r="18" spans="1:5" ht="18" customHeight="1" thickBot="1">
      <c r="A18" s="190"/>
      <c r="B18" s="191" t="s">
        <v>72</v>
      </c>
      <c r="C18" s="192">
        <f>C16+C17</f>
        <v>14802835</v>
      </c>
      <c r="D18" s="192">
        <f>D16+D17</f>
        <v>4405176</v>
      </c>
      <c r="E18" s="193">
        <f>C18+D18</f>
        <v>19208011</v>
      </c>
    </row>
    <row r="19" spans="1:5" ht="18" customHeight="1">
      <c r="A19" s="363" t="s">
        <v>9</v>
      </c>
      <c r="B19" s="366" t="s">
        <v>15</v>
      </c>
      <c r="C19" s="377" t="s">
        <v>5</v>
      </c>
      <c r="D19" s="378"/>
      <c r="E19" s="379"/>
    </row>
    <row r="20" spans="1:5" ht="18" customHeight="1">
      <c r="A20" s="364"/>
      <c r="B20" s="367"/>
      <c r="C20" s="380" t="s">
        <v>132</v>
      </c>
      <c r="D20" s="380" t="s">
        <v>76</v>
      </c>
      <c r="E20" s="381" t="s">
        <v>22</v>
      </c>
    </row>
    <row r="21" spans="1:5" ht="18" customHeight="1">
      <c r="A21" s="365"/>
      <c r="B21" s="368"/>
      <c r="C21" s="372"/>
      <c r="D21" s="372"/>
      <c r="E21" s="374"/>
    </row>
    <row r="22" spans="1:5" ht="18" customHeight="1">
      <c r="A22" s="176"/>
      <c r="B22" s="177" t="s">
        <v>73</v>
      </c>
      <c r="C22" s="178">
        <f>'Tab.E'!E20</f>
        <v>4171500</v>
      </c>
      <c r="D22" s="178">
        <f>'Tab.E'!F20</f>
        <v>1297100</v>
      </c>
      <c r="E22" s="179">
        <f>C22+D22</f>
        <v>5468600</v>
      </c>
    </row>
    <row r="23" spans="1:5" ht="18" customHeight="1">
      <c r="A23" s="180"/>
      <c r="B23" s="181" t="s">
        <v>138</v>
      </c>
      <c r="C23" s="182">
        <f>'Tab.F'!C28</f>
        <v>4.66</v>
      </c>
      <c r="D23" s="182">
        <f>'Tab.F'!D28</f>
        <v>4.66</v>
      </c>
      <c r="E23" s="183"/>
    </row>
    <row r="24" spans="1:5" ht="18" customHeight="1">
      <c r="A24" s="180"/>
      <c r="B24" s="177" t="s">
        <v>69</v>
      </c>
      <c r="C24" s="184"/>
      <c r="D24" s="185"/>
      <c r="E24" s="186"/>
    </row>
    <row r="25" spans="1:5" ht="26.25">
      <c r="A25" s="180"/>
      <c r="B25" s="187" t="s">
        <v>74</v>
      </c>
      <c r="C25" s="182">
        <f>C22*C23</f>
        <v>19439190</v>
      </c>
      <c r="D25" s="182">
        <f>D22*D23</f>
        <v>6044486</v>
      </c>
      <c r="E25" s="194">
        <f>C25+D25</f>
        <v>25483676</v>
      </c>
    </row>
    <row r="26" spans="1:5" ht="12.75">
      <c r="A26" s="180"/>
      <c r="B26" s="187" t="s">
        <v>71</v>
      </c>
      <c r="C26" s="184"/>
      <c r="D26" s="185"/>
      <c r="E26" s="186"/>
    </row>
    <row r="27" spans="1:5" ht="18" customHeight="1" thickBot="1">
      <c r="A27" s="190"/>
      <c r="B27" s="191" t="s">
        <v>72</v>
      </c>
      <c r="C27" s="192">
        <f>C25+C26</f>
        <v>19439190</v>
      </c>
      <c r="D27" s="192">
        <f>D25+D26</f>
        <v>6044486</v>
      </c>
      <c r="E27" s="221">
        <f>E25+E26</f>
        <v>25483676</v>
      </c>
    </row>
    <row r="28" spans="1:5" ht="12.75">
      <c r="A28" s="51" t="s">
        <v>39</v>
      </c>
      <c r="B28" s="42"/>
      <c r="C28" s="11"/>
      <c r="D28" s="11"/>
      <c r="E28" s="11"/>
    </row>
    <row r="29" spans="1:5" ht="12.75">
      <c r="A29" s="76" t="s">
        <v>68</v>
      </c>
      <c r="B29" s="52" t="s">
        <v>75</v>
      </c>
      <c r="C29" s="11"/>
      <c r="D29" s="11"/>
      <c r="E29" s="11"/>
    </row>
    <row r="30" spans="1:5" ht="12.75">
      <c r="A30" s="11"/>
      <c r="B30" s="12"/>
      <c r="C30" s="11"/>
      <c r="D30" s="11"/>
      <c r="E30" s="11"/>
    </row>
    <row r="31" spans="1:5" ht="12.75" customHeight="1">
      <c r="A31" s="11"/>
      <c r="B31" s="12"/>
      <c r="C31" s="11"/>
      <c r="D31" s="11"/>
      <c r="E31" s="11"/>
    </row>
    <row r="32" spans="1:5" ht="12.75">
      <c r="A32" s="11"/>
      <c r="B32" s="172"/>
      <c r="C32" s="172"/>
      <c r="D32" s="172"/>
      <c r="E32" s="172"/>
    </row>
    <row r="33" spans="1:5" ht="12.75">
      <c r="A33" s="11"/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</sheetData>
  <sheetProtection password="DA26" sheet="1"/>
  <mergeCells count="13">
    <mergeCell ref="A6:E8"/>
    <mergeCell ref="A9:A11"/>
    <mergeCell ref="B9:B11"/>
    <mergeCell ref="C9:E9"/>
    <mergeCell ref="C10:C11"/>
    <mergeCell ref="D10:D11"/>
    <mergeCell ref="E10:E11"/>
    <mergeCell ref="A19:A21"/>
    <mergeCell ref="B19:B21"/>
    <mergeCell ref="C19:E19"/>
    <mergeCell ref="C20:C21"/>
    <mergeCell ref="D20:D21"/>
    <mergeCell ref="E20:E21"/>
  </mergeCells>
  <printOptions/>
  <pageMargins left="1.1811023622047245" right="0.3937007874015748" top="0.5905511811023623" bottom="0.35433070866141736" header="0.31496062992125984" footer="0.31496062992125984"/>
  <pageSetup horizontalDpi="600" verticalDpi="600" orientation="landscape" paperSize="9" scale="85" r:id="rId1"/>
  <headerFooter alignWithMargins="0">
    <oddHeader>&amp;L&amp;"Arial,Kursywa"&amp;15&amp;Y          Miejskie Wodociągi i Kanalizacja Sp. z o.o. w Koszalinie&amp;R&amp;"Arial,Kursywa"&amp;15&amp;YTaryfy na wodę i ścieki na 2018 rok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13" sqref="D13"/>
    </sheetView>
  </sheetViews>
  <sheetFormatPr defaultColWidth="9.140625" defaultRowHeight="12.75"/>
  <cols>
    <col min="1" max="1" width="4.57421875" style="0" customWidth="1"/>
    <col min="2" max="2" width="51.140625" style="0" customWidth="1"/>
    <col min="3" max="3" width="25.140625" style="0" customWidth="1"/>
    <col min="4" max="4" width="25.00390625" style="0" customWidth="1"/>
    <col min="5" max="5" width="26.421875" style="0" customWidth="1"/>
  </cols>
  <sheetData>
    <row r="1" spans="1:5" ht="3.75" customHeight="1">
      <c r="A1" s="1"/>
      <c r="B1" s="1"/>
      <c r="C1" s="1"/>
      <c r="D1" s="1"/>
      <c r="E1" s="1"/>
    </row>
    <row r="2" spans="1:5" ht="3.75" customHeight="1">
      <c r="A2" s="10"/>
      <c r="B2" s="10"/>
      <c r="C2" s="10"/>
      <c r="D2" s="10"/>
      <c r="E2" s="10"/>
    </row>
    <row r="3" spans="1:5" ht="9.75" customHeight="1">
      <c r="A3" s="10"/>
      <c r="B3" s="10"/>
      <c r="C3" s="10"/>
      <c r="D3" s="10"/>
      <c r="E3" s="10"/>
    </row>
    <row r="4" spans="1:5" ht="9.75" customHeight="1">
      <c r="A4" s="10"/>
      <c r="B4" s="10"/>
      <c r="C4" s="10"/>
      <c r="D4" s="10"/>
      <c r="E4" s="10"/>
    </row>
    <row r="5" spans="1:5" ht="10.5" customHeight="1">
      <c r="A5" s="253" t="s">
        <v>127</v>
      </c>
      <c r="B5" s="254"/>
      <c r="C5" s="340"/>
      <c r="D5" s="340"/>
      <c r="E5" s="340"/>
    </row>
    <row r="6" spans="1:5" ht="10.5" customHeight="1">
      <c r="A6" s="254"/>
      <c r="B6" s="254"/>
      <c r="C6" s="340"/>
      <c r="D6" s="340"/>
      <c r="E6" s="340"/>
    </row>
    <row r="7" spans="1:5" ht="10.5" customHeight="1" thickBot="1">
      <c r="A7" s="254"/>
      <c r="B7" s="254"/>
      <c r="C7" s="340"/>
      <c r="D7" s="340"/>
      <c r="E7" s="340"/>
    </row>
    <row r="8" spans="1:5" ht="15" customHeight="1">
      <c r="A8" s="385" t="s">
        <v>8</v>
      </c>
      <c r="B8" s="366" t="s">
        <v>14</v>
      </c>
      <c r="C8" s="337" t="s">
        <v>5</v>
      </c>
      <c r="D8" s="338"/>
      <c r="E8" s="339"/>
    </row>
    <row r="9" spans="1:5" ht="24.75" customHeight="1">
      <c r="A9" s="386"/>
      <c r="B9" s="367"/>
      <c r="C9" s="255" t="s">
        <v>95</v>
      </c>
      <c r="D9" s="255" t="s">
        <v>76</v>
      </c>
      <c r="E9" s="375" t="s">
        <v>22</v>
      </c>
    </row>
    <row r="10" spans="1:5" ht="12.75">
      <c r="A10" s="387"/>
      <c r="B10" s="368"/>
      <c r="C10" s="260"/>
      <c r="D10" s="342"/>
      <c r="E10" s="376"/>
    </row>
    <row r="11" spans="1:5" ht="12" customHeight="1">
      <c r="A11" s="101">
        <v>0</v>
      </c>
      <c r="B11" s="13" t="s">
        <v>0</v>
      </c>
      <c r="C11" s="14">
        <v>2</v>
      </c>
      <c r="D11" s="15">
        <v>3</v>
      </c>
      <c r="E11" s="102">
        <v>4</v>
      </c>
    </row>
    <row r="12" spans="1:5" ht="18" customHeight="1">
      <c r="A12" s="103"/>
      <c r="B12" s="24" t="s">
        <v>41</v>
      </c>
      <c r="C12" s="133"/>
      <c r="D12" s="134"/>
      <c r="E12" s="135"/>
    </row>
    <row r="13" spans="1:5" ht="18" customHeight="1">
      <c r="A13" s="97"/>
      <c r="B13" s="34" t="s">
        <v>42</v>
      </c>
      <c r="C13" s="131">
        <f>'Tab.G'!C18</f>
        <v>14802835</v>
      </c>
      <c r="D13" s="131">
        <f>'Tab.G'!D18</f>
        <v>4405176</v>
      </c>
      <c r="E13" s="195">
        <f>C13+D13</f>
        <v>19208011</v>
      </c>
    </row>
    <row r="14" spans="1:5" ht="25.5" customHeight="1">
      <c r="A14" s="97"/>
      <c r="B14" s="41" t="s">
        <v>43</v>
      </c>
      <c r="C14" s="132">
        <f>14257092.06</f>
        <v>14257092.06</v>
      </c>
      <c r="D14" s="147">
        <v>4420198.62</v>
      </c>
      <c r="E14" s="195">
        <f>C14+D14</f>
        <v>18677290.68</v>
      </c>
    </row>
    <row r="15" spans="1:5" ht="18" customHeight="1" thickBot="1">
      <c r="A15" s="98"/>
      <c r="B15" s="225" t="s">
        <v>121</v>
      </c>
      <c r="C15" s="148">
        <f>C13/C14</f>
        <v>1.0383</v>
      </c>
      <c r="D15" s="148">
        <f>D13/D14</f>
        <v>0.9966</v>
      </c>
      <c r="E15" s="149">
        <f>E13/E14</f>
        <v>1.0284</v>
      </c>
    </row>
    <row r="16" spans="1:5" ht="18" customHeight="1">
      <c r="A16" s="382" t="s">
        <v>9</v>
      </c>
      <c r="B16" s="366" t="s">
        <v>15</v>
      </c>
      <c r="C16" s="337" t="s">
        <v>5</v>
      </c>
      <c r="D16" s="338"/>
      <c r="E16" s="339"/>
    </row>
    <row r="17" spans="1:5" ht="18" customHeight="1">
      <c r="A17" s="383"/>
      <c r="B17" s="367"/>
      <c r="C17" s="380" t="s">
        <v>133</v>
      </c>
      <c r="D17" s="255" t="s">
        <v>76</v>
      </c>
      <c r="E17" s="375" t="s">
        <v>22</v>
      </c>
    </row>
    <row r="18" spans="1:5" ht="18" customHeight="1">
      <c r="A18" s="384"/>
      <c r="B18" s="368"/>
      <c r="C18" s="372"/>
      <c r="D18" s="342"/>
      <c r="E18" s="376"/>
    </row>
    <row r="19" spans="1:5" ht="18" customHeight="1">
      <c r="A19" s="103"/>
      <c r="B19" s="24" t="s">
        <v>41</v>
      </c>
      <c r="C19" s="145"/>
      <c r="D19" s="134"/>
      <c r="E19" s="135"/>
    </row>
    <row r="20" spans="1:5" ht="18" customHeight="1">
      <c r="A20" s="97"/>
      <c r="B20" s="34" t="s">
        <v>42</v>
      </c>
      <c r="C20" s="131">
        <f>'Tab.G'!C27</f>
        <v>19439190</v>
      </c>
      <c r="D20" s="131">
        <f>'Tab.G'!D27</f>
        <v>6044486</v>
      </c>
      <c r="E20" s="146">
        <f>C20+D20</f>
        <v>25483676</v>
      </c>
    </row>
    <row r="21" spans="1:5" ht="25.5" customHeight="1">
      <c r="A21" s="97"/>
      <c r="B21" s="41" t="s">
        <v>43</v>
      </c>
      <c r="C21" s="147">
        <v>19509013.99</v>
      </c>
      <c r="D21" s="132">
        <v>6293888.08</v>
      </c>
      <c r="E21" s="195">
        <f>C21+D21</f>
        <v>25802902.07</v>
      </c>
    </row>
    <row r="22" spans="1:5" ht="18" customHeight="1" thickBot="1">
      <c r="A22" s="98"/>
      <c r="B22" s="196" t="s">
        <v>122</v>
      </c>
      <c r="C22" s="148">
        <f>C20/C21</f>
        <v>0.9964</v>
      </c>
      <c r="D22" s="148">
        <f>D20/D21</f>
        <v>0.9604</v>
      </c>
      <c r="E22" s="149">
        <f>E20/E21</f>
        <v>0.9876</v>
      </c>
    </row>
    <row r="23" spans="1:5" ht="12.75">
      <c r="A23" s="116"/>
      <c r="B23" s="12"/>
      <c r="C23" s="11"/>
      <c r="D23" s="11"/>
      <c r="E23" s="11"/>
    </row>
    <row r="24" spans="1:5" ht="12.75">
      <c r="A24" s="116" t="s">
        <v>11</v>
      </c>
      <c r="B24" s="12"/>
      <c r="C24" s="11"/>
      <c r="D24" s="11"/>
      <c r="E24" s="11"/>
    </row>
    <row r="25" spans="1:5" ht="14.25">
      <c r="A25" s="87" t="s">
        <v>78</v>
      </c>
      <c r="B25" s="85" t="s">
        <v>124</v>
      </c>
      <c r="C25" s="11"/>
      <c r="D25" s="11"/>
      <c r="E25" s="11"/>
    </row>
    <row r="26" spans="1:5" ht="12.75" customHeight="1">
      <c r="A26" s="87" t="s">
        <v>77</v>
      </c>
      <c r="B26" s="85" t="s">
        <v>123</v>
      </c>
      <c r="C26" s="11"/>
      <c r="D26" s="11"/>
      <c r="E26" s="11"/>
    </row>
    <row r="27" spans="1:5" ht="12.75">
      <c r="A27" s="11"/>
      <c r="B27" s="12"/>
      <c r="C27" s="11"/>
      <c r="D27" s="11"/>
      <c r="E27" s="11"/>
    </row>
    <row r="28" spans="1:5" ht="12.75">
      <c r="A28" s="11"/>
      <c r="B28" s="12"/>
      <c r="C28" s="11"/>
      <c r="D28" s="11"/>
      <c r="E28" s="11"/>
    </row>
    <row r="29" spans="1:5" ht="12.75">
      <c r="A29" s="11"/>
      <c r="B29" s="12"/>
      <c r="C29" s="11"/>
      <c r="D29" s="11" t="s">
        <v>44</v>
      </c>
      <c r="E29" s="11"/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</sheetData>
  <sheetProtection password="DA26" sheet="1"/>
  <mergeCells count="13">
    <mergeCell ref="A5:E7"/>
    <mergeCell ref="A8:A10"/>
    <mergeCell ref="B8:B10"/>
    <mergeCell ref="C8:E8"/>
    <mergeCell ref="C9:C10"/>
    <mergeCell ref="D9:D10"/>
    <mergeCell ref="E9:E10"/>
    <mergeCell ref="A16:A18"/>
    <mergeCell ref="B16:B18"/>
    <mergeCell ref="C16:E16"/>
    <mergeCell ref="C17:C18"/>
    <mergeCell ref="D17:D18"/>
    <mergeCell ref="E17:E18"/>
  </mergeCells>
  <printOptions/>
  <pageMargins left="1.1811023622047245" right="0.3937007874015748" top="0.5905511811023623" bottom="0.35433070866141736" header="0.31496062992125984" footer="0.31496062992125984"/>
  <pageSetup horizontalDpi="600" verticalDpi="600" orientation="landscape" paperSize="9" scale="95" r:id="rId1"/>
  <headerFooter alignWithMargins="0">
    <oddHeader>&amp;L&amp;"Arial,Kursywa"&amp;15&amp;Y          Miejskie Wodociągi i Kanalizacja Sp. z o.o. w Koszalinie&amp;R&amp;"Arial,Kursywa"&amp;15&amp;YTaryfy na wodę i ścieki na 2018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malgorzata.krol</cp:lastModifiedBy>
  <cp:lastPrinted>2017-10-20T09:51:10Z</cp:lastPrinted>
  <dcterms:created xsi:type="dcterms:W3CDTF">2004-09-09T09:10:58Z</dcterms:created>
  <dcterms:modified xsi:type="dcterms:W3CDTF">2017-11-28T08:11:23Z</dcterms:modified>
  <cp:category/>
  <cp:version/>
  <cp:contentType/>
  <cp:contentStatus/>
</cp:coreProperties>
</file>