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880" windowHeight="6585" tabRatio="601" activeTab="3"/>
  </bookViews>
  <sheets>
    <sheet name="Zal nr 2" sheetId="1" r:id="rId1"/>
    <sheet name="Zal nr 3" sheetId="2" r:id="rId2"/>
    <sheet name="Zal nr4" sheetId="3" r:id="rId3"/>
    <sheet name="Zal 4c" sheetId="4" r:id="rId4"/>
    <sheet name="zal 4b" sheetId="5" r:id="rId5"/>
    <sheet name="Zal 4d" sheetId="6" r:id="rId6"/>
    <sheet name="zal 4e" sheetId="7" r:id="rId7"/>
    <sheet name="Zal nr 4a" sheetId="8" r:id="rId8"/>
    <sheet name="Zal nr 1" sheetId="9" r:id="rId9"/>
  </sheets>
  <externalReferences>
    <externalReference r:id="rId12"/>
  </externalReferences>
  <definedNames>
    <definedName name="_xlnm.Print_Titles" localSheetId="3">'Zal 4c'!$8:$10</definedName>
    <definedName name="_xlnm.Print_Titles" localSheetId="8">'Zal nr 1'!$7:$9</definedName>
    <definedName name="_xlnm.Print_Titles" localSheetId="0">'Zal nr 2'!$8:$10</definedName>
    <definedName name="_xlnm.Print_Titles" localSheetId="7">'Zal nr 4a'!$15:$17</definedName>
  </definedNames>
  <calcPr fullCalcOnLoad="1"/>
</workbook>
</file>

<file path=xl/sharedStrings.xml><?xml version="1.0" encoding="utf-8"?>
<sst xmlns="http://schemas.openxmlformats.org/spreadsheetml/2006/main" count="533" uniqueCount="205">
  <si>
    <t xml:space="preserve">Dział Rozdział   </t>
  </si>
  <si>
    <t>Wyszczególnienie</t>
  </si>
  <si>
    <t xml:space="preserve">DYSPO   </t>
  </si>
  <si>
    <t>WYDATKI</t>
  </si>
  <si>
    <t xml:space="preserve"> §</t>
  </si>
  <si>
    <t xml:space="preserve"> NENT</t>
  </si>
  <si>
    <t>Zwiększenia</t>
  </si>
  <si>
    <t>Pozostała działalność</t>
  </si>
  <si>
    <t>OGÓŁEM</t>
  </si>
  <si>
    <t>Zmniejszenia</t>
  </si>
  <si>
    <t>w złotych</t>
  </si>
  <si>
    <t>Zakup usług pozostałych</t>
  </si>
  <si>
    <t>4300</t>
  </si>
  <si>
    <t>DOCHODY</t>
  </si>
  <si>
    <t>per saldo</t>
  </si>
  <si>
    <t>KULTURA I OCHRONA DZIEDZICTWA NARODOWEGO</t>
  </si>
  <si>
    <t>KS</t>
  </si>
  <si>
    <t>Składki na ubezpieczenia społeczne</t>
  </si>
  <si>
    <t>Zwiększenie</t>
  </si>
  <si>
    <t>E</t>
  </si>
  <si>
    <t>OŚWIATA I WYCHOWANIE</t>
  </si>
  <si>
    <t>Zakup usług remontowych</t>
  </si>
  <si>
    <t>Zakup energii</t>
  </si>
  <si>
    <t>Szkoły podstawowe</t>
  </si>
  <si>
    <t>Wynagrodzenia osobowe pracowników</t>
  </si>
  <si>
    <t>Gimnazja</t>
  </si>
  <si>
    <t>Szkoły zawodowe</t>
  </si>
  <si>
    <t>Zakup materiałów i wyposażenia</t>
  </si>
  <si>
    <t>EDUKACYJNA OPIEKA WYCHOWAWCZA</t>
  </si>
  <si>
    <t>Placówki wychowania pozaszkolnego</t>
  </si>
  <si>
    <t>Internaty i bursy szkolne</t>
  </si>
  <si>
    <t>POMOC SPOŁECZNA</t>
  </si>
  <si>
    <t>FN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</si>
  <si>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</si>
  <si>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</si>
  <si>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</si>
  <si>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</si>
  <si>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</si>
  <si>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</si>
  <si>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Fn</t>
  </si>
  <si>
    <t>Ośrodki wsparcia</t>
  </si>
  <si>
    <t>Licea ogólnokształcące</t>
  </si>
  <si>
    <t>Część powiatowa subwencji ogólnej dla jednostek samorządu terytorialnego</t>
  </si>
  <si>
    <t>Załącznik nr 1 do Uchwały</t>
  </si>
  <si>
    <t>Rady Miejskiej w Koszalinie</t>
  </si>
  <si>
    <t>DOCHODY OD OSÓB PRAWNYCH, OSÓB FIZYCZNYCH I OD INNYCH JEDNOSTEK NIE POSIADAJĄCYCH OSOBOWOŚCI PRAWNEJ ORAZ WYDATKI ZWIĄZANE Z ICH POBOREM</t>
  </si>
  <si>
    <t>Udziały gmin w podatkach stanowiących dochód budżetu państwa</t>
  </si>
  <si>
    <t>Podatek dochodowy od osób fizycznych</t>
  </si>
  <si>
    <t xml:space="preserve">Część równoważąca subwencji ogólnej dla powiatów </t>
  </si>
  <si>
    <t>Szkoły podstawowe specjalne</t>
  </si>
  <si>
    <t>Centra kształcenia ustawicznego</t>
  </si>
  <si>
    <t>Poradnie psychologiczno-pedagogiczne</t>
  </si>
  <si>
    <t>Biblioteki</t>
  </si>
  <si>
    <t>Dotacja podmiotowa z budżetu dla samorządowej instytucji kultury</t>
  </si>
  <si>
    <t>Załącznik nr 2 do Uchwały</t>
  </si>
  <si>
    <t>GOSPODARKA KOMUNALNA I OCHRONA ŚRODOWISKA</t>
  </si>
  <si>
    <t>IK</t>
  </si>
  <si>
    <t>Wydatki inwestycyjne jednostek budżetowych</t>
  </si>
  <si>
    <t>TRANSPORT I ŁĄCZNOŚĆ</t>
  </si>
  <si>
    <t>Drogi publiczne w miastach na prawach powiatu</t>
  </si>
  <si>
    <t>Budowa ulicy Śródmiejskiej</t>
  </si>
  <si>
    <t>Uzbrojenie ulicy Zdobywców Wału Pomorskiego - I etap</t>
  </si>
  <si>
    <t>Drogi publiczne gminne</t>
  </si>
  <si>
    <t>Budowa ulicy Walecznych</t>
  </si>
  <si>
    <t>0010</t>
  </si>
  <si>
    <t>Dotacje celowe otrzymane z powiatu na zadania bieżące realizowane na podstawie porozumień między jednostkami samorządu terytorialnego</t>
  </si>
  <si>
    <t>Udziały powiatów w podatkach stanowiących dochód budżetu państwa</t>
  </si>
  <si>
    <t>SM</t>
  </si>
  <si>
    <t>0970</t>
  </si>
  <si>
    <t>Wpływy z różnych opłat</t>
  </si>
  <si>
    <t>4210</t>
  </si>
  <si>
    <t>0570</t>
  </si>
  <si>
    <t>0580</t>
  </si>
  <si>
    <t>Grzywny, mandaty i inne kary pieniężne od ludności</t>
  </si>
  <si>
    <t>Grzywny i inne kary pieniężne od osób prawnych i innych jednostek organizacyjnych</t>
  </si>
  <si>
    <t>0690</t>
  </si>
  <si>
    <t>4260</t>
  </si>
  <si>
    <t>4270</t>
  </si>
  <si>
    <t>Różne opłaty i składki</t>
  </si>
  <si>
    <t>Kary i odszkodowania wypłacane na rzecz osób fizycznych</t>
  </si>
  <si>
    <t>Gospodarka ściekowa i ochrona wód</t>
  </si>
  <si>
    <t>Pozostałe osdetki</t>
  </si>
  <si>
    <t>Drogi wewnętrzne</t>
  </si>
  <si>
    <t>RO "Kotarbińskiego"</t>
  </si>
  <si>
    <t>RO "Przedmieście Księżnej Anny"</t>
  </si>
  <si>
    <t>RO "Rokosowo"</t>
  </si>
  <si>
    <t>RO "Wspólny Dom"</t>
  </si>
  <si>
    <t>GOSPODARKA MIESZKANIOWA</t>
  </si>
  <si>
    <t>Zakłady gospodarki mieszkaniowej</t>
  </si>
  <si>
    <t>Stan środków obrotowych na koniec roku</t>
  </si>
  <si>
    <t>BEZPIECZEŃSTWO PUBLICZNE I OCHRONA PRZECIWPOŻAROWA</t>
  </si>
  <si>
    <t xml:space="preserve">                                        ZMIANY  PLANU  FINANSOWEGO</t>
  </si>
  <si>
    <t xml:space="preserve">                                        POWIATOWEGO  FUNDUSZU  OCHRONY </t>
  </si>
  <si>
    <t xml:space="preserve">                                       ŚRODOWISKA  I  GOSPODARKI  WODNEJ</t>
  </si>
  <si>
    <t xml:space="preserve">                                     NA  2005  ROK</t>
  </si>
  <si>
    <t xml:space="preserve">w złotych </t>
  </si>
  <si>
    <t>Lp.</t>
  </si>
  <si>
    <t>DZIAŁ ROZDZIAŁ    §</t>
  </si>
  <si>
    <t>T R E Ś Ć</t>
  </si>
  <si>
    <t>Plan                       2005 r.</t>
  </si>
  <si>
    <t>Zmiany</t>
  </si>
  <si>
    <t>Plan po zmianach na 2005 r.</t>
  </si>
  <si>
    <t>I</t>
  </si>
  <si>
    <t>900         90011</t>
  </si>
  <si>
    <t xml:space="preserve"> PRZYCHODY OGÓŁEM</t>
  </si>
  <si>
    <t>1.</t>
  </si>
  <si>
    <t xml:space="preserve"> Stan środków obrotowych na początku roku</t>
  </si>
  <si>
    <t>2.</t>
  </si>
  <si>
    <t>II</t>
  </si>
  <si>
    <t xml:space="preserve"> WYDATKI OGÓŁEM</t>
  </si>
  <si>
    <t>Edukacja ekologiczna, propagowanie działań ekologicznych:</t>
  </si>
  <si>
    <t>2450</t>
  </si>
  <si>
    <t>Realizacja przedsięwzięć związanych z gospodarką odpadami:</t>
  </si>
  <si>
    <t>Dotacje przekazywane z funduszy celowych na realizację zadań bieżących dla jednostek niezaliczanych do sektora finansów publicznych</t>
  </si>
  <si>
    <t>6270</t>
  </si>
  <si>
    <t>Dotacje z funduszy celowych na finansowanie lub dofinansowanie kosztów realizacji inwestycji i zakupów inwestycyjnych jednostek niezaliczanych do sektora finansów publicznych</t>
  </si>
  <si>
    <t>3.</t>
  </si>
  <si>
    <t>Inne zadania służące ochronie środowiska:</t>
  </si>
  <si>
    <t>6230</t>
  </si>
  <si>
    <t>Dotacje celowe z budżetu na finansowanie lub dofinansowanie kosztów realizacji inwestycji i zakupów inwestycyjnych jednostek niezaliczanych do sektora finansów publicznych</t>
  </si>
  <si>
    <t>III</t>
  </si>
  <si>
    <t>STAN ŚRODKÓW OBROTOWYCH NA KONIEC ROKU</t>
  </si>
  <si>
    <t>WYDATKI OGÓŁEM</t>
  </si>
  <si>
    <t>4.</t>
  </si>
  <si>
    <t>PLAN  PRZYCHODÓW  I  WYDATKÓW  DOCHODÓW WŁASNYCH                                                ZARZĄDU DRÓG MIEJSKICH W KOSZALINIE                                                                                                                           NA 2005 ROK</t>
  </si>
  <si>
    <r>
      <t>Wydatki na zakupy inwestycyjne jednostek budżetowych -</t>
    </r>
    <r>
      <rPr>
        <i/>
        <sz val="10"/>
        <rFont val="Arial Narrow"/>
        <family val="2"/>
      </rPr>
      <t xml:space="preserve"> zakup fotoradaru dla Straży Miejskiej</t>
    </r>
  </si>
  <si>
    <t xml:space="preserve">PRZYCHODY OGÓŁEM </t>
  </si>
  <si>
    <t>ZMIANY  PLANU  DOCHODÓW I  WYDATKÓW   NA  ZADANIA  WŁASNE   GMINY                                                     W  2005  ROKU</t>
  </si>
  <si>
    <t>ZMIANY    PLANU DOCHODÓW I  WYDATKÓW   NA  ZADANIA  WŁASNE   POWIATU                                                                                                                                      W  2005  ROKU</t>
  </si>
  <si>
    <t>I.</t>
  </si>
  <si>
    <t>II.</t>
  </si>
  <si>
    <t>III.</t>
  </si>
  <si>
    <t>Dotacja podmiotowa z budżetu dla zakładu budżetowego</t>
  </si>
  <si>
    <t>Załącznik  nr  3 do Uchwały</t>
  </si>
  <si>
    <r>
      <t xml:space="preserve">Dotacje z funduszy celowych na finansowanie lub dofinansowanie kosztów realizacji inwestycji i zakupów inwestycyjnych jednostek niezaliczanych do sektora finansów publicznych- </t>
    </r>
    <r>
      <rPr>
        <i/>
        <sz val="10"/>
        <rFont val="Arial Narrow"/>
        <family val="2"/>
      </rPr>
      <t>zakup samochodu specjalistycznego, kontenerów i pojemników do zbiórki odpadów</t>
    </r>
  </si>
  <si>
    <t>Załącznik nr 4a do Uchwały</t>
  </si>
  <si>
    <t>Załącznik nr 4 do Uchwały</t>
  </si>
  <si>
    <t xml:space="preserve">Zarząd Dróg Miejskich </t>
  </si>
  <si>
    <t>Gminne jednostki oświatowe</t>
  </si>
  <si>
    <t xml:space="preserve">Powiatowe jednostki oświatowe </t>
  </si>
  <si>
    <t>z tego:</t>
  </si>
  <si>
    <t>dział 801</t>
  </si>
  <si>
    <t>dział 854</t>
  </si>
  <si>
    <t>Ośrodek Adopcyjno-Opiekuńczy</t>
  </si>
  <si>
    <t xml:space="preserve">       OGÓŁEM</t>
  </si>
  <si>
    <t xml:space="preserve"> ZBIORCZE  ZESTAWIENIE  </t>
  </si>
  <si>
    <t>0830</t>
  </si>
  <si>
    <t>Wpływy z usług</t>
  </si>
  <si>
    <t>0920</t>
  </si>
  <si>
    <t>Pozostałe odsetki</t>
  </si>
  <si>
    <t>0960</t>
  </si>
  <si>
    <t>Otrzymane spadki, zapisy i darowizny w postaci pieniężnej</t>
  </si>
  <si>
    <t>Wpływy z różnych dochodów</t>
  </si>
  <si>
    <t>Zakup środków żywności</t>
  </si>
  <si>
    <t>Załącznik nr 4b do Uchwały</t>
  </si>
  <si>
    <t>GMINA</t>
  </si>
  <si>
    <t>POWIAT</t>
  </si>
  <si>
    <t>PRZYCHODY</t>
  </si>
  <si>
    <t>PLAN  PRZYCHODÓW  I  WYDATKÓW  DOCHODÓW WŁASNYCH  JEDNOSTEK BUDŻETOWYCH                                                                                                                   NA 2005 ROK</t>
  </si>
  <si>
    <t>4220</t>
  </si>
  <si>
    <t>4240</t>
  </si>
  <si>
    <t>Zakup pomocy naukowych, dydaktycznych i książek</t>
  </si>
  <si>
    <t>3020</t>
  </si>
  <si>
    <t>Nagrody i wydatki niezaliczane do wynagrodzeń</t>
  </si>
  <si>
    <t>4110</t>
  </si>
  <si>
    <t>4120</t>
  </si>
  <si>
    <t>Składki na fundusz pracy</t>
  </si>
  <si>
    <t>4170</t>
  </si>
  <si>
    <t>Wynagrodzenia bezosobowe</t>
  </si>
  <si>
    <t>4410</t>
  </si>
  <si>
    <t>Podróże służbowe krajowe</t>
  </si>
  <si>
    <t>3110</t>
  </si>
  <si>
    <t>Świadczenia społeczne</t>
  </si>
  <si>
    <r>
      <t xml:space="preserve">Wydatki na zakupy inwestycyjne jednostek budżetowych - </t>
    </r>
    <r>
      <rPr>
        <i/>
        <sz val="10"/>
        <rFont val="Arial Narrow"/>
        <family val="2"/>
      </rPr>
      <t>''Poprawa bazy dydaktycznej koszalińskich szkół ponadgimnazjalnych szkół zawodowych''</t>
    </r>
  </si>
  <si>
    <r>
      <t xml:space="preserve">Środki na dofinansowanie własnych inwestycji powiatów pozyskane z innych źródeł  - </t>
    </r>
    <r>
      <rPr>
        <i/>
        <sz val="10"/>
        <rFont val="Arial Narrow"/>
        <family val="2"/>
      </rPr>
      <t>''Poprawa bazy dydaktycznej koszalińskich szkół ponadgimnazjalnych szkół zawodowych''</t>
    </r>
  </si>
  <si>
    <r>
      <t>Zakup usług pozostałych -</t>
    </r>
    <r>
      <rPr>
        <i/>
        <sz val="10"/>
        <rFont val="Arial Narrow"/>
        <family val="2"/>
      </rPr>
      <t xml:space="preserve"> ''Poprawa bazy dydaktycznej koszalińskich szkół ponadgimnazjalnych szkół zawodowych'' </t>
    </r>
  </si>
  <si>
    <r>
      <t xml:space="preserve">PLAN  PRZYCHODÓW  I  WYDATKÓW  DOCHODÓW WŁASNYCH                                  Specjalny </t>
    </r>
    <r>
      <rPr>
        <b/>
        <i/>
        <sz val="14"/>
        <rFont val="Arial Narrow"/>
        <family val="2"/>
      </rPr>
      <t xml:space="preserve">Ośrodek Szkolno - Wychowawczy w Koszalinie </t>
    </r>
    <r>
      <rPr>
        <b/>
        <sz val="14"/>
        <rFont val="Arial Narrow"/>
        <family val="2"/>
      </rPr>
      <t xml:space="preserve">                                                                                                                       NA 2005 ROK</t>
    </r>
  </si>
  <si>
    <t>80105, 85403</t>
  </si>
  <si>
    <t>Miejska Poradnia Psychologiczno - Pedagogiczna</t>
  </si>
  <si>
    <t>Zespół Burs Międzyszkolnych</t>
  </si>
  <si>
    <r>
      <t xml:space="preserve">PLAN  PRZYCHODÓW  I  WYDATKÓW  DOCHODÓW WŁASNYCH                                                                      </t>
    </r>
    <r>
      <rPr>
        <b/>
        <i/>
        <sz val="14"/>
        <rFont val="Arial Narrow"/>
        <family val="2"/>
      </rPr>
      <t xml:space="preserve"> GMINNYCH JEDNOSTEK OŚWIATOWYCH                                                                                                                     </t>
    </r>
    <r>
      <rPr>
        <b/>
        <sz val="14"/>
        <rFont val="Arial Narrow"/>
        <family val="2"/>
      </rPr>
      <t xml:space="preserve">      NA 2005 ROK</t>
    </r>
  </si>
  <si>
    <t>Zespół Szkół Nr 11</t>
  </si>
  <si>
    <t>Szkoła Podstawowa Nr 21</t>
  </si>
  <si>
    <t>Gimnazjum Nr 2</t>
  </si>
  <si>
    <t>Gimnazjum Nr 5</t>
  </si>
  <si>
    <t>Gimnazjum Nr 11</t>
  </si>
  <si>
    <t>zakup usług pozostałych</t>
  </si>
  <si>
    <r>
      <t xml:space="preserve">PLAN  PRZYCHODÓW  I  WYDATKÓW  DOCHODÓW WŁASNYCH                                 Miejska </t>
    </r>
    <r>
      <rPr>
        <b/>
        <i/>
        <sz val="14"/>
        <rFont val="Arial Narrow"/>
        <family val="2"/>
      </rPr>
      <t xml:space="preserve">Poradnia Psychologiczno - Pedagogiczna w Koszalinie,                                                                                                                                                 Zespół Burs Międzyszkolnych w Koszalinie </t>
    </r>
    <r>
      <rPr>
        <b/>
        <sz val="14"/>
        <rFont val="Arial Narrow"/>
        <family val="2"/>
      </rPr>
      <t xml:space="preserve">                                                                                                                   NA 2005 ROK</t>
    </r>
  </si>
  <si>
    <t>I Liceum Ogólnokształcące</t>
  </si>
  <si>
    <t>II Liceum Ogólnokształcące</t>
  </si>
  <si>
    <t>Zespół Szkół Nr 2</t>
  </si>
  <si>
    <t>Zespół Szkół Nr 3</t>
  </si>
  <si>
    <t>Zespół Szkół Nr 7</t>
  </si>
  <si>
    <t>Zespół Szkół Nr 1</t>
  </si>
  <si>
    <t>Zespół Szkół Nr 9</t>
  </si>
  <si>
    <t>Zespół Szkół Nr 12</t>
  </si>
  <si>
    <t>Zespół Szkół Nr 8</t>
  </si>
  <si>
    <t>Zespół Szkół Nr 10</t>
  </si>
  <si>
    <t>Centrum Kształcenia Ustawicznego</t>
  </si>
  <si>
    <t>Załącznik nr 4d do Uchwały</t>
  </si>
  <si>
    <t>PLAN  PRZYCHODÓW  I  WYDATKÓW  DOCHODÓW WŁASNYCH POWIATOWYCH  JEDNOSTEK OŚWIATOWYCH                                                                                                                            NA 2005 ROK</t>
  </si>
  <si>
    <t>Załącznik nr 4c do Uchwały</t>
  </si>
  <si>
    <t>Załącznik nr 4e do Uchwały</t>
  </si>
  <si>
    <t xml:space="preserve">Nr  XXIII / 363 / 2005  </t>
  </si>
  <si>
    <t>z dnia  17 lutego 2005 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</si>
</sst>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0.000"/>
    <numFmt numFmtId="168" formatCode="0.0000"/>
    <numFmt numFmtId="169" formatCode="_-* #,##0.0\ _z_ł_-;\-* #,##0.0\ _z_ł_-;_-* &quot;-&quot;??\ _z_ł_-;_-@_-"/>
    <numFmt numFmtId="170" formatCode="_-* #,##0\ _z_ł_-;\-* #,##0\ _z_ł_-;_-* &quot;-&quot;??\ _z_ł_-;_-@_-"/>
    <numFmt numFmtId="171" formatCode="_-* #,##0.000\ _z_ł_-;\-* #,##0.000\ _z_ł_-;_-* &quot;-&quot;??\ _z_ł_-;_-@_-"/>
    <numFmt numFmtId="172" formatCode="_-* #,##0.0000\ _z_ł_-;\-* #,##0.0000\ _z_ł_-;_-* &quot;-&quot;??\ _z_ł_-;_-@_-"/>
    <numFmt numFmtId="173" formatCode="_-* #,##0.00000\ _z_ł_-;\-* #,##0.00000\ _z_ł_-;_-* &quot;-&quot;??\ _z_ł_-;_-@_-"/>
  </numFmts>
  <fonts count="2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b/>
      <sz val="8"/>
      <name val="Arial Narrow"/>
      <family val="2"/>
    </font>
    <font>
      <b/>
      <sz val="13"/>
      <name val="Arial Narrow"/>
      <family val="2"/>
    </font>
    <font>
      <sz val="16"/>
      <name val="Arial Narrow"/>
      <family val="2"/>
    </font>
    <font>
      <sz val="8"/>
      <name val="Arial Narrow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sz val="13"/>
      <name val="Arial Narrow"/>
      <family val="2"/>
    </font>
    <font>
      <sz val="9"/>
      <name val="Arial Narrow"/>
      <family val="2"/>
    </font>
    <font>
      <b/>
      <sz val="7"/>
      <name val="Arial Narrow"/>
      <family val="2"/>
    </font>
    <font>
      <sz val="10"/>
      <name val="Times New Roman CE"/>
      <family val="1"/>
    </font>
    <font>
      <b/>
      <sz val="14"/>
      <name val="Times New Roman CE"/>
      <family val="1"/>
    </font>
    <font>
      <sz val="11"/>
      <name val="Times New Roman CE"/>
      <family val="1"/>
    </font>
    <font>
      <b/>
      <i/>
      <sz val="14"/>
      <name val="Arial Narrow"/>
      <family val="2"/>
    </font>
  </fonts>
  <fills count="2">
    <fill>
      <patternFill/>
    </fill>
    <fill>
      <patternFill patternType="gray125"/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double"/>
    </border>
    <border>
      <left style="thin"/>
      <right style="double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double"/>
      <bottom style="double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centerContinuous" vertical="center" wrapText="1"/>
    </xf>
    <xf numFmtId="0" fontId="8" fillId="0" borderId="0" xfId="0" applyFont="1" applyAlignment="1">
      <alignment vertical="center" wrapText="1"/>
    </xf>
    <xf numFmtId="0" fontId="9" fillId="0" borderId="1" xfId="0" applyFont="1" applyBorder="1" applyAlignment="1">
      <alignment vertical="center"/>
    </xf>
    <xf numFmtId="3" fontId="9" fillId="0" borderId="2" xfId="0" applyNumberFormat="1" applyFont="1" applyBorder="1" applyAlignment="1">
      <alignment vertical="center"/>
    </xf>
    <xf numFmtId="0" fontId="10" fillId="0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4" xfId="0" applyNumberFormat="1" applyFont="1" applyFill="1" applyBorder="1" applyAlignment="1" applyProtection="1">
      <alignment horizontal="left" vertical="center"/>
      <protection locked="0"/>
    </xf>
    <xf numFmtId="3" fontId="10" fillId="0" borderId="2" xfId="0" applyNumberFormat="1" applyFont="1" applyBorder="1" applyAlignment="1">
      <alignment vertical="center"/>
    </xf>
    <xf numFmtId="0" fontId="10" fillId="0" borderId="5" xfId="0" applyNumberFormat="1" applyFont="1" applyFill="1" applyBorder="1" applyAlignment="1" applyProtection="1">
      <alignment horizontal="center" vertical="center"/>
      <protection locked="0"/>
    </xf>
    <xf numFmtId="0" fontId="10" fillId="0" borderId="6" xfId="0" applyNumberFormat="1" applyFont="1" applyFill="1" applyBorder="1" applyAlignment="1" applyProtection="1">
      <alignment horizontal="left" vertical="center"/>
      <protection locked="0"/>
    </xf>
    <xf numFmtId="3" fontId="10" fillId="0" borderId="7" xfId="0" applyNumberFormat="1" applyFont="1" applyBorder="1" applyAlignment="1">
      <alignment vertical="center"/>
    </xf>
    <xf numFmtId="49" fontId="11" fillId="0" borderId="8" xfId="0" applyNumberFormat="1" applyFont="1" applyFill="1" applyBorder="1" applyAlignment="1" applyProtection="1">
      <alignment horizontal="center" vertical="center"/>
      <protection locked="0"/>
    </xf>
    <xf numFmtId="0" fontId="11" fillId="0" borderId="9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10" xfId="0" applyNumberFormat="1" applyFont="1" applyFill="1" applyBorder="1" applyAlignment="1" applyProtection="1">
      <alignment horizontal="right" vertical="center"/>
      <protection locked="0"/>
    </xf>
    <xf numFmtId="0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12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13" xfId="0" applyNumberFormat="1" applyFont="1" applyBorder="1" applyAlignment="1">
      <alignment vertical="center"/>
    </xf>
    <xf numFmtId="0" fontId="9" fillId="0" borderId="14" xfId="0" applyNumberFormat="1" applyFont="1" applyFill="1" applyBorder="1" applyAlignment="1" applyProtection="1">
      <alignment horizontal="left" vertical="center" wrapText="1"/>
      <protection locked="0"/>
    </xf>
    <xf numFmtId="3" fontId="9" fillId="0" borderId="2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Alignment="1">
      <alignment/>
    </xf>
    <xf numFmtId="3" fontId="10" fillId="0" borderId="15" xfId="0" applyNumberFormat="1" applyFont="1" applyBorder="1" applyAlignment="1">
      <alignment vertical="center"/>
    </xf>
    <xf numFmtId="0" fontId="11" fillId="0" borderId="8" xfId="0" applyNumberFormat="1" applyFont="1" applyFill="1" applyBorder="1" applyAlignment="1" applyProtection="1">
      <alignment horizontal="center" vertical="center"/>
      <protection locked="0"/>
    </xf>
    <xf numFmtId="0" fontId="10" fillId="0" borderId="4" xfId="0" applyNumberFormat="1" applyFont="1" applyFill="1" applyBorder="1" applyAlignment="1" applyProtection="1">
      <alignment vertical="center" wrapText="1"/>
      <protection locked="0"/>
    </xf>
    <xf numFmtId="0" fontId="10" fillId="0" borderId="16" xfId="0" applyNumberFormat="1" applyFont="1" applyFill="1" applyBorder="1" applyAlignment="1" applyProtection="1">
      <alignment horizontal="center" vertical="center"/>
      <protection locked="0"/>
    </xf>
    <xf numFmtId="0" fontId="10" fillId="0" borderId="17" xfId="0" applyNumberFormat="1" applyFont="1" applyFill="1" applyBorder="1" applyAlignment="1" applyProtection="1">
      <alignment vertical="center" wrapText="1"/>
      <protection locked="0"/>
    </xf>
    <xf numFmtId="0" fontId="11" fillId="0" borderId="9" xfId="0" applyNumberFormat="1" applyFont="1" applyFill="1" applyBorder="1" applyAlignment="1" applyProtection="1">
      <alignment vertical="center" wrapText="1"/>
      <protection locked="0"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0" fontId="11" fillId="0" borderId="18" xfId="0" applyNumberFormat="1" applyFont="1" applyFill="1" applyBorder="1" applyAlignment="1" applyProtection="1">
      <alignment horizontal="center" vertical="center"/>
      <protection locked="0"/>
    </xf>
    <xf numFmtId="0" fontId="11" fillId="0" borderId="19" xfId="0" applyNumberFormat="1" applyFont="1" applyFill="1" applyBorder="1" applyAlignment="1" applyProtection="1">
      <alignment vertical="center" wrapText="1"/>
      <protection locked="0"/>
    </xf>
    <xf numFmtId="3" fontId="11" fillId="0" borderId="20" xfId="0" applyNumberFormat="1" applyFont="1" applyFill="1" applyBorder="1" applyAlignment="1" applyProtection="1">
      <alignment vertical="center"/>
      <protection locked="0"/>
    </xf>
    <xf numFmtId="0" fontId="10" fillId="0" borderId="21" xfId="0" applyNumberFormat="1" applyFont="1" applyFill="1" applyBorder="1" applyAlignment="1" applyProtection="1">
      <alignment vertical="center" wrapText="1"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164" fontId="7" fillId="0" borderId="0" xfId="0" applyNumberFormat="1" applyFont="1" applyFill="1" applyBorder="1" applyAlignment="1" applyProtection="1">
      <alignment horizontal="centerContinuous"/>
      <protection locked="0"/>
    </xf>
    <xf numFmtId="0" fontId="7" fillId="0" borderId="0" xfId="0" applyNumberFormat="1" applyFont="1" applyFill="1" applyBorder="1" applyAlignment="1" applyProtection="1">
      <alignment horizontal="centerContinuous"/>
      <protection locked="0"/>
    </xf>
    <xf numFmtId="165" fontId="9" fillId="0" borderId="0" xfId="0" applyNumberFormat="1" applyFont="1" applyFill="1" applyBorder="1" applyAlignment="1" applyProtection="1">
      <alignment horizontal="centerContinuous"/>
      <protection locked="0"/>
    </xf>
    <xf numFmtId="164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9" fillId="0" borderId="0" xfId="0" applyNumberFormat="1" applyFont="1" applyFill="1" applyBorder="1" applyAlignment="1" applyProtection="1">
      <alignment horizontal="centerContinuous" vertical="center"/>
      <protection locked="0"/>
    </xf>
    <xf numFmtId="0" fontId="12" fillId="0" borderId="0" xfId="0" applyNumberFormat="1" applyFont="1" applyFill="1" applyBorder="1" applyAlignment="1" applyProtection="1">
      <alignment horizontal="centerContinuous"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13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3" xfId="0" applyNumberFormat="1" applyFont="1" applyFill="1" applyBorder="1" applyAlignment="1" applyProtection="1">
      <alignment horizontal="center" wrapText="1"/>
      <protection locked="0"/>
    </xf>
    <xf numFmtId="0" fontId="9" fillId="0" borderId="24" xfId="0" applyNumberFormat="1" applyFont="1" applyFill="1" applyBorder="1" applyAlignment="1" applyProtection="1">
      <alignment horizontal="centerContinuous" vertical="center" wrapText="1"/>
      <protection locked="0"/>
    </xf>
    <xf numFmtId="0" fontId="14" fillId="0" borderId="25" xfId="0" applyNumberFormat="1" applyFont="1" applyFill="1" applyBorder="1" applyAlignment="1" applyProtection="1">
      <alignment horizontal="centerContinuous" vertical="center" wrapText="1"/>
      <protection locked="0"/>
    </xf>
    <xf numFmtId="0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6" xfId="0" applyNumberFormat="1" applyFont="1" applyFill="1" applyBorder="1" applyAlignment="1" applyProtection="1">
      <alignment horizontal="center" vertical="top" wrapText="1"/>
      <protection locked="0"/>
    </xf>
    <xf numFmtId="0" fontId="15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7" xfId="0" applyNumberFormat="1" applyFont="1" applyFill="1" applyBorder="1" applyAlignment="1" applyProtection="1">
      <alignment horizontal="center" vertical="top" wrapText="1"/>
      <protection locked="0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6" fillId="0" borderId="32" xfId="0" applyNumberFormat="1" applyFont="1" applyFill="1" applyBorder="1" applyAlignment="1" applyProtection="1">
      <alignment horizontal="center" vertical="center"/>
      <protection locked="0"/>
    </xf>
    <xf numFmtId="0" fontId="16" fillId="0" borderId="33" xfId="0" applyNumberFormat="1" applyFont="1" applyFill="1" applyBorder="1" applyAlignment="1" applyProtection="1">
      <alignment horizontal="center" vertical="center"/>
      <protection locked="0"/>
    </xf>
    <xf numFmtId="0" fontId="16" fillId="0" borderId="30" xfId="0" applyNumberFormat="1" applyFont="1" applyFill="1" applyBorder="1" applyAlignment="1" applyProtection="1">
      <alignment horizontal="center" vertical="center"/>
      <protection locked="0"/>
    </xf>
    <xf numFmtId="0" fontId="16" fillId="0" borderId="29" xfId="0" applyNumberFormat="1" applyFont="1" applyFill="1" applyBorder="1" applyAlignment="1" applyProtection="1">
      <alignment horizontal="center" vertical="center"/>
      <protection locked="0"/>
    </xf>
    <xf numFmtId="3" fontId="16" fillId="0" borderId="30" xfId="0" applyNumberFormat="1" applyFont="1" applyFill="1" applyBorder="1" applyAlignment="1" applyProtection="1">
      <alignment horizontal="center" vertical="center"/>
      <protection locked="0"/>
    </xf>
    <xf numFmtId="0" fontId="16" fillId="0" borderId="31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Fill="1" applyBorder="1" applyAlignment="1" applyProtection="1">
      <alignment vertical="center"/>
      <protection locked="0"/>
    </xf>
    <xf numFmtId="0" fontId="10" fillId="0" borderId="34" xfId="0" applyNumberFormat="1" applyFont="1" applyFill="1" applyBorder="1" applyAlignment="1" applyProtection="1">
      <alignment horizontal="center" vertical="center"/>
      <protection locked="0"/>
    </xf>
    <xf numFmtId="0" fontId="10" fillId="0" borderId="35" xfId="0" applyNumberFormat="1" applyFont="1" applyFill="1" applyBorder="1" applyAlignment="1" applyProtection="1">
      <alignment horizontal="left" vertical="center"/>
      <protection locked="0"/>
    </xf>
    <xf numFmtId="0" fontId="10" fillId="0" borderId="35" xfId="0" applyNumberFormat="1" applyFont="1" applyFill="1" applyBorder="1" applyAlignment="1" applyProtection="1">
      <alignment horizontal="center" vertical="center"/>
      <protection locked="0"/>
    </xf>
    <xf numFmtId="0" fontId="10" fillId="0" borderId="21" xfId="0" applyNumberFormat="1" applyFont="1" applyFill="1" applyBorder="1" applyAlignment="1" applyProtection="1">
      <alignment horizontal="center" vertical="center"/>
      <protection locked="0"/>
    </xf>
    <xf numFmtId="3" fontId="10" fillId="0" borderId="2" xfId="0" applyNumberFormat="1" applyFont="1" applyFill="1" applyBorder="1" applyAlignment="1" applyProtection="1">
      <alignment horizontal="right" vertical="center"/>
      <protection locked="0"/>
    </xf>
    <xf numFmtId="3" fontId="10" fillId="0" borderId="21" xfId="0" applyNumberFormat="1" applyFont="1" applyFill="1" applyBorder="1" applyAlignment="1" applyProtection="1">
      <alignment horizontal="right" vertical="center"/>
      <protection locked="0"/>
    </xf>
    <xf numFmtId="3" fontId="10" fillId="0" borderId="36" xfId="0" applyNumberFormat="1" applyFont="1" applyFill="1" applyBorder="1" applyAlignment="1" applyProtection="1">
      <alignment horizontal="right" vertical="center"/>
      <protection locked="0"/>
    </xf>
    <xf numFmtId="0" fontId="10" fillId="0" borderId="37" xfId="0" applyNumberFormat="1" applyFont="1" applyFill="1" applyBorder="1" applyAlignment="1" applyProtection="1">
      <alignment horizontal="center" vertical="center"/>
      <protection locked="0"/>
    </xf>
    <xf numFmtId="0" fontId="10" fillId="0" borderId="38" xfId="0" applyNumberFormat="1" applyFont="1" applyFill="1" applyBorder="1" applyAlignment="1" applyProtection="1">
      <alignment horizontal="left" vertical="center"/>
      <protection locked="0"/>
    </xf>
    <xf numFmtId="0" fontId="10" fillId="0" borderId="38" xfId="0" applyNumberFormat="1" applyFont="1" applyFill="1" applyBorder="1" applyAlignment="1" applyProtection="1">
      <alignment horizontal="center" vertical="center"/>
      <protection locked="0"/>
    </xf>
    <xf numFmtId="0" fontId="10" fillId="0" borderId="39" xfId="0" applyNumberFormat="1" applyFont="1" applyFill="1" applyBorder="1" applyAlignment="1" applyProtection="1">
      <alignment horizontal="center" vertical="center"/>
      <protection locked="0"/>
    </xf>
    <xf numFmtId="3" fontId="10" fillId="0" borderId="15" xfId="0" applyNumberFormat="1" applyFont="1" applyFill="1" applyBorder="1" applyAlignment="1" applyProtection="1">
      <alignment horizontal="right" vertical="center"/>
      <protection locked="0"/>
    </xf>
    <xf numFmtId="3" fontId="10" fillId="0" borderId="39" xfId="0" applyNumberFormat="1" applyFont="1" applyFill="1" applyBorder="1" applyAlignment="1" applyProtection="1">
      <alignment horizontal="right" vertical="center"/>
      <protection locked="0"/>
    </xf>
    <xf numFmtId="3" fontId="10" fillId="0" borderId="40" xfId="0" applyNumberFormat="1" applyFont="1" applyFill="1" applyBorder="1" applyAlignment="1" applyProtection="1">
      <alignment horizontal="right" vertical="center"/>
      <protection locked="0"/>
    </xf>
    <xf numFmtId="0" fontId="11" fillId="0" borderId="26" xfId="0" applyNumberFormat="1" applyFont="1" applyFill="1" applyBorder="1" applyAlignment="1" applyProtection="1">
      <alignment horizontal="center" vertical="center"/>
      <protection locked="0"/>
    </xf>
    <xf numFmtId="0" fontId="11" fillId="0" borderId="27" xfId="0" applyNumberFormat="1" applyFont="1" applyFill="1" applyBorder="1" applyAlignment="1" applyProtection="1">
      <alignment horizontal="center" vertical="center"/>
      <protection locked="0"/>
    </xf>
    <xf numFmtId="0" fontId="11" fillId="0" borderId="41" xfId="0" applyNumberFormat="1" applyFont="1" applyFill="1" applyBorder="1" applyAlignment="1" applyProtection="1">
      <alignment horizontal="center" vertical="center"/>
      <protection locked="0"/>
    </xf>
    <xf numFmtId="3" fontId="11" fillId="0" borderId="41" xfId="0" applyNumberFormat="1" applyFont="1" applyFill="1" applyBorder="1" applyAlignment="1" applyProtection="1">
      <alignment horizontal="right" vertical="center"/>
      <protection locked="0"/>
    </xf>
    <xf numFmtId="3" fontId="11" fillId="0" borderId="42" xfId="0" applyNumberFormat="1" applyFont="1" applyFill="1" applyBorder="1" applyAlignment="1" applyProtection="1">
      <alignment horizontal="right" vertical="center"/>
      <protection locked="0"/>
    </xf>
    <xf numFmtId="0" fontId="6" fillId="0" borderId="26" xfId="0" applyNumberFormat="1" applyFont="1" applyFill="1" applyBorder="1" applyAlignment="1" applyProtection="1">
      <alignment horizontal="center" vertical="center"/>
      <protection locked="0"/>
    </xf>
    <xf numFmtId="0" fontId="17" fillId="0" borderId="2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27" xfId="0" applyNumberFormat="1" applyFont="1" applyFill="1" applyBorder="1" applyAlignment="1" applyProtection="1">
      <alignment horizontal="center" vertical="center"/>
      <protection locked="0"/>
    </xf>
    <xf numFmtId="0" fontId="6" fillId="0" borderId="41" xfId="0" applyNumberFormat="1" applyFont="1" applyFill="1" applyBorder="1" applyAlignment="1" applyProtection="1">
      <alignment horizontal="center" vertical="center"/>
      <protection locked="0"/>
    </xf>
    <xf numFmtId="3" fontId="6" fillId="0" borderId="10" xfId="0" applyNumberFormat="1" applyFont="1" applyFill="1" applyBorder="1" applyAlignment="1" applyProtection="1">
      <alignment horizontal="right" vertical="center"/>
      <protection locked="0"/>
    </xf>
    <xf numFmtId="3" fontId="6" fillId="0" borderId="41" xfId="0" applyNumberFormat="1" applyFont="1" applyFill="1" applyBorder="1" applyAlignment="1" applyProtection="1">
      <alignment horizontal="right" vertical="center"/>
      <protection locked="0"/>
    </xf>
    <xf numFmtId="3" fontId="17" fillId="0" borderId="42" xfId="0" applyNumberFormat="1" applyFont="1" applyFill="1" applyBorder="1" applyAlignment="1" applyProtection="1">
      <alignment horizontal="right" vertical="center"/>
      <protection locked="0"/>
    </xf>
    <xf numFmtId="0" fontId="10" fillId="0" borderId="43" xfId="0" applyNumberFormat="1" applyFont="1" applyFill="1" applyBorder="1" applyAlignment="1" applyProtection="1">
      <alignment horizontal="center" vertical="center"/>
      <protection locked="0"/>
    </xf>
    <xf numFmtId="0" fontId="10" fillId="0" borderId="44" xfId="0" applyNumberFormat="1" applyFont="1" applyFill="1" applyBorder="1" applyAlignment="1" applyProtection="1">
      <alignment horizontal="left" vertical="center"/>
      <protection locked="0"/>
    </xf>
    <xf numFmtId="0" fontId="10" fillId="0" borderId="44" xfId="0" applyNumberFormat="1" applyFont="1" applyFill="1" applyBorder="1" applyAlignment="1" applyProtection="1">
      <alignment horizontal="center" vertical="center"/>
      <protection locked="0"/>
    </xf>
    <xf numFmtId="0" fontId="10" fillId="0" borderId="28" xfId="0" applyNumberFormat="1" applyFont="1" applyFill="1" applyBorder="1" applyAlignment="1" applyProtection="1">
      <alignment horizontal="center" vertical="center"/>
      <protection locked="0"/>
    </xf>
    <xf numFmtId="3" fontId="10" fillId="0" borderId="13" xfId="0" applyNumberFormat="1" applyFont="1" applyFill="1" applyBorder="1" applyAlignment="1" applyProtection="1">
      <alignment horizontal="right" vertical="center"/>
      <protection locked="0"/>
    </xf>
    <xf numFmtId="3" fontId="10" fillId="0" borderId="28" xfId="0" applyNumberFormat="1" applyFont="1" applyFill="1" applyBorder="1" applyAlignment="1" applyProtection="1">
      <alignment horizontal="right" vertical="center"/>
      <protection locked="0"/>
    </xf>
    <xf numFmtId="3" fontId="10" fillId="0" borderId="45" xfId="0" applyNumberFormat="1" applyFont="1" applyFill="1" applyBorder="1" applyAlignment="1" applyProtection="1">
      <alignment horizontal="right" vertical="center"/>
      <protection locked="0"/>
    </xf>
    <xf numFmtId="49" fontId="11" fillId="0" borderId="26" xfId="0" applyNumberFormat="1" applyFont="1" applyFill="1" applyBorder="1" applyAlignment="1" applyProtection="1">
      <alignment horizontal="center" vertical="center"/>
      <protection locked="0"/>
    </xf>
    <xf numFmtId="0" fontId="11" fillId="0" borderId="27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26" xfId="0" applyNumberFormat="1" applyFont="1" applyFill="1" applyBorder="1" applyAlignment="1" applyProtection="1">
      <alignment horizontal="center" vertical="center"/>
      <protection locked="0"/>
    </xf>
    <xf numFmtId="0" fontId="17" fillId="0" borderId="27" xfId="0" applyNumberFormat="1" applyFont="1" applyFill="1" applyBorder="1" applyAlignment="1" applyProtection="1">
      <alignment horizontal="center" vertical="center"/>
      <protection locked="0"/>
    </xf>
    <xf numFmtId="0" fontId="17" fillId="0" borderId="41" xfId="0" applyNumberFormat="1" applyFont="1" applyFill="1" applyBorder="1" applyAlignment="1" applyProtection="1">
      <alignment horizontal="center" vertical="center"/>
      <protection locked="0"/>
    </xf>
    <xf numFmtId="3" fontId="17" fillId="0" borderId="10" xfId="0" applyNumberFormat="1" applyFont="1" applyFill="1" applyBorder="1" applyAlignment="1" applyProtection="1">
      <alignment horizontal="right" vertical="center"/>
      <protection locked="0"/>
    </xf>
    <xf numFmtId="3" fontId="17" fillId="0" borderId="41" xfId="0" applyNumberFormat="1" applyFont="1" applyFill="1" applyBorder="1" applyAlignment="1" applyProtection="1">
      <alignment horizontal="right" vertical="center"/>
      <protection locked="0"/>
    </xf>
    <xf numFmtId="0" fontId="17" fillId="0" borderId="0" xfId="0" applyNumberFormat="1" applyFont="1" applyFill="1" applyBorder="1" applyAlignment="1" applyProtection="1">
      <alignment vertical="center"/>
      <protection locked="0"/>
    </xf>
    <xf numFmtId="0" fontId="17" fillId="0" borderId="26" xfId="0" applyNumberFormat="1" applyFont="1" applyFill="1" applyBorder="1" applyAlignment="1" applyProtection="1">
      <alignment horizontal="center" vertical="center"/>
      <protection locked="0"/>
    </xf>
    <xf numFmtId="0" fontId="10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38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27" xfId="0" applyNumberFormat="1" applyFont="1" applyFill="1" applyBorder="1" applyAlignment="1" applyProtection="1">
      <alignment horizontal="center" vertical="center"/>
      <protection locked="0"/>
    </xf>
    <xf numFmtId="0" fontId="10" fillId="0" borderId="41" xfId="0" applyNumberFormat="1" applyFont="1" applyFill="1" applyBorder="1" applyAlignment="1" applyProtection="1">
      <alignment horizontal="center" vertical="center"/>
      <protection locked="0"/>
    </xf>
    <xf numFmtId="0" fontId="10" fillId="0" borderId="4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2" xfId="0" applyNumberFormat="1" applyFont="1" applyFill="1" applyBorder="1" applyAlignment="1" applyProtection="1">
      <alignment horizontal="right" vertical="center"/>
      <protection locked="0"/>
    </xf>
    <xf numFmtId="3" fontId="1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6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15" xfId="0" applyNumberFormat="1" applyFont="1" applyFill="1" applyBorder="1" applyAlignment="1" applyProtection="1">
      <alignment horizontal="right" vertical="center"/>
      <protection locked="0"/>
    </xf>
    <xf numFmtId="3" fontId="11" fillId="0" borderId="39" xfId="0" applyNumberFormat="1" applyFont="1" applyFill="1" applyBorder="1" applyAlignment="1" applyProtection="1">
      <alignment horizontal="right" vertical="center"/>
      <protection locked="0"/>
    </xf>
    <xf numFmtId="43" fontId="10" fillId="0" borderId="35" xfId="15" applyFont="1" applyFill="1" applyBorder="1" applyAlignment="1" applyProtection="1">
      <alignment horizontal="left" vertical="center" wrapText="1"/>
      <protection locked="0"/>
    </xf>
    <xf numFmtId="0" fontId="10" fillId="0" borderId="2" xfId="0" applyNumberFormat="1" applyFont="1" applyFill="1" applyBorder="1" applyAlignment="1" applyProtection="1">
      <alignment horizontal="center" vertical="center"/>
      <protection locked="0"/>
    </xf>
    <xf numFmtId="43" fontId="10" fillId="0" borderId="38" xfId="15" applyFont="1" applyFill="1" applyBorder="1" applyAlignment="1" applyProtection="1">
      <alignment horizontal="left" vertical="center" wrapText="1"/>
      <protection locked="0"/>
    </xf>
    <xf numFmtId="0" fontId="10" fillId="0" borderId="15" xfId="0" applyNumberFormat="1" applyFont="1" applyFill="1" applyBorder="1" applyAlignment="1" applyProtection="1">
      <alignment horizontal="center" vertical="center"/>
      <protection locked="0"/>
    </xf>
    <xf numFmtId="49" fontId="11" fillId="0" borderId="26" xfId="0" applyNumberFormat="1" applyFont="1" applyFill="1" applyBorder="1" applyAlignment="1" applyProtection="1">
      <alignment horizontal="centerContinuous" vertical="center"/>
      <protection locked="0"/>
    </xf>
    <xf numFmtId="0" fontId="11" fillId="0" borderId="27" xfId="0" applyNumberFormat="1" applyFont="1" applyFill="1" applyBorder="1" applyAlignment="1" applyProtection="1">
      <alignment vertical="center" wrapText="1"/>
      <protection locked="0"/>
    </xf>
    <xf numFmtId="0" fontId="10" fillId="0" borderId="10" xfId="0" applyNumberFormat="1" applyFont="1" applyFill="1" applyBorder="1" applyAlignment="1" applyProtection="1">
      <alignment horizontal="center" vertical="center"/>
      <protection locked="0"/>
    </xf>
    <xf numFmtId="49" fontId="10" fillId="0" borderId="46" xfId="0" applyNumberFormat="1" applyFont="1" applyFill="1" applyBorder="1" applyAlignment="1" applyProtection="1">
      <alignment horizontal="centerContinuous" vertical="center"/>
      <protection locked="0"/>
    </xf>
    <xf numFmtId="0" fontId="18" fillId="0" borderId="47" xfId="0" applyNumberFormat="1" applyFont="1" applyFill="1" applyBorder="1" applyAlignment="1" applyProtection="1">
      <alignment vertical="center" wrapText="1"/>
      <protection locked="0"/>
    </xf>
    <xf numFmtId="164" fontId="10" fillId="0" borderId="47" xfId="0" applyNumberFormat="1" applyFont="1" applyFill="1" applyBorder="1" applyAlignment="1" applyProtection="1">
      <alignment horizontal="center" vertical="center"/>
      <protection locked="0"/>
    </xf>
    <xf numFmtId="3" fontId="10" fillId="0" borderId="48" xfId="0" applyNumberFormat="1" applyFont="1" applyFill="1" applyBorder="1" applyAlignment="1" applyProtection="1">
      <alignment horizontal="right" vertical="center"/>
      <protection locked="0"/>
    </xf>
    <xf numFmtId="3" fontId="10" fillId="0" borderId="20" xfId="0" applyNumberFormat="1" applyFont="1" applyFill="1" applyBorder="1" applyAlignment="1" applyProtection="1">
      <alignment horizontal="right" vertical="center"/>
      <protection locked="0"/>
    </xf>
    <xf numFmtId="3" fontId="18" fillId="0" borderId="48" xfId="0" applyNumberFormat="1" applyFont="1" applyFill="1" applyBorder="1" applyAlignment="1" applyProtection="1">
      <alignment horizontal="right" vertical="center"/>
      <protection locked="0"/>
    </xf>
    <xf numFmtId="3" fontId="10" fillId="0" borderId="49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49" fontId="10" fillId="0" borderId="37" xfId="0" applyNumberFormat="1" applyFont="1" applyFill="1" applyBorder="1" applyAlignment="1" applyProtection="1">
      <alignment horizontal="centerContinuous" vertical="center"/>
      <protection locked="0"/>
    </xf>
    <xf numFmtId="0" fontId="10" fillId="0" borderId="38" xfId="0" applyNumberFormat="1" applyFont="1" applyFill="1" applyBorder="1" applyAlignment="1" applyProtection="1">
      <alignment vertical="center" wrapText="1"/>
      <protection locked="0"/>
    </xf>
    <xf numFmtId="164" fontId="10" fillId="0" borderId="38" xfId="0" applyNumberFormat="1" applyFont="1" applyFill="1" applyBorder="1" applyAlignment="1" applyProtection="1">
      <alignment horizontal="center" vertical="center"/>
      <protection locked="0"/>
    </xf>
    <xf numFmtId="164" fontId="11" fillId="0" borderId="33" xfId="0" applyNumberFormat="1" applyFont="1" applyFill="1" applyBorder="1" applyAlignment="1" applyProtection="1">
      <alignment horizontal="center" vertical="center"/>
      <protection locked="0"/>
    </xf>
    <xf numFmtId="0" fontId="10" fillId="0" borderId="35" xfId="0" applyNumberFormat="1" applyFont="1" applyFill="1" applyBorder="1" applyAlignment="1" applyProtection="1">
      <alignment vertical="center"/>
      <protection locked="0"/>
    </xf>
    <xf numFmtId="3" fontId="10" fillId="0" borderId="21" xfId="0" applyNumberFormat="1" applyFont="1" applyFill="1" applyBorder="1" applyAlignment="1" applyProtection="1">
      <alignment vertical="center"/>
      <protection locked="0"/>
    </xf>
    <xf numFmtId="3" fontId="10" fillId="0" borderId="2" xfId="0" applyNumberFormat="1" applyFont="1" applyFill="1" applyBorder="1" applyAlignment="1" applyProtection="1">
      <alignment vertical="center"/>
      <protection locked="0"/>
    </xf>
    <xf numFmtId="3" fontId="10" fillId="0" borderId="50" xfId="0" applyNumberFormat="1" applyFont="1" applyFill="1" applyBorder="1" applyAlignment="1" applyProtection="1">
      <alignment vertical="center"/>
      <protection locked="0"/>
    </xf>
    <xf numFmtId="0" fontId="10" fillId="0" borderId="44" xfId="0" applyNumberFormat="1" applyFont="1" applyFill="1" applyBorder="1" applyAlignment="1" applyProtection="1">
      <alignment vertical="center" wrapText="1"/>
      <protection locked="0"/>
    </xf>
    <xf numFmtId="0" fontId="10" fillId="0" borderId="44" xfId="0" applyNumberFormat="1" applyFont="1" applyFill="1" applyBorder="1" applyAlignment="1" applyProtection="1">
      <alignment vertical="center"/>
      <protection locked="0"/>
    </xf>
    <xf numFmtId="3" fontId="10" fillId="0" borderId="28" xfId="0" applyNumberFormat="1" applyFont="1" applyFill="1" applyBorder="1" applyAlignment="1" applyProtection="1">
      <alignment vertical="center"/>
      <protection locked="0"/>
    </xf>
    <xf numFmtId="3" fontId="10" fillId="0" borderId="13" xfId="0" applyNumberFormat="1" applyFont="1" applyFill="1" applyBorder="1" applyAlignment="1" applyProtection="1">
      <alignment vertical="center"/>
      <protection locked="0"/>
    </xf>
    <xf numFmtId="3" fontId="10" fillId="0" borderId="51" xfId="0" applyNumberFormat="1" applyFont="1" applyFill="1" applyBorder="1" applyAlignment="1" applyProtection="1">
      <alignment horizontal="right" vertical="center"/>
      <protection locked="0"/>
    </xf>
    <xf numFmtId="0" fontId="11" fillId="0" borderId="27" xfId="0" applyNumberFormat="1" applyFont="1" applyFill="1" applyBorder="1" applyAlignment="1" applyProtection="1">
      <alignment vertical="center"/>
      <protection locked="0"/>
    </xf>
    <xf numFmtId="3" fontId="11" fillId="0" borderId="42" xfId="0" applyNumberFormat="1" applyFont="1" applyFill="1" applyBorder="1" applyAlignment="1" applyProtection="1">
      <alignment vertical="center"/>
      <protection locked="0"/>
    </xf>
    <xf numFmtId="0" fontId="11" fillId="0" borderId="32" xfId="0" applyNumberFormat="1" applyFont="1" applyFill="1" applyBorder="1" applyAlignment="1" applyProtection="1">
      <alignment horizontal="center" vertical="center"/>
      <protection locked="0"/>
    </xf>
    <xf numFmtId="0" fontId="11" fillId="0" borderId="41" xfId="0" applyNumberFormat="1" applyFont="1" applyFill="1" applyBorder="1" applyAlignment="1" applyProtection="1">
      <alignment vertical="center"/>
      <protection locked="0"/>
    </xf>
    <xf numFmtId="0" fontId="10" fillId="0" borderId="35" xfId="0" applyNumberFormat="1" applyFont="1" applyFill="1" applyBorder="1" applyAlignment="1" applyProtection="1">
      <alignment vertical="center" wrapText="1"/>
      <protection locked="0"/>
    </xf>
    <xf numFmtId="0" fontId="10" fillId="0" borderId="52" xfId="0" applyNumberFormat="1" applyFont="1" applyFill="1" applyBorder="1" applyAlignment="1" applyProtection="1">
      <alignment horizontal="center" vertical="center"/>
      <protection locked="0"/>
    </xf>
    <xf numFmtId="0" fontId="10" fillId="0" borderId="53" xfId="0" applyNumberFormat="1" applyFont="1" applyFill="1" applyBorder="1" applyAlignment="1" applyProtection="1">
      <alignment vertical="center"/>
      <protection locked="0"/>
    </xf>
    <xf numFmtId="0" fontId="10" fillId="0" borderId="51" xfId="0" applyNumberFormat="1" applyFont="1" applyFill="1" applyBorder="1" applyAlignment="1" applyProtection="1">
      <alignment vertical="center"/>
      <protection locked="0"/>
    </xf>
    <xf numFmtId="3" fontId="10" fillId="0" borderId="7" xfId="0" applyNumberFormat="1" applyFont="1" applyFill="1" applyBorder="1" applyAlignment="1" applyProtection="1">
      <alignment horizontal="right" vertical="center"/>
      <protection locked="0"/>
    </xf>
    <xf numFmtId="3" fontId="10" fillId="0" borderId="54" xfId="0" applyNumberFormat="1" applyFont="1" applyFill="1" applyBorder="1" applyAlignment="1" applyProtection="1">
      <alignment vertical="center"/>
      <protection locked="0"/>
    </xf>
    <xf numFmtId="3" fontId="11" fillId="0" borderId="55" xfId="0" applyNumberFormat="1" applyFont="1" applyFill="1" applyBorder="1" applyAlignment="1" applyProtection="1">
      <alignment vertical="center"/>
      <protection locked="0"/>
    </xf>
    <xf numFmtId="0" fontId="10" fillId="0" borderId="28" xfId="0" applyNumberFormat="1" applyFont="1" applyFill="1" applyBorder="1" applyAlignment="1" applyProtection="1">
      <alignment vertical="center"/>
      <protection locked="0"/>
    </xf>
    <xf numFmtId="3" fontId="10" fillId="0" borderId="56" xfId="0" applyNumberFormat="1" applyFont="1" applyFill="1" applyBorder="1" applyAlignment="1" applyProtection="1">
      <alignment vertical="center"/>
      <protection locked="0"/>
    </xf>
    <xf numFmtId="0" fontId="10" fillId="0" borderId="41" xfId="0" applyNumberFormat="1" applyFont="1" applyFill="1" applyBorder="1" applyAlignment="1" applyProtection="1">
      <alignment vertical="center"/>
      <protection locked="0"/>
    </xf>
    <xf numFmtId="3" fontId="10" fillId="0" borderId="41" xfId="0" applyNumberFormat="1" applyFont="1" applyFill="1" applyBorder="1" applyAlignment="1" applyProtection="1">
      <alignment horizontal="right" vertical="center"/>
      <protection locked="0"/>
    </xf>
    <xf numFmtId="3" fontId="10" fillId="0" borderId="10" xfId="0" applyNumberFormat="1" applyFont="1" applyFill="1" applyBorder="1" applyAlignment="1" applyProtection="1">
      <alignment horizontal="right" vertical="center"/>
      <protection locked="0"/>
    </xf>
    <xf numFmtId="0" fontId="18" fillId="0" borderId="41" xfId="0" applyNumberFormat="1" applyFont="1" applyFill="1" applyBorder="1" applyAlignment="1" applyProtection="1">
      <alignment vertical="center"/>
      <protection locked="0"/>
    </xf>
    <xf numFmtId="3" fontId="18" fillId="0" borderId="41" xfId="0" applyNumberFormat="1" applyFont="1" applyFill="1" applyBorder="1" applyAlignment="1" applyProtection="1">
      <alignment horizontal="right" vertical="center"/>
      <protection locked="0"/>
    </xf>
    <xf numFmtId="3" fontId="18" fillId="0" borderId="10" xfId="0" applyNumberFormat="1" applyFont="1" applyFill="1" applyBorder="1" applyAlignment="1" applyProtection="1">
      <alignment horizontal="right" vertical="center"/>
      <protection locked="0"/>
    </xf>
    <xf numFmtId="3" fontId="17" fillId="0" borderId="55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0" fontId="17" fillId="0" borderId="27" xfId="0" applyNumberFormat="1" applyFont="1" applyFill="1" applyBorder="1" applyAlignment="1" applyProtection="1">
      <alignment vertical="center"/>
      <protection locked="0"/>
    </xf>
    <xf numFmtId="0" fontId="17" fillId="0" borderId="41" xfId="0" applyNumberFormat="1" applyFont="1" applyFill="1" applyBorder="1" applyAlignment="1" applyProtection="1">
      <alignment vertical="center"/>
      <protection locked="0"/>
    </xf>
    <xf numFmtId="0" fontId="17" fillId="0" borderId="46" xfId="0" applyNumberFormat="1" applyFont="1" applyFill="1" applyBorder="1" applyAlignment="1" applyProtection="1">
      <alignment horizontal="center" vertical="center"/>
      <protection locked="0"/>
    </xf>
    <xf numFmtId="0" fontId="17" fillId="0" borderId="47" xfId="0" applyNumberFormat="1" applyFont="1" applyFill="1" applyBorder="1" applyAlignment="1" applyProtection="1">
      <alignment vertical="center" wrapText="1"/>
      <protection locked="0"/>
    </xf>
    <xf numFmtId="0" fontId="19" fillId="0" borderId="0" xfId="0" applyNumberFormat="1" applyFont="1" applyFill="1" applyBorder="1" applyAlignment="1" applyProtection="1">
      <alignment vertical="center"/>
      <protection locked="0"/>
    </xf>
    <xf numFmtId="0" fontId="9" fillId="0" borderId="57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3" fontId="9" fillId="0" borderId="35" xfId="0" applyNumberFormat="1" applyFont="1" applyBorder="1" applyAlignment="1">
      <alignment vertical="center"/>
    </xf>
    <xf numFmtId="3" fontId="9" fillId="0" borderId="4" xfId="0" applyNumberFormat="1" applyFont="1" applyBorder="1" applyAlignment="1">
      <alignment vertical="center"/>
    </xf>
    <xf numFmtId="3" fontId="9" fillId="0" borderId="3" xfId="0" applyNumberFormat="1" applyFont="1" applyBorder="1" applyAlignment="1">
      <alignment vertical="center"/>
    </xf>
    <xf numFmtId="3" fontId="9" fillId="0" borderId="36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20" fillId="0" borderId="57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3" fontId="20" fillId="0" borderId="35" xfId="0" applyNumberFormat="1" applyFont="1" applyBorder="1" applyAlignment="1">
      <alignment horizontal="centerContinuous" vertical="center"/>
    </xf>
    <xf numFmtId="3" fontId="20" fillId="0" borderId="2" xfId="0" applyNumberFormat="1" applyFont="1" applyBorder="1" applyAlignment="1">
      <alignment horizontal="centerContinuous" vertical="center"/>
    </xf>
    <xf numFmtId="3" fontId="20" fillId="0" borderId="21" xfId="0" applyNumberFormat="1" applyFont="1" applyBorder="1" applyAlignment="1">
      <alignment horizontal="centerContinuous" vertical="center"/>
    </xf>
    <xf numFmtId="3" fontId="20" fillId="0" borderId="50" xfId="0" applyNumberFormat="1" applyFont="1" applyBorder="1" applyAlignment="1">
      <alignment horizontal="centerContinuous" vertical="center"/>
    </xf>
    <xf numFmtId="0" fontId="20" fillId="0" borderId="0" xfId="0" applyFont="1" applyAlignment="1">
      <alignment vertical="center"/>
    </xf>
    <xf numFmtId="0" fontId="11" fillId="0" borderId="43" xfId="0" applyNumberFormat="1" applyFont="1" applyFill="1" applyBorder="1" applyAlignment="1" applyProtection="1">
      <alignment horizontal="center" vertical="center"/>
      <protection locked="0"/>
    </xf>
    <xf numFmtId="0" fontId="11" fillId="0" borderId="44" xfId="0" applyNumberFormat="1" applyFont="1" applyFill="1" applyBorder="1" applyAlignment="1" applyProtection="1">
      <alignment vertical="center"/>
      <protection locked="0"/>
    </xf>
    <xf numFmtId="3" fontId="11" fillId="0" borderId="28" xfId="0" applyNumberFormat="1" applyFont="1" applyFill="1" applyBorder="1" applyAlignment="1" applyProtection="1">
      <alignment horizontal="right" vertical="center"/>
      <protection locked="0"/>
    </xf>
    <xf numFmtId="3" fontId="11" fillId="0" borderId="13" xfId="0" applyNumberFormat="1" applyFont="1" applyFill="1" applyBorder="1" applyAlignment="1" applyProtection="1">
      <alignment horizontal="right" vertical="center"/>
      <protection locked="0"/>
    </xf>
    <xf numFmtId="3" fontId="11" fillId="0" borderId="45" xfId="0" applyNumberFormat="1" applyFont="1" applyFill="1" applyBorder="1" applyAlignment="1" applyProtection="1">
      <alignment vertical="center"/>
      <protection locked="0"/>
    </xf>
    <xf numFmtId="0" fontId="12" fillId="0" borderId="0" xfId="0" applyNumberFormat="1" applyFont="1" applyFill="1" applyBorder="1" applyAlignment="1" applyProtection="1">
      <alignment horizontal="left"/>
      <protection locked="0"/>
    </xf>
    <xf numFmtId="165" fontId="6" fillId="0" borderId="0" xfId="0" applyNumberFormat="1" applyFont="1" applyFill="1" applyBorder="1" applyAlignment="1" applyProtection="1">
      <alignment horizontal="centerContinuous"/>
      <protection locked="0"/>
    </xf>
    <xf numFmtId="0" fontId="14" fillId="0" borderId="58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3" fillId="0" borderId="59" xfId="0" applyFont="1" applyBorder="1" applyAlignment="1">
      <alignment horizontal="center" vertical="center"/>
    </xf>
    <xf numFmtId="0" fontId="16" fillId="0" borderId="60" xfId="0" applyNumberFormat="1" applyFont="1" applyFill="1" applyBorder="1" applyAlignment="1" applyProtection="1">
      <alignment horizontal="center" vertical="center"/>
      <protection locked="0"/>
    </xf>
    <xf numFmtId="3" fontId="10" fillId="0" borderId="50" xfId="0" applyNumberFormat="1" applyFont="1" applyFill="1" applyBorder="1" applyAlignment="1" applyProtection="1">
      <alignment horizontal="right" vertical="center"/>
      <protection locked="0"/>
    </xf>
    <xf numFmtId="3" fontId="10" fillId="0" borderId="61" xfId="0" applyNumberFormat="1" applyFont="1" applyFill="1" applyBorder="1" applyAlignment="1" applyProtection="1">
      <alignment horizontal="right" vertical="center"/>
      <protection locked="0"/>
    </xf>
    <xf numFmtId="0" fontId="11" fillId="0" borderId="10" xfId="0" applyNumberFormat="1" applyFont="1" applyFill="1" applyBorder="1" applyAlignment="1" applyProtection="1">
      <alignment horizontal="center" vertical="center"/>
      <protection locked="0"/>
    </xf>
    <xf numFmtId="3" fontId="11" fillId="0" borderId="55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7" fillId="0" borderId="9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3" fontId="6" fillId="0" borderId="62" xfId="0" applyNumberFormat="1" applyFont="1" applyFill="1" applyBorder="1" applyAlignment="1" applyProtection="1">
      <alignment horizontal="right" vertical="center"/>
      <protection locked="0"/>
    </xf>
    <xf numFmtId="3" fontId="17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53" xfId="0" applyNumberFormat="1" applyFont="1" applyFill="1" applyBorder="1" applyAlignment="1" applyProtection="1">
      <alignment horizontal="center" vertical="center"/>
      <protection locked="0"/>
    </xf>
    <xf numFmtId="3" fontId="17" fillId="0" borderId="39" xfId="0" applyNumberFormat="1" applyFont="1" applyFill="1" applyBorder="1" applyAlignment="1" applyProtection="1">
      <alignment horizontal="right" vertical="center"/>
      <protection locked="0"/>
    </xf>
    <xf numFmtId="3" fontId="6" fillId="0" borderId="61" xfId="0" applyNumberFormat="1" applyFont="1" applyFill="1" applyBorder="1" applyAlignment="1" applyProtection="1">
      <alignment horizontal="right" vertical="center"/>
      <protection locked="0"/>
    </xf>
    <xf numFmtId="49" fontId="11" fillId="0" borderId="32" xfId="0" applyNumberFormat="1" applyFont="1" applyFill="1" applyBorder="1" applyAlignment="1" applyProtection="1">
      <alignment horizontal="center" vertical="center"/>
      <protection locked="0"/>
    </xf>
    <xf numFmtId="0" fontId="11" fillId="0" borderId="33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33" xfId="0" applyNumberFormat="1" applyFont="1" applyFill="1" applyBorder="1" applyAlignment="1" applyProtection="1">
      <alignment horizontal="center" vertical="center"/>
      <protection locked="0"/>
    </xf>
    <xf numFmtId="3" fontId="11" fillId="0" borderId="29" xfId="0" applyNumberFormat="1" applyFont="1" applyFill="1" applyBorder="1" applyAlignment="1" applyProtection="1">
      <alignment horizontal="right" vertical="center"/>
      <protection locked="0"/>
    </xf>
    <xf numFmtId="3" fontId="17" fillId="0" borderId="30" xfId="0" applyNumberFormat="1" applyFont="1" applyFill="1" applyBorder="1" applyAlignment="1" applyProtection="1">
      <alignment horizontal="right" vertical="center"/>
      <protection locked="0"/>
    </xf>
    <xf numFmtId="3" fontId="6" fillId="0" borderId="59" xfId="0" applyNumberFormat="1" applyFont="1" applyFill="1" applyBorder="1" applyAlignment="1" applyProtection="1">
      <alignment horizontal="right" vertical="center"/>
      <protection locked="0"/>
    </xf>
    <xf numFmtId="3" fontId="10" fillId="0" borderId="63" xfId="0" applyNumberFormat="1" applyFont="1" applyFill="1" applyBorder="1" applyAlignment="1" applyProtection="1">
      <alignment horizontal="right" vertical="center"/>
      <protection locked="0"/>
    </xf>
    <xf numFmtId="3" fontId="10" fillId="0" borderId="64" xfId="0" applyNumberFormat="1" applyFont="1" applyFill="1" applyBorder="1" applyAlignment="1" applyProtection="1">
      <alignment horizontal="right" vertical="center"/>
      <protection locked="0"/>
    </xf>
    <xf numFmtId="0" fontId="11" fillId="0" borderId="65" xfId="0" applyNumberFormat="1" applyFont="1" applyFill="1" applyBorder="1" applyAlignment="1" applyProtection="1">
      <alignment horizontal="right" vertical="center"/>
      <protection locked="0"/>
    </xf>
    <xf numFmtId="3" fontId="11" fillId="0" borderId="59" xfId="0" applyNumberFormat="1" applyFont="1" applyFill="1" applyBorder="1" applyAlignment="1" applyProtection="1">
      <alignment horizontal="right" vertical="center"/>
      <protection locked="0"/>
    </xf>
    <xf numFmtId="0" fontId="10" fillId="0" borderId="13" xfId="0" applyNumberFormat="1" applyFont="1" applyFill="1" applyBorder="1" applyAlignment="1" applyProtection="1">
      <alignment horizontal="right" vertical="center"/>
      <protection locked="0"/>
    </xf>
    <xf numFmtId="0" fontId="10" fillId="0" borderId="11" xfId="0" applyNumberFormat="1" applyFont="1" applyFill="1" applyBorder="1" applyAlignment="1" applyProtection="1">
      <alignment horizontal="right" vertical="center"/>
      <protection locked="0"/>
    </xf>
    <xf numFmtId="3" fontId="10" fillId="0" borderId="56" xfId="0" applyNumberFormat="1" applyFont="1" applyFill="1" applyBorder="1" applyAlignment="1" applyProtection="1">
      <alignment horizontal="right" vertical="center"/>
      <protection locked="0"/>
    </xf>
    <xf numFmtId="0" fontId="11" fillId="0" borderId="10" xfId="0" applyNumberFormat="1" applyFont="1" applyFill="1" applyBorder="1" applyAlignment="1" applyProtection="1">
      <alignment horizontal="right" vertical="center"/>
      <protection locked="0"/>
    </xf>
    <xf numFmtId="0" fontId="11" fillId="0" borderId="41" xfId="0" applyNumberFormat="1" applyFont="1" applyFill="1" applyBorder="1" applyAlignment="1" applyProtection="1">
      <alignment horizontal="right" vertical="center"/>
      <protection locked="0"/>
    </xf>
    <xf numFmtId="0" fontId="10" fillId="0" borderId="17" xfId="0" applyNumberFormat="1" applyFont="1" applyFill="1" applyBorder="1" applyAlignment="1" applyProtection="1">
      <alignment horizontal="left" vertical="center"/>
      <protection locked="0"/>
    </xf>
    <xf numFmtId="0" fontId="10" fillId="0" borderId="7" xfId="0" applyNumberFormat="1" applyFont="1" applyFill="1" applyBorder="1" applyAlignment="1" applyProtection="1">
      <alignment horizontal="center" vertical="center"/>
      <protection locked="0"/>
    </xf>
    <xf numFmtId="3" fontId="10" fillId="0" borderId="5" xfId="0" applyNumberFormat="1" applyFont="1" applyFill="1" applyBorder="1" applyAlignment="1" applyProtection="1">
      <alignment horizontal="right" vertical="center"/>
      <protection locked="0"/>
    </xf>
    <xf numFmtId="0" fontId="11" fillId="0" borderId="12" xfId="0" applyNumberFormat="1" applyFont="1" applyFill="1" applyBorder="1" applyAlignment="1" applyProtection="1">
      <alignment horizontal="left" vertical="center"/>
      <protection locked="0"/>
    </xf>
    <xf numFmtId="0" fontId="11" fillId="0" borderId="44" xfId="0" applyNumberFormat="1" applyFont="1" applyFill="1" applyBorder="1" applyAlignment="1" applyProtection="1">
      <alignment horizontal="center" vertical="center"/>
      <protection locked="0"/>
    </xf>
    <xf numFmtId="0" fontId="11" fillId="0" borderId="13" xfId="0" applyNumberFormat="1" applyFont="1" applyFill="1" applyBorder="1" applyAlignment="1" applyProtection="1">
      <alignment horizontal="center" vertical="center"/>
      <protection locked="0"/>
    </xf>
    <xf numFmtId="0" fontId="11" fillId="0" borderId="53" xfId="0" applyNumberFormat="1" applyFont="1" applyFill="1" applyBorder="1" applyAlignment="1" applyProtection="1">
      <alignment horizontal="center" vertical="center"/>
      <protection locked="0"/>
    </xf>
    <xf numFmtId="0" fontId="11" fillId="0" borderId="7" xfId="0" applyNumberFormat="1" applyFont="1" applyFill="1" applyBorder="1" applyAlignment="1" applyProtection="1">
      <alignment horizontal="center" vertical="center"/>
      <protection locked="0"/>
    </xf>
    <xf numFmtId="3" fontId="10" fillId="0" borderId="30" xfId="0" applyNumberFormat="1" applyFont="1" applyFill="1" applyBorder="1" applyAlignment="1" applyProtection="1">
      <alignment horizontal="right" vertical="center"/>
      <protection locked="0"/>
    </xf>
    <xf numFmtId="3" fontId="11" fillId="0" borderId="30" xfId="0" applyNumberFormat="1" applyFont="1" applyFill="1" applyBorder="1" applyAlignment="1" applyProtection="1">
      <alignment horizontal="right" vertical="center"/>
      <protection locked="0"/>
    </xf>
    <xf numFmtId="0" fontId="10" fillId="0" borderId="12" xfId="0" applyNumberFormat="1" applyFont="1" applyFill="1" applyBorder="1" applyAlignment="1" applyProtection="1">
      <alignment horizontal="left" vertical="center"/>
      <protection locked="0"/>
    </xf>
    <xf numFmtId="0" fontId="10" fillId="0" borderId="13" xfId="0" applyNumberFormat="1" applyFont="1" applyFill="1" applyBorder="1" applyAlignment="1" applyProtection="1">
      <alignment horizontal="center" vertical="center"/>
      <protection locked="0"/>
    </xf>
    <xf numFmtId="0" fontId="11" fillId="0" borderId="52" xfId="0" applyNumberFormat="1" applyFont="1" applyFill="1" applyBorder="1" applyAlignment="1" applyProtection="1">
      <alignment horizontal="center" vertical="center"/>
      <protection locked="0"/>
    </xf>
    <xf numFmtId="0" fontId="11" fillId="0" borderId="17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51" xfId="0" applyNumberFormat="1" applyFont="1" applyFill="1" applyBorder="1" applyAlignment="1" applyProtection="1">
      <alignment horizontal="right" vertical="center"/>
      <protection locked="0"/>
    </xf>
    <xf numFmtId="3" fontId="11" fillId="0" borderId="66" xfId="0" applyNumberFormat="1" applyFont="1" applyFill="1" applyBorder="1" applyAlignment="1" applyProtection="1">
      <alignment horizontal="right" vertical="center"/>
      <protection locked="0"/>
    </xf>
    <xf numFmtId="0" fontId="11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6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33" xfId="0" applyNumberFormat="1" applyFont="1" applyFill="1" applyBorder="1" applyAlignment="1" applyProtection="1">
      <alignment horizontal="center" vertical="center"/>
      <protection locked="0"/>
    </xf>
    <xf numFmtId="0" fontId="11" fillId="0" borderId="29" xfId="0" applyNumberFormat="1" applyFont="1" applyFill="1" applyBorder="1" applyAlignment="1" applyProtection="1">
      <alignment horizontal="center" vertical="center"/>
      <protection locked="0"/>
    </xf>
    <xf numFmtId="3" fontId="11" fillId="0" borderId="31" xfId="0" applyNumberFormat="1" applyFont="1" applyFill="1" applyBorder="1" applyAlignment="1" applyProtection="1">
      <alignment horizontal="right" vertical="center"/>
      <protection locked="0"/>
    </xf>
    <xf numFmtId="0" fontId="10" fillId="0" borderId="67" xfId="0" applyNumberFormat="1" applyFont="1" applyFill="1" applyBorder="1" applyAlignment="1" applyProtection="1">
      <alignment horizontal="left" vertical="center" wrapText="1"/>
      <protection locked="0"/>
    </xf>
    <xf numFmtId="164" fontId="11" fillId="0" borderId="53" xfId="0" applyNumberFormat="1" applyFont="1" applyFill="1" applyBorder="1" applyAlignment="1" applyProtection="1">
      <alignment horizontal="center" vertical="center"/>
      <protection locked="0"/>
    </xf>
    <xf numFmtId="164" fontId="11" fillId="0" borderId="7" xfId="0" applyNumberFormat="1" applyFont="1" applyFill="1" applyBorder="1" applyAlignment="1" applyProtection="1">
      <alignment horizontal="center" vertical="center"/>
      <protection locked="0"/>
    </xf>
    <xf numFmtId="3" fontId="10" fillId="0" borderId="54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164" fontId="11" fillId="0" borderId="29" xfId="0" applyNumberFormat="1" applyFont="1" applyFill="1" applyBorder="1" applyAlignment="1" applyProtection="1">
      <alignment horizontal="center" vertical="center"/>
      <protection locked="0"/>
    </xf>
    <xf numFmtId="3" fontId="11" fillId="0" borderId="31" xfId="0" applyNumberFormat="1" applyFont="1" applyFill="1" applyBorder="1" applyAlignment="1" applyProtection="1">
      <alignment vertical="center"/>
      <protection locked="0"/>
    </xf>
    <xf numFmtId="164" fontId="10" fillId="0" borderId="44" xfId="0" applyNumberFormat="1" applyFont="1" applyFill="1" applyBorder="1" applyAlignment="1" applyProtection="1">
      <alignment horizontal="center" vertical="center"/>
      <protection locked="0"/>
    </xf>
    <xf numFmtId="164" fontId="10" fillId="0" borderId="13" xfId="0" applyNumberFormat="1" applyFont="1" applyFill="1" applyBorder="1" applyAlignment="1" applyProtection="1">
      <alignment horizontal="center" vertical="center"/>
      <protection locked="0"/>
    </xf>
    <xf numFmtId="3" fontId="10" fillId="0" borderId="45" xfId="0" applyNumberFormat="1" applyFont="1" applyFill="1" applyBorder="1" applyAlignment="1" applyProtection="1">
      <alignment vertical="center"/>
      <protection locked="0"/>
    </xf>
    <xf numFmtId="164" fontId="11" fillId="0" borderId="44" xfId="0" applyNumberFormat="1" applyFont="1" applyFill="1" applyBorder="1" applyAlignment="1" applyProtection="1">
      <alignment horizontal="center" vertical="center"/>
      <protection locked="0"/>
    </xf>
    <xf numFmtId="164" fontId="11" fillId="0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68" xfId="0" applyNumberFormat="1" applyFont="1" applyFill="1" applyBorder="1" applyAlignment="1" applyProtection="1">
      <alignment horizontal="left" vertical="center" wrapText="1"/>
      <protection locked="0"/>
    </xf>
    <xf numFmtId="164" fontId="11" fillId="0" borderId="27" xfId="0" applyNumberFormat="1" applyFont="1" applyFill="1" applyBorder="1" applyAlignment="1" applyProtection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69" xfId="0" applyNumberFormat="1" applyFont="1" applyFill="1" applyBorder="1" applyAlignment="1" applyProtection="1">
      <alignment horizontal="right" vertical="center"/>
      <protection locked="0"/>
    </xf>
    <xf numFmtId="3" fontId="10" fillId="0" borderId="14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Alignment="1">
      <alignment/>
    </xf>
    <xf numFmtId="0" fontId="21" fillId="0" borderId="57" xfId="0" applyFont="1" applyBorder="1" applyAlignment="1">
      <alignment/>
    </xf>
    <xf numFmtId="0" fontId="20" fillId="0" borderId="69" xfId="0" applyFont="1" applyBorder="1" applyAlignment="1">
      <alignment vertical="center"/>
    </xf>
    <xf numFmtId="0" fontId="21" fillId="0" borderId="0" xfId="0" applyFont="1" applyAlignment="1">
      <alignment/>
    </xf>
    <xf numFmtId="164" fontId="6" fillId="0" borderId="0" xfId="0" applyNumberFormat="1" applyFont="1" applyAlignment="1">
      <alignment/>
    </xf>
    <xf numFmtId="0" fontId="18" fillId="0" borderId="70" xfId="0" applyNumberFormat="1" applyFont="1" applyFill="1" applyBorder="1" applyAlignment="1" applyProtection="1">
      <alignment horizontal="center" vertical="center" wrapText="1"/>
      <protection/>
    </xf>
    <xf numFmtId="0" fontId="16" fillId="0" borderId="36" xfId="0" applyNumberFormat="1" applyFont="1" applyFill="1" applyBorder="1" applyAlignment="1" applyProtection="1">
      <alignment horizontal="center" vertical="center"/>
      <protection/>
    </xf>
    <xf numFmtId="49" fontId="6" fillId="0" borderId="44" xfId="0" applyNumberFormat="1" applyFont="1" applyFill="1" applyBorder="1" applyAlignment="1" applyProtection="1">
      <alignment horizontal="center" vertical="center" wrapText="1"/>
      <protection/>
    </xf>
    <xf numFmtId="0" fontId="6" fillId="0" borderId="41" xfId="0" applyNumberFormat="1" applyFont="1" applyFill="1" applyBorder="1" applyAlignment="1" applyProtection="1">
      <alignment horizontal="center" vertical="center"/>
      <protection/>
    </xf>
    <xf numFmtId="49" fontId="6" fillId="0" borderId="27" xfId="0" applyNumberFormat="1" applyFont="1" applyFill="1" applyBorder="1" applyAlignment="1" applyProtection="1">
      <alignment horizontal="center" vertical="center" wrapText="1"/>
      <protection/>
    </xf>
    <xf numFmtId="49" fontId="23" fillId="0" borderId="44" xfId="0" applyNumberFormat="1" applyFont="1" applyFill="1" applyBorder="1" applyAlignment="1" applyProtection="1">
      <alignment horizontal="center" vertical="center" wrapText="1"/>
      <protection/>
    </xf>
    <xf numFmtId="0" fontId="10" fillId="0" borderId="44" xfId="0" applyNumberFormat="1" applyFont="1" applyFill="1" applyBorder="1" applyAlignment="1" applyProtection="1">
      <alignment vertical="center" wrapText="1"/>
      <protection/>
    </xf>
    <xf numFmtId="49" fontId="6" fillId="0" borderId="33" xfId="0" applyNumberFormat="1" applyFont="1" applyFill="1" applyBorder="1" applyAlignment="1" applyProtection="1">
      <alignment horizontal="center" vertical="center" wrapText="1"/>
      <protection/>
    </xf>
    <xf numFmtId="3" fontId="6" fillId="0" borderId="0" xfId="0" applyNumberFormat="1" applyFont="1" applyFill="1" applyBorder="1" applyAlignment="1" applyProtection="1">
      <alignment horizontal="left"/>
      <protection locked="0"/>
    </xf>
    <xf numFmtId="0" fontId="22" fillId="0" borderId="0" xfId="0" applyFont="1" applyAlignment="1">
      <alignment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71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 wrapText="1"/>
    </xf>
    <xf numFmtId="0" fontId="9" fillId="0" borderId="7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 wrapText="1"/>
    </xf>
    <xf numFmtId="0" fontId="18" fillId="0" borderId="7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vertical="center"/>
    </xf>
    <xf numFmtId="0" fontId="16" fillId="0" borderId="57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 wrapText="1"/>
    </xf>
    <xf numFmtId="0" fontId="16" fillId="0" borderId="21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Alignment="1">
      <alignment vertical="center"/>
    </xf>
    <xf numFmtId="0" fontId="7" fillId="0" borderId="57" xfId="0" applyFont="1" applyBorder="1" applyAlignment="1">
      <alignment horizontal="center" vertical="center"/>
    </xf>
    <xf numFmtId="1" fontId="9" fillId="0" borderId="35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vertical="center"/>
    </xf>
    <xf numFmtId="0" fontId="18" fillId="0" borderId="74" xfId="0" applyFont="1" applyBorder="1" applyAlignment="1">
      <alignment horizontal="center" vertical="center"/>
    </xf>
    <xf numFmtId="1" fontId="23" fillId="0" borderId="27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3" fontId="6" fillId="0" borderId="27" xfId="0" applyNumberFormat="1" applyFont="1" applyBorder="1" applyAlignment="1">
      <alignment vertical="center"/>
    </xf>
    <xf numFmtId="3" fontId="6" fillId="0" borderId="28" xfId="0" applyNumberFormat="1" applyFont="1" applyBorder="1" applyAlignment="1">
      <alignment vertical="center"/>
    </xf>
    <xf numFmtId="3" fontId="6" fillId="0" borderId="45" xfId="0" applyNumberFormat="1" applyFont="1" applyBorder="1" applyAlignment="1">
      <alignment vertical="center"/>
    </xf>
    <xf numFmtId="0" fontId="18" fillId="0" borderId="75" xfId="0" applyFont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vertical="center" wrapText="1"/>
      <protection/>
    </xf>
    <xf numFmtId="3" fontId="6" fillId="0" borderId="33" xfId="0" applyNumberFormat="1" applyFont="1" applyBorder="1" applyAlignment="1">
      <alignment vertical="center"/>
    </xf>
    <xf numFmtId="3" fontId="6" fillId="0" borderId="30" xfId="0" applyNumberFormat="1" applyFont="1" applyBorder="1" applyAlignment="1">
      <alignment vertical="center"/>
    </xf>
    <xf numFmtId="3" fontId="6" fillId="0" borderId="31" xfId="0" applyNumberFormat="1" applyFont="1" applyBorder="1" applyAlignment="1">
      <alignment vertical="center"/>
    </xf>
    <xf numFmtId="0" fontId="14" fillId="0" borderId="4" xfId="0" applyFont="1" applyBorder="1" applyAlignment="1">
      <alignment vertical="center" wrapText="1"/>
    </xf>
    <xf numFmtId="0" fontId="18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vertical="center"/>
    </xf>
    <xf numFmtId="0" fontId="10" fillId="0" borderId="39" xfId="0" applyNumberFormat="1" applyFont="1" applyFill="1" applyBorder="1" applyAlignment="1" applyProtection="1">
      <alignment horizontal="left" vertical="center" wrapText="1"/>
      <protection/>
    </xf>
    <xf numFmtId="3" fontId="18" fillId="0" borderId="38" xfId="0" applyNumberFormat="1" applyFont="1" applyBorder="1" applyAlignment="1">
      <alignment vertical="center"/>
    </xf>
    <xf numFmtId="3" fontId="6" fillId="0" borderId="51" xfId="0" applyNumberFormat="1" applyFont="1" applyBorder="1" applyAlignment="1">
      <alignment vertical="center"/>
    </xf>
    <xf numFmtId="3" fontId="18" fillId="0" borderId="66" xfId="0" applyNumberFormat="1" applyFont="1" applyBorder="1" applyAlignment="1">
      <alignment vertical="center"/>
    </xf>
    <xf numFmtId="0" fontId="6" fillId="0" borderId="74" xfId="0" applyFont="1" applyBorder="1" applyAlignment="1">
      <alignment vertical="center"/>
    </xf>
    <xf numFmtId="0" fontId="18" fillId="0" borderId="76" xfId="0" applyFont="1" applyBorder="1" applyAlignment="1">
      <alignment horizontal="center" vertical="center"/>
    </xf>
    <xf numFmtId="0" fontId="6" fillId="0" borderId="44" xfId="0" applyFont="1" applyBorder="1" applyAlignment="1">
      <alignment vertical="center"/>
    </xf>
    <xf numFmtId="0" fontId="10" fillId="0" borderId="44" xfId="0" applyNumberFormat="1" applyFont="1" applyFill="1" applyBorder="1" applyAlignment="1" applyProtection="1">
      <alignment horizontal="left" vertical="center" wrapText="1"/>
      <protection/>
    </xf>
    <xf numFmtId="3" fontId="18" fillId="0" borderId="44" xfId="0" applyNumberFormat="1" applyFont="1" applyBorder="1" applyAlignment="1">
      <alignment vertical="center"/>
    </xf>
    <xf numFmtId="3" fontId="18" fillId="0" borderId="45" xfId="0" applyNumberFormat="1" applyFont="1" applyBorder="1" applyAlignment="1">
      <alignment vertical="center"/>
    </xf>
    <xf numFmtId="0" fontId="17" fillId="0" borderId="43" xfId="0" applyFont="1" applyBorder="1" applyAlignment="1">
      <alignment horizontal="center" vertical="center"/>
    </xf>
    <xf numFmtId="0" fontId="6" fillId="0" borderId="60" xfId="0" applyNumberFormat="1" applyFont="1" applyFill="1" applyBorder="1" applyAlignment="1" applyProtection="1">
      <alignment vertical="center" wrapText="1"/>
      <protection/>
    </xf>
    <xf numFmtId="0" fontId="17" fillId="0" borderId="76" xfId="0" applyFont="1" applyBorder="1" applyAlignment="1">
      <alignment horizontal="center" vertical="center"/>
    </xf>
    <xf numFmtId="3" fontId="6" fillId="0" borderId="44" xfId="0" applyNumberFormat="1" applyFont="1" applyBorder="1" applyAlignment="1">
      <alignment vertical="center"/>
    </xf>
    <xf numFmtId="0" fontId="6" fillId="0" borderId="9" xfId="0" applyNumberFormat="1" applyFont="1" applyFill="1" applyBorder="1" applyAlignment="1" applyProtection="1">
      <alignment vertical="center" wrapText="1"/>
      <protection/>
    </xf>
    <xf numFmtId="0" fontId="6" fillId="0" borderId="35" xfId="0" applyFont="1" applyBorder="1" applyAlignment="1">
      <alignment vertical="center"/>
    </xf>
    <xf numFmtId="0" fontId="14" fillId="0" borderId="35" xfId="0" applyFont="1" applyBorder="1" applyAlignment="1">
      <alignment horizontal="left" vertical="center" wrapText="1"/>
    </xf>
    <xf numFmtId="3" fontId="6" fillId="0" borderId="0" xfId="0" applyNumberFormat="1" applyFont="1" applyAlignment="1">
      <alignment vertical="center"/>
    </xf>
    <xf numFmtId="0" fontId="10" fillId="0" borderId="46" xfId="0" applyNumberFormat="1" applyFont="1" applyFill="1" applyBorder="1" applyAlignment="1" applyProtection="1">
      <alignment horizontal="center" vertical="center"/>
      <protection locked="0"/>
    </xf>
    <xf numFmtId="0" fontId="10" fillId="0" borderId="47" xfId="0" applyNumberFormat="1" applyFont="1" applyFill="1" applyBorder="1" applyAlignment="1" applyProtection="1">
      <alignment vertical="center" wrapText="1"/>
      <protection locked="0"/>
    </xf>
    <xf numFmtId="0" fontId="10" fillId="0" borderId="48" xfId="0" applyNumberFormat="1" applyFont="1" applyFill="1" applyBorder="1" applyAlignment="1" applyProtection="1">
      <alignment horizontal="center" vertical="center"/>
      <protection locked="0"/>
    </xf>
    <xf numFmtId="3" fontId="11" fillId="0" borderId="48" xfId="0" applyNumberFormat="1" applyFont="1" applyFill="1" applyBorder="1" applyAlignment="1" applyProtection="1">
      <alignment horizontal="right" vertical="center"/>
      <protection locked="0"/>
    </xf>
    <xf numFmtId="3" fontId="10" fillId="0" borderId="62" xfId="0" applyNumberFormat="1" applyFont="1" applyFill="1" applyBorder="1" applyAlignment="1" applyProtection="1">
      <alignment vertical="center"/>
      <protection locked="0"/>
    </xf>
    <xf numFmtId="0" fontId="11" fillId="0" borderId="28" xfId="0" applyNumberFormat="1" applyFont="1" applyFill="1" applyBorder="1" applyAlignment="1" applyProtection="1">
      <alignment vertical="center"/>
      <protection locked="0"/>
    </xf>
    <xf numFmtId="0" fontId="9" fillId="0" borderId="3" xfId="0" applyFont="1" applyBorder="1" applyAlignment="1">
      <alignment horizontal="center" vertical="center"/>
    </xf>
    <xf numFmtId="49" fontId="9" fillId="0" borderId="3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>
      <alignment/>
    </xf>
    <xf numFmtId="0" fontId="26" fillId="0" borderId="0" xfId="0" applyFont="1" applyAlignment="1">
      <alignment horizontal="centerContinuous"/>
    </xf>
    <xf numFmtId="0" fontId="26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6" fillId="0" borderId="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44" xfId="0" applyFont="1" applyBorder="1" applyAlignment="1">
      <alignment vertical="center"/>
    </xf>
    <xf numFmtId="3" fontId="12" fillId="0" borderId="44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65" xfId="0" applyFont="1" applyBorder="1" applyAlignment="1">
      <alignment horizontal="center" vertical="center"/>
    </xf>
    <xf numFmtId="0" fontId="12" fillId="0" borderId="33" xfId="0" applyFont="1" applyBorder="1" applyAlignment="1">
      <alignment vertical="center" wrapText="1"/>
    </xf>
    <xf numFmtId="3" fontId="12" fillId="0" borderId="33" xfId="0" applyNumberFormat="1" applyFont="1" applyBorder="1" applyAlignment="1">
      <alignment vertical="center"/>
    </xf>
    <xf numFmtId="3" fontId="12" fillId="0" borderId="29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8" xfId="0" applyFont="1" applyBorder="1" applyAlignment="1">
      <alignment horizontal="center" vertical="center"/>
    </xf>
    <xf numFmtId="0" fontId="12" fillId="0" borderId="27" xfId="0" applyFont="1" applyBorder="1" applyAlignment="1">
      <alignment vertical="center" wrapText="1"/>
    </xf>
    <xf numFmtId="3" fontId="12" fillId="0" borderId="27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0" fontId="21" fillId="0" borderId="8" xfId="0" applyFont="1" applyBorder="1" applyAlignment="1">
      <alignment horizontal="center" vertical="center"/>
    </xf>
    <xf numFmtId="0" fontId="21" fillId="0" borderId="27" xfId="0" applyFont="1" applyBorder="1" applyAlignment="1">
      <alignment vertical="center" wrapText="1"/>
    </xf>
    <xf numFmtId="3" fontId="21" fillId="0" borderId="27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8" fillId="0" borderId="0" xfId="0" applyFont="1" applyAlignment="1">
      <alignment vertical="center"/>
    </xf>
    <xf numFmtId="3" fontId="12" fillId="0" borderId="13" xfId="0" applyNumberFormat="1" applyFont="1" applyBorder="1" applyAlignment="1">
      <alignment vertical="center"/>
    </xf>
    <xf numFmtId="3" fontId="12" fillId="0" borderId="7" xfId="0" applyNumberFormat="1" applyFont="1" applyBorder="1" applyAlignment="1">
      <alignment vertical="center"/>
    </xf>
    <xf numFmtId="164" fontId="25" fillId="0" borderId="0" xfId="0" applyNumberFormat="1" applyFont="1" applyAlignment="1">
      <alignment vertical="center"/>
    </xf>
    <xf numFmtId="0" fontId="15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44" xfId="0" applyNumberFormat="1" applyFont="1" applyFill="1" applyBorder="1" applyAlignment="1" applyProtection="1">
      <alignment horizontal="center" vertical="center"/>
      <protection locked="0"/>
    </xf>
    <xf numFmtId="0" fontId="16" fillId="0" borderId="77" xfId="0" applyNumberFormat="1" applyFont="1" applyFill="1" applyBorder="1" applyAlignment="1" applyProtection="1">
      <alignment horizontal="center" vertical="center"/>
      <protection locked="0"/>
    </xf>
    <xf numFmtId="0" fontId="16" fillId="0" borderId="28" xfId="0" applyNumberFormat="1" applyFont="1" applyFill="1" applyBorder="1" applyAlignment="1" applyProtection="1">
      <alignment horizontal="center" vertical="center"/>
      <protection locked="0"/>
    </xf>
    <xf numFmtId="0" fontId="11" fillId="0" borderId="27" xfId="0" applyNumberFormat="1" applyFont="1" applyFill="1" applyBorder="1" applyAlignment="1" applyProtection="1">
      <alignment vertical="center" wrapText="1"/>
      <protection locked="0"/>
    </xf>
    <xf numFmtId="3" fontId="11" fillId="0" borderId="27" xfId="0" applyNumberFormat="1" applyFont="1" applyFill="1" applyBorder="1" applyAlignment="1" applyProtection="1">
      <alignment horizontal="right" vertical="center"/>
      <protection locked="0"/>
    </xf>
    <xf numFmtId="3" fontId="11" fillId="0" borderId="78" xfId="0" applyNumberFormat="1" applyFont="1" applyFill="1" applyBorder="1" applyAlignment="1" applyProtection="1">
      <alignment horizontal="right" vertical="center"/>
      <protection locked="0"/>
    </xf>
    <xf numFmtId="3" fontId="11" fillId="0" borderId="41" xfId="0" applyNumberFormat="1" applyFont="1" applyFill="1" applyBorder="1" applyAlignment="1" applyProtection="1">
      <alignment horizontal="right" vertical="center"/>
      <protection locked="0"/>
    </xf>
    <xf numFmtId="0" fontId="10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35" xfId="0" applyNumberFormat="1" applyFont="1" applyFill="1" applyBorder="1" applyAlignment="1" applyProtection="1">
      <alignment horizontal="left" vertical="center"/>
      <protection locked="0"/>
    </xf>
    <xf numFmtId="0" fontId="25" fillId="0" borderId="0" xfId="0" applyFont="1" applyAlignment="1">
      <alignment horizontal="centerContinuous"/>
    </xf>
    <xf numFmtId="3" fontId="6" fillId="0" borderId="41" xfId="0" applyNumberFormat="1" applyFont="1" applyBorder="1" applyAlignment="1">
      <alignment vertical="center"/>
    </xf>
    <xf numFmtId="3" fontId="6" fillId="0" borderId="42" xfId="0" applyNumberFormat="1" applyFont="1" applyBorder="1" applyAlignment="1">
      <alignment vertical="center"/>
    </xf>
    <xf numFmtId="0" fontId="18" fillId="0" borderId="2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79" xfId="0" applyFont="1" applyBorder="1" applyAlignment="1">
      <alignment horizontal="center" vertical="center"/>
    </xf>
    <xf numFmtId="0" fontId="20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3" xfId="0" applyFont="1" applyBorder="1" applyAlignment="1">
      <alignment horizontal="centerContinuous" vertical="center"/>
    </xf>
    <xf numFmtId="0" fontId="7" fillId="0" borderId="21" xfId="0" applyFont="1" applyBorder="1" applyAlignment="1">
      <alignment horizontal="centerContinuous" vertical="center"/>
    </xf>
    <xf numFmtId="0" fontId="10" fillId="0" borderId="35" xfId="0" applyFont="1" applyBorder="1" applyAlignment="1">
      <alignment horizontal="centerContinuous" vertical="center" wrapText="1"/>
    </xf>
    <xf numFmtId="0" fontId="10" fillId="0" borderId="2" xfId="0" applyFont="1" applyBorder="1" applyAlignment="1">
      <alignment horizontal="centerContinuous" vertical="center" wrapText="1"/>
    </xf>
    <xf numFmtId="0" fontId="11" fillId="0" borderId="27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10" xfId="0" applyNumberFormat="1" applyFont="1" applyFill="1" applyBorder="1" applyAlignment="1" applyProtection="1">
      <alignment horizontal="right" vertical="center"/>
      <protection locked="0"/>
    </xf>
    <xf numFmtId="0" fontId="11" fillId="0" borderId="27" xfId="0" applyNumberFormat="1" applyFont="1" applyFill="1" applyBorder="1" applyAlignment="1" applyProtection="1">
      <alignment horizontal="left" vertical="center"/>
      <protection locked="0"/>
    </xf>
    <xf numFmtId="3" fontId="11" fillId="0" borderId="9" xfId="0" applyNumberFormat="1" applyFont="1" applyFill="1" applyBorder="1" applyAlignment="1" applyProtection="1">
      <alignment horizontal="right" vertical="center"/>
      <protection locked="0"/>
    </xf>
    <xf numFmtId="0" fontId="7" fillId="0" borderId="35" xfId="0" applyNumberFormat="1" applyFont="1" applyFill="1" applyBorder="1" applyAlignment="1" applyProtection="1">
      <alignment vertical="center" wrapText="1"/>
      <protection locked="0"/>
    </xf>
    <xf numFmtId="3" fontId="7" fillId="0" borderId="35" xfId="0" applyNumberFormat="1" applyFont="1" applyFill="1" applyBorder="1" applyAlignment="1" applyProtection="1">
      <alignment horizontal="right" vertical="center"/>
      <protection locked="0"/>
    </xf>
    <xf numFmtId="3" fontId="7" fillId="0" borderId="2" xfId="0" applyNumberFormat="1" applyFont="1" applyFill="1" applyBorder="1" applyAlignment="1" applyProtection="1">
      <alignment horizontal="right" vertical="center"/>
      <protection locked="0"/>
    </xf>
    <xf numFmtId="3" fontId="9" fillId="0" borderId="21" xfId="0" applyNumberFormat="1" applyFont="1" applyFill="1" applyBorder="1" applyAlignment="1" applyProtection="1">
      <alignment vertical="center"/>
      <protection locked="0"/>
    </xf>
    <xf numFmtId="3" fontId="9" fillId="0" borderId="35" xfId="0" applyNumberFormat="1" applyFont="1" applyFill="1" applyBorder="1" applyAlignment="1" applyProtection="1">
      <alignment vertical="center"/>
      <protection locked="0"/>
    </xf>
    <xf numFmtId="0" fontId="13" fillId="0" borderId="8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8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0" applyNumberFormat="1" applyFont="1" applyFill="1" applyBorder="1" applyAlignment="1" applyProtection="1">
      <alignment horizontal="centerContinuous" vertical="center" wrapText="1"/>
      <protection locked="0"/>
    </xf>
    <xf numFmtId="0" fontId="9" fillId="0" borderId="82" xfId="0" applyNumberFormat="1" applyFont="1" applyFill="1" applyBorder="1" applyAlignment="1" applyProtection="1">
      <alignment horizontal="centerContinuous" vertical="center" wrapText="1"/>
      <protection locked="0"/>
    </xf>
    <xf numFmtId="0" fontId="9" fillId="0" borderId="64" xfId="0" applyNumberFormat="1" applyFont="1" applyFill="1" applyBorder="1" applyAlignment="1" applyProtection="1">
      <alignment horizontal="centerContinuous" vertical="center" wrapText="1"/>
      <protection locked="0"/>
    </xf>
    <xf numFmtId="0" fontId="14" fillId="0" borderId="83" xfId="0" applyNumberFormat="1" applyFont="1" applyFill="1" applyBorder="1" applyAlignment="1" applyProtection="1">
      <alignment horizontal="centerContinuous" vertical="center" wrapText="1"/>
      <protection locked="0"/>
    </xf>
    <xf numFmtId="0" fontId="13" fillId="0" borderId="8" xfId="0" applyNumberFormat="1" applyFont="1" applyFill="1" applyBorder="1" applyAlignment="1" applyProtection="1">
      <alignment horizontal="center" vertical="top" wrapText="1"/>
      <protection locked="0"/>
    </xf>
    <xf numFmtId="0" fontId="16" fillId="0" borderId="11" xfId="0" applyNumberFormat="1" applyFont="1" applyFill="1" applyBorder="1" applyAlignment="1" applyProtection="1">
      <alignment horizontal="center" vertical="center"/>
      <protection locked="0"/>
    </xf>
    <xf numFmtId="0" fontId="16" fillId="0" borderId="79" xfId="0" applyNumberFormat="1" applyFont="1" applyFill="1" applyBorder="1" applyAlignment="1" applyProtection="1">
      <alignment horizontal="center" vertical="center"/>
      <protection locked="0"/>
    </xf>
    <xf numFmtId="0" fontId="10" fillId="0" borderId="3" xfId="0" applyNumberFormat="1" applyFont="1" applyFill="1" applyBorder="1" applyAlignment="1" applyProtection="1">
      <alignment horizontal="center" vertical="center"/>
      <protection locked="0"/>
    </xf>
    <xf numFmtId="49" fontId="11" fillId="0" borderId="8" xfId="0" applyNumberFormat="1" applyFont="1" applyFill="1" applyBorder="1" applyAlignment="1" applyProtection="1">
      <alignment horizontal="centerContinuous" vertical="center"/>
      <protection locked="0"/>
    </xf>
    <xf numFmtId="49" fontId="11" fillId="0" borderId="84" xfId="0" applyNumberFormat="1" applyFont="1" applyFill="1" applyBorder="1" applyAlignment="1" applyProtection="1">
      <alignment horizontal="center" vertical="center"/>
      <protection locked="0"/>
    </xf>
    <xf numFmtId="49" fontId="11" fillId="0" borderId="8" xfId="0" applyNumberFormat="1" applyFont="1" applyFill="1" applyBorder="1" applyAlignment="1" applyProtection="1">
      <alignment horizontal="center" vertical="center"/>
      <protection locked="0"/>
    </xf>
    <xf numFmtId="49" fontId="7" fillId="0" borderId="3" xfId="0" applyNumberFormat="1" applyFont="1" applyFill="1" applyBorder="1" applyAlignment="1" applyProtection="1">
      <alignment horizontal="centerContinuous" vertical="center"/>
      <protection locked="0"/>
    </xf>
    <xf numFmtId="3" fontId="9" fillId="0" borderId="2" xfId="0" applyNumberFormat="1" applyFont="1" applyFill="1" applyBorder="1" applyAlignment="1" applyProtection="1">
      <alignment vertical="center"/>
      <protection locked="0"/>
    </xf>
    <xf numFmtId="0" fontId="27" fillId="0" borderId="0" xfId="0" applyFont="1" applyAlignment="1">
      <alignment/>
    </xf>
    <xf numFmtId="0" fontId="11" fillId="0" borderId="78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Border="1" applyAlignment="1">
      <alignment/>
    </xf>
    <xf numFmtId="0" fontId="11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/>
      <protection locked="0"/>
    </xf>
    <xf numFmtId="3" fontId="9" fillId="0" borderId="39" xfId="0" applyNumberFormat="1" applyFont="1" applyFill="1" applyBorder="1" applyAlignment="1" applyProtection="1">
      <alignment vertical="center"/>
      <protection locked="0"/>
    </xf>
    <xf numFmtId="3" fontId="9" fillId="0" borderId="15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horizontal="left" vertical="center" wrapText="1"/>
    </xf>
    <xf numFmtId="0" fontId="18" fillId="0" borderId="3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0" fillId="0" borderId="38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44" xfId="0" applyNumberFormat="1" applyFont="1" applyFill="1" applyBorder="1" applyAlignment="1" applyProtection="1">
      <alignment horizontal="left" vertical="center" wrapText="1"/>
      <protection locked="0"/>
    </xf>
    <xf numFmtId="3" fontId="9" fillId="0" borderId="28" xfId="0" applyNumberFormat="1" applyFont="1" applyFill="1" applyBorder="1" applyAlignment="1" applyProtection="1">
      <alignment vertical="center"/>
      <protection locked="0"/>
    </xf>
    <xf numFmtId="3" fontId="9" fillId="0" borderId="13" xfId="0" applyNumberFormat="1" applyFont="1" applyFill="1" applyBorder="1" applyAlignment="1" applyProtection="1">
      <alignment vertical="center"/>
      <protection locked="0"/>
    </xf>
    <xf numFmtId="0" fontId="10" fillId="0" borderId="44" xfId="0" applyNumberFormat="1" applyFont="1" applyFill="1" applyBorder="1" applyAlignment="1" applyProtection="1">
      <alignment horizontal="left" vertical="center"/>
      <protection locked="0"/>
    </xf>
    <xf numFmtId="3" fontId="9" fillId="0" borderId="44" xfId="0" applyNumberFormat="1" applyFont="1" applyFill="1" applyBorder="1" applyAlignment="1" applyProtection="1">
      <alignment vertical="center"/>
      <protection locked="0"/>
    </xf>
    <xf numFmtId="3" fontId="9" fillId="0" borderId="77" xfId="0" applyNumberFormat="1" applyFont="1" applyFill="1" applyBorder="1" applyAlignment="1" applyProtection="1">
      <alignment vertical="center"/>
      <protection locked="0"/>
    </xf>
    <xf numFmtId="3" fontId="9" fillId="0" borderId="78" xfId="0" applyNumberFormat="1" applyFont="1" applyFill="1" applyBorder="1" applyAlignment="1" applyProtection="1">
      <alignment vertical="center"/>
      <protection locked="0"/>
    </xf>
    <xf numFmtId="3" fontId="11" fillId="0" borderId="27" xfId="0" applyNumberFormat="1" applyFont="1" applyFill="1" applyBorder="1" applyAlignment="1" applyProtection="1">
      <alignment vertical="center"/>
      <protection locked="0"/>
    </xf>
    <xf numFmtId="0" fontId="10" fillId="0" borderId="38" xfId="0" applyNumberFormat="1" applyFont="1" applyFill="1" applyBorder="1" applyAlignment="1" applyProtection="1">
      <alignment horizontal="left" vertical="center"/>
      <protection locked="0"/>
    </xf>
    <xf numFmtId="3" fontId="9" fillId="0" borderId="38" xfId="0" applyNumberFormat="1" applyFont="1" applyFill="1" applyBorder="1" applyAlignment="1" applyProtection="1">
      <alignment vertical="center"/>
      <protection locked="0"/>
    </xf>
    <xf numFmtId="3" fontId="9" fillId="0" borderId="85" xfId="0" applyNumberFormat="1" applyFont="1" applyFill="1" applyBorder="1" applyAlignment="1" applyProtection="1">
      <alignment vertical="center"/>
      <protection locked="0"/>
    </xf>
    <xf numFmtId="3" fontId="12" fillId="0" borderId="41" xfId="0" applyNumberFormat="1" applyFont="1" applyFill="1" applyBorder="1" applyAlignment="1" applyProtection="1">
      <alignment vertical="center"/>
      <protection locked="0"/>
    </xf>
    <xf numFmtId="49" fontId="11" fillId="0" borderId="16" xfId="0" applyNumberFormat="1" applyFont="1" applyFill="1" applyBorder="1" applyAlignment="1" applyProtection="1">
      <alignment horizontal="center" vertical="center"/>
      <protection locked="0"/>
    </xf>
    <xf numFmtId="0" fontId="11" fillId="0" borderId="53" xfId="0" applyNumberFormat="1" applyFont="1" applyFill="1" applyBorder="1" applyAlignment="1" applyProtection="1">
      <alignment horizontal="left" vertical="center"/>
      <protection locked="0"/>
    </xf>
    <xf numFmtId="3" fontId="11" fillId="0" borderId="51" xfId="0" applyNumberFormat="1" applyFont="1" applyFill="1" applyBorder="1" applyAlignment="1" applyProtection="1">
      <alignment horizontal="right" vertical="center"/>
      <protection locked="0"/>
    </xf>
    <xf numFmtId="3" fontId="11" fillId="0" borderId="86" xfId="0" applyNumberFormat="1" applyFont="1" applyFill="1" applyBorder="1" applyAlignment="1" applyProtection="1">
      <alignment horizontal="right" vertical="center"/>
      <protection locked="0"/>
    </xf>
    <xf numFmtId="0" fontId="7" fillId="0" borderId="4" xfId="0" applyNumberFormat="1" applyFont="1" applyFill="1" applyBorder="1" applyAlignment="1" applyProtection="1">
      <alignment vertical="center" wrapText="1"/>
      <protection locked="0"/>
    </xf>
    <xf numFmtId="0" fontId="11" fillId="0" borderId="53" xfId="0" applyNumberFormat="1" applyFont="1" applyFill="1" applyBorder="1" applyAlignment="1" applyProtection="1">
      <alignment horizontal="left" vertical="center" wrapText="1"/>
      <protection locked="0"/>
    </xf>
    <xf numFmtId="3" fontId="7" fillId="0" borderId="69" xfId="0" applyNumberFormat="1" applyFont="1" applyFill="1" applyBorder="1" applyAlignment="1" applyProtection="1">
      <alignment horizontal="right" vertical="center"/>
      <protection locked="0"/>
    </xf>
    <xf numFmtId="3" fontId="7" fillId="0" borderId="14" xfId="0" applyNumberFormat="1" applyFont="1" applyFill="1" applyBorder="1" applyAlignment="1" applyProtection="1">
      <alignment horizontal="right" vertical="center"/>
      <protection locked="0"/>
    </xf>
    <xf numFmtId="0" fontId="10" fillId="0" borderId="87" xfId="0" applyFont="1" applyBorder="1" applyAlignment="1">
      <alignment horizontal="center" vertical="center" wrapText="1"/>
    </xf>
    <xf numFmtId="0" fontId="6" fillId="0" borderId="88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OME\FN\AMIODUSZ\Bud2005\&#346;rspec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DM"/>
      <sheetName val="801 gm"/>
      <sheetName val="801 pow"/>
      <sheetName val="854 gm"/>
      <sheetName val="854 pow"/>
      <sheetName val="MOPS"/>
      <sheetName val="zb zest.śr.spec"/>
    </sheetNames>
    <sheetDataSet>
      <sheetData sheetId="0">
        <row r="13">
          <cell r="D13">
            <v>1509000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F57"/>
  <sheetViews>
    <sheetView workbookViewId="0" topLeftCell="A1">
      <selection activeCell="B54" sqref="B54"/>
    </sheetView>
  </sheetViews>
  <sheetFormatPr defaultColWidth="9.00390625" defaultRowHeight="12.75"/>
  <cols>
    <col min="1" max="1" width="8.00390625" style="34" customWidth="1"/>
    <col min="2" max="2" width="35.875" style="34" customWidth="1"/>
    <col min="3" max="3" width="7.875" style="34" customWidth="1"/>
    <col min="4" max="4" width="13.625" style="34" customWidth="1"/>
    <col min="5" max="5" width="12.25390625" style="34" customWidth="1"/>
    <col min="6" max="6" width="13.375" style="34" customWidth="1"/>
    <col min="7" max="16384" width="10.00390625" style="34" customWidth="1"/>
  </cols>
  <sheetData>
    <row r="1" spans="2:5" ht="15.75">
      <c r="B1" s="191"/>
      <c r="C1" s="2"/>
      <c r="D1" s="2"/>
      <c r="E1" s="2" t="s">
        <v>54</v>
      </c>
    </row>
    <row r="2" spans="1:5" ht="14.25" customHeight="1">
      <c r="A2" s="35"/>
      <c r="B2" s="36"/>
      <c r="C2" s="3"/>
      <c r="D2" s="3"/>
      <c r="E2" s="3" t="s">
        <v>203</v>
      </c>
    </row>
    <row r="3" spans="1:5" ht="13.5" customHeight="1">
      <c r="A3" s="35"/>
      <c r="B3" s="36"/>
      <c r="C3" s="3"/>
      <c r="D3" s="3"/>
      <c r="E3" s="3" t="s">
        <v>44</v>
      </c>
    </row>
    <row r="4" spans="1:5" ht="15" customHeight="1">
      <c r="A4" s="35"/>
      <c r="B4" s="36"/>
      <c r="C4" s="3"/>
      <c r="D4" s="3"/>
      <c r="E4" s="3" t="s">
        <v>204</v>
      </c>
    </row>
    <row r="5" spans="1:5" ht="9" customHeight="1">
      <c r="A5" s="35"/>
      <c r="B5" s="36"/>
      <c r="C5" s="3"/>
      <c r="D5" s="3"/>
      <c r="E5" s="37"/>
    </row>
    <row r="6" spans="1:6" s="42" customFormat="1" ht="46.5" customHeight="1">
      <c r="A6" s="38" t="s">
        <v>128</v>
      </c>
      <c r="B6" s="39"/>
      <c r="C6" s="40"/>
      <c r="D6" s="40"/>
      <c r="E6" s="40"/>
      <c r="F6" s="40"/>
    </row>
    <row r="7" spans="1:6" s="42" customFormat="1" ht="12.75" customHeight="1" thickBot="1">
      <c r="A7" s="38"/>
      <c r="B7" s="39"/>
      <c r="C7" s="40"/>
      <c r="D7" s="40"/>
      <c r="E7" s="40"/>
      <c r="F7" s="192" t="s">
        <v>10</v>
      </c>
    </row>
    <row r="8" spans="1:6" s="49" customFormat="1" ht="21.75" customHeight="1">
      <c r="A8" s="44" t="s">
        <v>0</v>
      </c>
      <c r="B8" s="45" t="s">
        <v>1</v>
      </c>
      <c r="C8" s="46" t="s">
        <v>2</v>
      </c>
      <c r="D8" s="193" t="s">
        <v>13</v>
      </c>
      <c r="E8" s="47" t="s">
        <v>3</v>
      </c>
      <c r="F8" s="48"/>
    </row>
    <row r="9" spans="1:6" s="49" customFormat="1" ht="14.25" customHeight="1">
      <c r="A9" s="50" t="s">
        <v>4</v>
      </c>
      <c r="B9" s="194"/>
      <c r="C9" s="52" t="s">
        <v>5</v>
      </c>
      <c r="D9" s="195" t="s">
        <v>18</v>
      </c>
      <c r="E9" s="55" t="s">
        <v>9</v>
      </c>
      <c r="F9" s="196" t="s">
        <v>6</v>
      </c>
    </row>
    <row r="10" spans="1:6" s="63" customFormat="1" ht="11.25" customHeight="1" thickBot="1">
      <c r="A10" s="57">
        <v>1</v>
      </c>
      <c r="B10" s="197">
        <v>2</v>
      </c>
      <c r="C10" s="58">
        <v>3</v>
      </c>
      <c r="D10" s="60">
        <v>4</v>
      </c>
      <c r="E10" s="59">
        <v>5</v>
      </c>
      <c r="F10" s="62">
        <v>6</v>
      </c>
    </row>
    <row r="11" spans="1:6" s="63" customFormat="1" ht="0.75" customHeight="1" hidden="1" thickBot="1" thickTop="1">
      <c r="A11" s="64">
        <v>758</v>
      </c>
      <c r="B11" s="110" t="s">
        <v>34</v>
      </c>
      <c r="C11" s="66" t="s">
        <v>32</v>
      </c>
      <c r="D11" s="117"/>
      <c r="E11" s="67"/>
      <c r="F11" s="198"/>
    </row>
    <row r="12" spans="1:6" s="63" customFormat="1" ht="50.25" customHeight="1" hidden="1" thickBot="1" thickTop="1">
      <c r="A12" s="71">
        <v>75801</v>
      </c>
      <c r="B12" s="113" t="s">
        <v>42</v>
      </c>
      <c r="C12" s="73"/>
      <c r="D12" s="119"/>
      <c r="E12" s="74"/>
      <c r="F12" s="199"/>
    </row>
    <row r="13" spans="1:6" s="63" customFormat="1" ht="28.5" customHeight="1" hidden="1" thickBot="1">
      <c r="A13" s="78">
        <v>2920</v>
      </c>
      <c r="B13" s="15" t="s">
        <v>38</v>
      </c>
      <c r="C13" s="79"/>
      <c r="D13" s="200"/>
      <c r="E13" s="80"/>
      <c r="F13" s="201"/>
    </row>
    <row r="14" spans="1:6" s="63" customFormat="1" ht="21.75" customHeight="1" thickBot="1" thickTop="1">
      <c r="A14" s="64">
        <v>600</v>
      </c>
      <c r="B14" s="110" t="s">
        <v>58</v>
      </c>
      <c r="C14" s="66" t="s">
        <v>56</v>
      </c>
      <c r="D14" s="68"/>
      <c r="E14" s="69">
        <f>E15</f>
        <v>128136</v>
      </c>
      <c r="F14" s="198"/>
    </row>
    <row r="15" spans="1:6" s="202" customFormat="1" ht="27.75" customHeight="1" thickTop="1">
      <c r="A15" s="71">
        <v>60015</v>
      </c>
      <c r="B15" s="113" t="s">
        <v>59</v>
      </c>
      <c r="C15" s="73"/>
      <c r="D15" s="75"/>
      <c r="E15" s="76">
        <f>E16</f>
        <v>128136</v>
      </c>
      <c r="F15" s="199"/>
    </row>
    <row r="16" spans="1:6" s="63" customFormat="1" ht="21" customHeight="1">
      <c r="A16" s="78">
        <v>6052</v>
      </c>
      <c r="B16" s="15" t="s">
        <v>57</v>
      </c>
      <c r="C16" s="79"/>
      <c r="D16" s="16"/>
      <c r="E16" s="81">
        <f>SUM(E17)</f>
        <v>128136</v>
      </c>
      <c r="F16" s="201"/>
    </row>
    <row r="17" spans="1:6" s="2" customFormat="1" ht="17.25" customHeight="1" thickBot="1">
      <c r="A17" s="83"/>
      <c r="B17" s="203" t="s">
        <v>60</v>
      </c>
      <c r="C17" s="85"/>
      <c r="D17" s="204"/>
      <c r="E17" s="103">
        <v>128136</v>
      </c>
      <c r="F17" s="205"/>
    </row>
    <row r="18" spans="1:6" s="2" customFormat="1" ht="77.25" customHeight="1" thickBot="1" thickTop="1">
      <c r="A18" s="64">
        <v>756</v>
      </c>
      <c r="B18" s="106" t="s">
        <v>45</v>
      </c>
      <c r="C18" s="66" t="s">
        <v>39</v>
      </c>
      <c r="D18" s="68">
        <f>SUM(D19)</f>
        <v>96351</v>
      </c>
      <c r="E18" s="206"/>
      <c r="F18" s="205"/>
    </row>
    <row r="19" spans="1:6" s="2" customFormat="1" ht="33" customHeight="1" thickTop="1">
      <c r="A19" s="71">
        <v>75622</v>
      </c>
      <c r="B19" s="107" t="s">
        <v>66</v>
      </c>
      <c r="C19" s="207"/>
      <c r="D19" s="75">
        <f>SUM(D20)</f>
        <v>96351</v>
      </c>
      <c r="E19" s="208"/>
      <c r="F19" s="209"/>
    </row>
    <row r="20" spans="1:6" s="2" customFormat="1" ht="21" customHeight="1" thickBot="1">
      <c r="A20" s="210" t="s">
        <v>64</v>
      </c>
      <c r="B20" s="211" t="s">
        <v>47</v>
      </c>
      <c r="C20" s="212"/>
      <c r="D20" s="213">
        <v>96351</v>
      </c>
      <c r="E20" s="214"/>
      <c r="F20" s="215"/>
    </row>
    <row r="21" spans="1:6" s="63" customFormat="1" ht="16.5" customHeight="1" thickBot="1" thickTop="1">
      <c r="A21" s="64">
        <v>758</v>
      </c>
      <c r="B21" s="9" t="s">
        <v>34</v>
      </c>
      <c r="C21" s="66" t="s">
        <v>39</v>
      </c>
      <c r="D21" s="68">
        <f>D22+D24</f>
        <v>166917</v>
      </c>
      <c r="E21" s="69"/>
      <c r="F21" s="70"/>
    </row>
    <row r="22" spans="1:6" s="63" customFormat="1" ht="32.25" customHeight="1" thickTop="1">
      <c r="A22" s="71">
        <v>75801</v>
      </c>
      <c r="B22" s="113" t="s">
        <v>36</v>
      </c>
      <c r="C22" s="73"/>
      <c r="D22" s="75">
        <f>D23</f>
        <v>166574</v>
      </c>
      <c r="E22" s="216"/>
      <c r="F22" s="217"/>
    </row>
    <row r="23" spans="1:6" s="63" customFormat="1" ht="20.25" customHeight="1">
      <c r="A23" s="78">
        <v>2920</v>
      </c>
      <c r="B23" s="15" t="s">
        <v>38</v>
      </c>
      <c r="C23" s="79"/>
      <c r="D23" s="16">
        <v>166574</v>
      </c>
      <c r="E23" s="218"/>
      <c r="F23" s="219"/>
    </row>
    <row r="24" spans="1:6" s="63" customFormat="1" ht="30.75" customHeight="1">
      <c r="A24" s="90">
        <v>75832</v>
      </c>
      <c r="B24" s="18" t="s">
        <v>48</v>
      </c>
      <c r="C24" s="92"/>
      <c r="D24" s="220">
        <f>D25</f>
        <v>343</v>
      </c>
      <c r="E24" s="221"/>
      <c r="F24" s="222"/>
    </row>
    <row r="25" spans="1:6" s="63" customFormat="1" ht="18" customHeight="1" thickBot="1">
      <c r="A25" s="78">
        <v>2920</v>
      </c>
      <c r="B25" s="15" t="s">
        <v>38</v>
      </c>
      <c r="C25" s="79"/>
      <c r="D25" s="223">
        <v>343</v>
      </c>
      <c r="E25" s="224"/>
      <c r="F25" s="201"/>
    </row>
    <row r="26" spans="1:6" s="63" customFormat="1" ht="17.25" customHeight="1" thickBot="1" thickTop="1">
      <c r="A26" s="64">
        <v>801</v>
      </c>
      <c r="B26" s="9" t="s">
        <v>20</v>
      </c>
      <c r="C26" s="66" t="s">
        <v>19</v>
      </c>
      <c r="D26" s="68">
        <f>D27+D29+D31+D35+D39</f>
        <v>502791</v>
      </c>
      <c r="E26" s="69">
        <f>E28+E29+E31+E35+E39</f>
        <v>481600</v>
      </c>
      <c r="F26" s="70">
        <f>F28+F29+F31+F35+F39</f>
        <v>670791</v>
      </c>
    </row>
    <row r="27" spans="1:6" s="63" customFormat="1" ht="17.25" customHeight="1" thickTop="1">
      <c r="A27" s="149">
        <v>80102</v>
      </c>
      <c r="B27" s="225" t="s">
        <v>49</v>
      </c>
      <c r="C27" s="207"/>
      <c r="D27" s="226"/>
      <c r="E27" s="227">
        <f>E28</f>
        <v>10000</v>
      </c>
      <c r="F27" s="199"/>
    </row>
    <row r="28" spans="1:6" s="63" customFormat="1" ht="15" customHeight="1">
      <c r="A28" s="186">
        <v>4260</v>
      </c>
      <c r="B28" s="228" t="s">
        <v>22</v>
      </c>
      <c r="C28" s="229"/>
      <c r="D28" s="230"/>
      <c r="E28" s="81">
        <v>10000</v>
      </c>
      <c r="F28" s="201"/>
    </row>
    <row r="29" spans="1:6" s="63" customFormat="1" ht="15" customHeight="1">
      <c r="A29" s="149">
        <v>80120</v>
      </c>
      <c r="B29" s="225" t="s">
        <v>41</v>
      </c>
      <c r="C29" s="231"/>
      <c r="D29" s="232"/>
      <c r="E29" s="233">
        <f>E30</f>
        <v>90000</v>
      </c>
      <c r="F29" s="222"/>
    </row>
    <row r="30" spans="1:6" s="63" customFormat="1" ht="16.5" customHeight="1">
      <c r="A30" s="78">
        <v>4260</v>
      </c>
      <c r="B30" s="15" t="s">
        <v>22</v>
      </c>
      <c r="C30" s="79"/>
      <c r="D30" s="200"/>
      <c r="E30" s="234">
        <v>90000</v>
      </c>
      <c r="F30" s="219"/>
    </row>
    <row r="31" spans="1:6" s="63" customFormat="1" ht="15.75" customHeight="1">
      <c r="A31" s="90">
        <v>80130</v>
      </c>
      <c r="B31" s="235" t="s">
        <v>26</v>
      </c>
      <c r="C31" s="92"/>
      <c r="D31" s="236"/>
      <c r="E31" s="95">
        <f>E32+E33+E34</f>
        <v>124200</v>
      </c>
      <c r="F31" s="222"/>
    </row>
    <row r="32" spans="1:6" s="63" customFormat="1" ht="15.75" customHeight="1">
      <c r="A32" s="78">
        <v>4010</v>
      </c>
      <c r="B32" s="15" t="s">
        <v>24</v>
      </c>
      <c r="C32" s="79"/>
      <c r="D32" s="200"/>
      <c r="E32" s="81">
        <v>40000</v>
      </c>
      <c r="F32" s="82"/>
    </row>
    <row r="33" spans="1:6" s="63" customFormat="1" ht="17.25" customHeight="1">
      <c r="A33" s="78">
        <v>4110</v>
      </c>
      <c r="B33" s="15" t="s">
        <v>17</v>
      </c>
      <c r="C33" s="79"/>
      <c r="D33" s="200"/>
      <c r="E33" s="81">
        <v>7200</v>
      </c>
      <c r="F33" s="82"/>
    </row>
    <row r="34" spans="1:6" s="63" customFormat="1" ht="15" customHeight="1">
      <c r="A34" s="237">
        <v>4260</v>
      </c>
      <c r="B34" s="238" t="s">
        <v>22</v>
      </c>
      <c r="C34" s="231"/>
      <c r="D34" s="232"/>
      <c r="E34" s="239">
        <v>77000</v>
      </c>
      <c r="F34" s="240"/>
    </row>
    <row r="35" spans="1:6" s="63" customFormat="1" ht="18" customHeight="1">
      <c r="A35" s="90">
        <v>80140</v>
      </c>
      <c r="B35" s="18" t="s">
        <v>50</v>
      </c>
      <c r="C35" s="92"/>
      <c r="D35" s="236"/>
      <c r="E35" s="95">
        <f>E36+E37+E38</f>
        <v>43600</v>
      </c>
      <c r="F35" s="96"/>
    </row>
    <row r="36" spans="1:6" s="63" customFormat="1" ht="19.5" customHeight="1">
      <c r="A36" s="146">
        <v>4010</v>
      </c>
      <c r="B36" s="242" t="s">
        <v>24</v>
      </c>
      <c r="C36" s="243"/>
      <c r="D36" s="244"/>
      <c r="E36" s="234">
        <v>20000</v>
      </c>
      <c r="F36" s="245"/>
    </row>
    <row r="37" spans="1:6" s="63" customFormat="1" ht="17.25" customHeight="1">
      <c r="A37" s="78">
        <v>4110</v>
      </c>
      <c r="B37" s="15" t="s">
        <v>17</v>
      </c>
      <c r="C37" s="79"/>
      <c r="D37" s="200"/>
      <c r="E37" s="81">
        <v>3600</v>
      </c>
      <c r="F37" s="82"/>
    </row>
    <row r="38" spans="1:6" s="63" customFormat="1" ht="21" customHeight="1">
      <c r="A38" s="237">
        <v>4260</v>
      </c>
      <c r="B38" s="238" t="s">
        <v>22</v>
      </c>
      <c r="C38" s="231"/>
      <c r="D38" s="232"/>
      <c r="E38" s="239">
        <v>20000</v>
      </c>
      <c r="F38" s="240"/>
    </row>
    <row r="39" spans="1:6" s="63" customFormat="1" ht="21" customHeight="1">
      <c r="A39" s="90">
        <v>80195</v>
      </c>
      <c r="B39" s="18" t="s">
        <v>7</v>
      </c>
      <c r="C39" s="92"/>
      <c r="D39" s="94">
        <f>SUM(D40:D44)</f>
        <v>502791</v>
      </c>
      <c r="E39" s="95">
        <f>SUM(E40:E44)</f>
        <v>213800</v>
      </c>
      <c r="F39" s="96">
        <f>SUM(F40:F44)</f>
        <v>670791</v>
      </c>
    </row>
    <row r="40" spans="1:6" s="63" customFormat="1" ht="65.25" customHeight="1">
      <c r="A40" s="146">
        <v>6290</v>
      </c>
      <c r="B40" s="242" t="s">
        <v>174</v>
      </c>
      <c r="C40" s="243"/>
      <c r="D40" s="213">
        <v>502791</v>
      </c>
      <c r="E40" s="234"/>
      <c r="F40" s="245"/>
    </row>
    <row r="41" spans="1:6" s="63" customFormat="1" ht="63" customHeight="1">
      <c r="A41" s="78">
        <v>6068</v>
      </c>
      <c r="B41" s="15" t="s">
        <v>173</v>
      </c>
      <c r="C41" s="79"/>
      <c r="D41" s="16"/>
      <c r="E41" s="81"/>
      <c r="F41" s="82">
        <v>502791</v>
      </c>
    </row>
    <row r="42" spans="1:6" s="63" customFormat="1" ht="61.5" customHeight="1">
      <c r="A42" s="78">
        <v>6069</v>
      </c>
      <c r="B42" s="15" t="s">
        <v>173</v>
      </c>
      <c r="C42" s="79"/>
      <c r="D42" s="16"/>
      <c r="E42" s="81"/>
      <c r="F42" s="82">
        <v>168000</v>
      </c>
    </row>
    <row r="43" spans="1:6" s="63" customFormat="1" ht="44.25" customHeight="1">
      <c r="A43" s="78">
        <v>4300</v>
      </c>
      <c r="B43" s="15" t="s">
        <v>175</v>
      </c>
      <c r="C43" s="79"/>
      <c r="D43" s="200"/>
      <c r="E43" s="81">
        <v>168000</v>
      </c>
      <c r="F43" s="82"/>
    </row>
    <row r="44" spans="1:6" s="63" customFormat="1" ht="15" customHeight="1" thickBot="1">
      <c r="A44" s="78">
        <v>4300</v>
      </c>
      <c r="B44" s="15" t="s">
        <v>11</v>
      </c>
      <c r="C44" s="79"/>
      <c r="D44" s="200"/>
      <c r="E44" s="81">
        <v>45800</v>
      </c>
      <c r="F44" s="82"/>
    </row>
    <row r="45" spans="1:6" s="130" customFormat="1" ht="19.5" customHeight="1" thickBot="1" thickTop="1">
      <c r="A45" s="64">
        <v>854</v>
      </c>
      <c r="B45" s="25" t="s">
        <v>28</v>
      </c>
      <c r="C45" s="66" t="s">
        <v>19</v>
      </c>
      <c r="D45" s="68"/>
      <c r="E45" s="69">
        <f>E46+E48+E50</f>
        <v>36400</v>
      </c>
      <c r="F45" s="198"/>
    </row>
    <row r="46" spans="1:6" s="250" customFormat="1" ht="21" customHeight="1" thickTop="1">
      <c r="A46" s="149">
        <v>85406</v>
      </c>
      <c r="B46" s="246" t="s">
        <v>51</v>
      </c>
      <c r="C46" s="247"/>
      <c r="D46" s="248"/>
      <c r="E46" s="143">
        <f>E47</f>
        <v>7000</v>
      </c>
      <c r="F46" s="249"/>
    </row>
    <row r="47" spans="1:6" s="250" customFormat="1" ht="16.5" customHeight="1">
      <c r="A47" s="146">
        <v>4260</v>
      </c>
      <c r="B47" s="242" t="s">
        <v>22</v>
      </c>
      <c r="C47" s="134"/>
      <c r="D47" s="251"/>
      <c r="E47" s="234">
        <v>7000</v>
      </c>
      <c r="F47" s="252"/>
    </row>
    <row r="48" spans="1:6" s="250" customFormat="1" ht="18" customHeight="1">
      <c r="A48" s="90">
        <v>85407</v>
      </c>
      <c r="B48" s="18" t="s">
        <v>29</v>
      </c>
      <c r="C48" s="253"/>
      <c r="D48" s="254"/>
      <c r="E48" s="95">
        <f>E49</f>
        <v>11400</v>
      </c>
      <c r="F48" s="255"/>
    </row>
    <row r="49" spans="1:6" s="250" customFormat="1" ht="16.5" customHeight="1">
      <c r="A49" s="186">
        <v>4260</v>
      </c>
      <c r="B49" s="241" t="s">
        <v>22</v>
      </c>
      <c r="C49" s="256"/>
      <c r="D49" s="257"/>
      <c r="E49" s="188">
        <v>11400</v>
      </c>
      <c r="F49" s="190"/>
    </row>
    <row r="50" spans="1:6" s="250" customFormat="1" ht="15" customHeight="1">
      <c r="A50" s="90">
        <v>85410</v>
      </c>
      <c r="B50" s="258" t="s">
        <v>30</v>
      </c>
      <c r="C50" s="253"/>
      <c r="D50" s="94"/>
      <c r="E50" s="95">
        <f>E51</f>
        <v>18000</v>
      </c>
      <c r="F50" s="255"/>
    </row>
    <row r="51" spans="1:6" s="250" customFormat="1" ht="18.75" customHeight="1" thickBot="1">
      <c r="A51" s="78">
        <v>4260</v>
      </c>
      <c r="B51" s="121" t="s">
        <v>22</v>
      </c>
      <c r="C51" s="259"/>
      <c r="D51" s="16"/>
      <c r="E51" s="81">
        <v>18000</v>
      </c>
      <c r="F51" s="145"/>
    </row>
    <row r="52" spans="1:6" s="250" customFormat="1" ht="32.25" customHeight="1" thickBot="1" thickTop="1">
      <c r="A52" s="64">
        <v>921</v>
      </c>
      <c r="B52" s="260" t="s">
        <v>15</v>
      </c>
      <c r="C52" s="66" t="s">
        <v>16</v>
      </c>
      <c r="D52" s="68">
        <f>D53</f>
        <v>12000</v>
      </c>
      <c r="E52" s="69"/>
      <c r="F52" s="70">
        <f>SUM(F53)</f>
        <v>12000</v>
      </c>
    </row>
    <row r="53" spans="1:6" s="250" customFormat="1" ht="20.25" customHeight="1" thickTop="1">
      <c r="A53" s="71">
        <v>92116</v>
      </c>
      <c r="B53" s="107" t="s">
        <v>52</v>
      </c>
      <c r="C53" s="73"/>
      <c r="D53" s="75">
        <f>SUM(D54:D55)</f>
        <v>12000</v>
      </c>
      <c r="E53" s="76"/>
      <c r="F53" s="77">
        <f>SUM(F55)</f>
        <v>12000</v>
      </c>
    </row>
    <row r="54" spans="1:6" s="250" customFormat="1" ht="64.5" customHeight="1">
      <c r="A54" s="78">
        <v>2320</v>
      </c>
      <c r="B54" s="261" t="s">
        <v>65</v>
      </c>
      <c r="C54" s="79"/>
      <c r="D54" s="16">
        <v>12000</v>
      </c>
      <c r="E54" s="81"/>
      <c r="F54" s="82"/>
    </row>
    <row r="55" spans="1:6" s="250" customFormat="1" ht="30" customHeight="1" thickBot="1">
      <c r="A55" s="78">
        <v>2480</v>
      </c>
      <c r="B55" s="261" t="s">
        <v>53</v>
      </c>
      <c r="C55" s="79"/>
      <c r="D55" s="16"/>
      <c r="E55" s="81"/>
      <c r="F55" s="82">
        <v>12000</v>
      </c>
    </row>
    <row r="56" spans="1:6" s="264" customFormat="1" ht="20.25" customHeight="1" thickBot="1" thickTop="1">
      <c r="A56" s="170"/>
      <c r="B56" s="171" t="s">
        <v>8</v>
      </c>
      <c r="C56" s="172"/>
      <c r="D56" s="262">
        <f>D14+D18+D21+D26+D45+D52</f>
        <v>778059</v>
      </c>
      <c r="E56" s="263">
        <f>E14+E18+E21+E26+E45+E52</f>
        <v>646136</v>
      </c>
      <c r="F56" s="70">
        <f>F14+F18+F21+F26+F45+F52</f>
        <v>682791</v>
      </c>
    </row>
    <row r="57" spans="1:6" s="267" customFormat="1" ht="17.25" customHeight="1" thickBot="1" thickTop="1">
      <c r="A57" s="265"/>
      <c r="B57" s="179" t="s">
        <v>14</v>
      </c>
      <c r="C57" s="179"/>
      <c r="D57" s="266"/>
      <c r="E57" s="183">
        <f>F56-E56</f>
        <v>36655</v>
      </c>
      <c r="F57" s="184"/>
    </row>
    <row r="58" ht="16.5" thickTop="1"/>
  </sheetData>
  <printOptions horizontalCentered="1"/>
  <pageMargins left="0.3937007874015748" right="0" top="0.984251968503937" bottom="0.5905511811023623" header="0.5118110236220472" footer="0"/>
  <pageSetup firstPageNumber="6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/>
  <dimension ref="A1:F55"/>
  <sheetViews>
    <sheetView workbookViewId="0" topLeftCell="A1">
      <selection activeCell="E2" sqref="E2:E4"/>
    </sheetView>
  </sheetViews>
  <sheetFormatPr defaultColWidth="9.00390625" defaultRowHeight="12.75"/>
  <cols>
    <col min="1" max="1" width="4.00390625" style="1" customWidth="1"/>
    <col min="2" max="2" width="7.75390625" style="1" customWidth="1"/>
    <col min="3" max="3" width="47.375" style="1" customWidth="1"/>
    <col min="4" max="4" width="11.875" style="1" customWidth="1"/>
    <col min="5" max="5" width="10.75390625" style="1" customWidth="1"/>
    <col min="6" max="6" width="12.625" style="1" customWidth="1"/>
    <col min="7" max="16384" width="9.125" style="1" customWidth="1"/>
  </cols>
  <sheetData>
    <row r="1" ht="12.75">
      <c r="E1" s="277" t="s">
        <v>133</v>
      </c>
    </row>
    <row r="2" ht="12.75">
      <c r="E2" s="3" t="s">
        <v>203</v>
      </c>
    </row>
    <row r="3" ht="12.75">
      <c r="E3" s="3" t="s">
        <v>44</v>
      </c>
    </row>
    <row r="4" ht="12.75">
      <c r="E4" s="3" t="s">
        <v>204</v>
      </c>
    </row>
    <row r="5" ht="13.5" customHeight="1">
      <c r="D5" s="268"/>
    </row>
    <row r="6" spans="3:5" s="278" customFormat="1" ht="17.25">
      <c r="C6" s="279" t="s">
        <v>91</v>
      </c>
      <c r="D6" s="279"/>
      <c r="E6" s="279"/>
    </row>
    <row r="7" spans="3:5" s="278" customFormat="1" ht="17.25">
      <c r="C7" s="279" t="s">
        <v>92</v>
      </c>
      <c r="D7" s="279"/>
      <c r="E7" s="279"/>
    </row>
    <row r="8" spans="3:5" s="278" customFormat="1" ht="17.25">
      <c r="C8" s="279" t="s">
        <v>93</v>
      </c>
      <c r="D8" s="279"/>
      <c r="E8" s="279"/>
    </row>
    <row r="9" spans="3:5" s="278" customFormat="1" ht="15.75" customHeight="1">
      <c r="C9" s="279" t="s">
        <v>94</v>
      </c>
      <c r="D9" s="279"/>
      <c r="E9" s="279"/>
    </row>
    <row r="10" spans="4:6" ht="13.5" customHeight="1" thickBot="1">
      <c r="D10" s="280"/>
      <c r="E10" s="281"/>
      <c r="F10" s="281" t="s">
        <v>95</v>
      </c>
    </row>
    <row r="11" spans="1:6" s="287" customFormat="1" ht="44.25" customHeight="1" thickBot="1">
      <c r="A11" s="282" t="s">
        <v>96</v>
      </c>
      <c r="B11" s="283" t="s">
        <v>97</v>
      </c>
      <c r="C11" s="284" t="s">
        <v>98</v>
      </c>
      <c r="D11" s="285" t="s">
        <v>99</v>
      </c>
      <c r="E11" s="286" t="s">
        <v>100</v>
      </c>
      <c r="F11" s="269" t="s">
        <v>101</v>
      </c>
    </row>
    <row r="12" spans="1:6" s="293" customFormat="1" ht="9.75" customHeight="1" thickBot="1" thickTop="1">
      <c r="A12" s="288">
        <v>1</v>
      </c>
      <c r="B12" s="289">
        <v>2</v>
      </c>
      <c r="C12" s="290">
        <v>3</v>
      </c>
      <c r="D12" s="291">
        <v>4</v>
      </c>
      <c r="E12" s="292">
        <v>5</v>
      </c>
      <c r="F12" s="270">
        <v>6</v>
      </c>
    </row>
    <row r="13" spans="1:6" s="287" customFormat="1" ht="30.75" customHeight="1" thickBot="1" thickTop="1">
      <c r="A13" s="294" t="s">
        <v>102</v>
      </c>
      <c r="B13" s="295" t="s">
        <v>103</v>
      </c>
      <c r="C13" s="296" t="s">
        <v>104</v>
      </c>
      <c r="D13" s="173">
        <f>D14+D15</f>
        <v>300000</v>
      </c>
      <c r="E13" s="173">
        <f>E14+E15</f>
        <v>73504</v>
      </c>
      <c r="F13" s="176">
        <f>F14+F15</f>
        <v>373504</v>
      </c>
    </row>
    <row r="14" spans="1:6" s="287" customFormat="1" ht="17.25" customHeight="1" thickTop="1">
      <c r="A14" s="297" t="s">
        <v>105</v>
      </c>
      <c r="B14" s="298">
        <v>9570</v>
      </c>
      <c r="C14" s="299" t="s">
        <v>106</v>
      </c>
      <c r="D14" s="300">
        <v>0</v>
      </c>
      <c r="E14" s="301">
        <v>73504</v>
      </c>
      <c r="F14" s="302">
        <f aca="true" t="shared" si="0" ref="F14:F25">D14+E14</f>
        <v>73504</v>
      </c>
    </row>
    <row r="15" spans="1:6" s="287" customFormat="1" ht="30" customHeight="1" thickBot="1">
      <c r="A15" s="303" t="s">
        <v>107</v>
      </c>
      <c r="B15" s="274" t="s">
        <v>72</v>
      </c>
      <c r="C15" s="304" t="s">
        <v>74</v>
      </c>
      <c r="D15" s="305">
        <v>300000</v>
      </c>
      <c r="E15" s="306"/>
      <c r="F15" s="307">
        <f t="shared" si="0"/>
        <v>300000</v>
      </c>
    </row>
    <row r="16" spans="1:6" s="287" customFormat="1" ht="33.75" customHeight="1" thickBot="1" thickTop="1">
      <c r="A16" s="294" t="s">
        <v>108</v>
      </c>
      <c r="B16" s="295" t="s">
        <v>103</v>
      </c>
      <c r="C16" s="308" t="s">
        <v>109</v>
      </c>
      <c r="D16" s="173">
        <f>D17+D19+D23</f>
        <v>300000</v>
      </c>
      <c r="E16" s="173">
        <f>E17+E19+E23</f>
        <v>0</v>
      </c>
      <c r="F16" s="176">
        <f t="shared" si="0"/>
        <v>300000</v>
      </c>
    </row>
    <row r="17" spans="1:6" s="287" customFormat="1" ht="33" customHeight="1" thickTop="1">
      <c r="A17" s="309" t="s">
        <v>105</v>
      </c>
      <c r="B17" s="310"/>
      <c r="C17" s="311" t="s">
        <v>110</v>
      </c>
      <c r="D17" s="312">
        <f>D18</f>
        <v>5000</v>
      </c>
      <c r="E17" s="313"/>
      <c r="F17" s="314">
        <f t="shared" si="0"/>
        <v>5000</v>
      </c>
    </row>
    <row r="18" spans="1:6" s="287" customFormat="1" ht="39.75" customHeight="1">
      <c r="A18" s="315"/>
      <c r="B18" s="274" t="s">
        <v>111</v>
      </c>
      <c r="C18" s="322" t="s">
        <v>113</v>
      </c>
      <c r="D18" s="300">
        <v>5000</v>
      </c>
      <c r="E18" s="301"/>
      <c r="F18" s="302">
        <f t="shared" si="0"/>
        <v>5000</v>
      </c>
    </row>
    <row r="19" spans="1:6" s="287" customFormat="1" ht="32.25" customHeight="1">
      <c r="A19" s="316" t="s">
        <v>107</v>
      </c>
      <c r="B19" s="317"/>
      <c r="C19" s="318" t="s">
        <v>112</v>
      </c>
      <c r="D19" s="319">
        <f>D20+D21+D22</f>
        <v>185000</v>
      </c>
      <c r="E19" s="301"/>
      <c r="F19" s="320">
        <f t="shared" si="0"/>
        <v>185000</v>
      </c>
    </row>
    <row r="20" spans="1:6" s="287" customFormat="1" ht="41.25" customHeight="1">
      <c r="A20" s="321"/>
      <c r="B20" s="272">
        <v>2450</v>
      </c>
      <c r="C20" s="322" t="s">
        <v>113</v>
      </c>
      <c r="D20" s="305">
        <v>90000</v>
      </c>
      <c r="E20" s="301">
        <v>-90000</v>
      </c>
      <c r="F20" s="302">
        <f t="shared" si="0"/>
        <v>0</v>
      </c>
    </row>
    <row r="21" spans="1:6" s="287" customFormat="1" ht="18" customHeight="1">
      <c r="A21" s="323"/>
      <c r="B21" s="271" t="s">
        <v>12</v>
      </c>
      <c r="C21" s="304" t="s">
        <v>11</v>
      </c>
      <c r="D21" s="324">
        <v>5000</v>
      </c>
      <c r="E21" s="301"/>
      <c r="F21" s="302">
        <f t="shared" si="0"/>
        <v>5000</v>
      </c>
    </row>
    <row r="22" spans="1:6" s="287" customFormat="1" ht="51" customHeight="1">
      <c r="A22" s="323"/>
      <c r="B22" s="271" t="s">
        <v>114</v>
      </c>
      <c r="C22" s="325" t="s">
        <v>134</v>
      </c>
      <c r="D22" s="324">
        <v>90000</v>
      </c>
      <c r="E22" s="301">
        <v>90000</v>
      </c>
      <c r="F22" s="302">
        <f t="shared" si="0"/>
        <v>180000</v>
      </c>
    </row>
    <row r="23" spans="1:6" s="287" customFormat="1" ht="15.75" customHeight="1">
      <c r="A23" s="316" t="s">
        <v>116</v>
      </c>
      <c r="B23" s="317"/>
      <c r="C23" s="275" t="s">
        <v>117</v>
      </c>
      <c r="D23" s="319">
        <f>D25+D24</f>
        <v>110000</v>
      </c>
      <c r="E23" s="301">
        <f>SUM(E24:E26)</f>
        <v>0</v>
      </c>
      <c r="F23" s="320">
        <f t="shared" si="0"/>
        <v>110000</v>
      </c>
    </row>
    <row r="24" spans="1:6" s="287" customFormat="1" ht="15" customHeight="1">
      <c r="A24" s="303"/>
      <c r="B24" s="273" t="s">
        <v>12</v>
      </c>
      <c r="C24" s="325" t="s">
        <v>11</v>
      </c>
      <c r="D24" s="305">
        <v>60000</v>
      </c>
      <c r="E24" s="301"/>
      <c r="F24" s="302">
        <f t="shared" si="0"/>
        <v>60000</v>
      </c>
    </row>
    <row r="25" spans="1:6" s="287" customFormat="1" ht="42" customHeight="1">
      <c r="A25" s="382"/>
      <c r="B25" s="276" t="s">
        <v>118</v>
      </c>
      <c r="C25" s="304" t="s">
        <v>119</v>
      </c>
      <c r="D25" s="324">
        <v>50000</v>
      </c>
      <c r="E25" s="324">
        <v>-50000</v>
      </c>
      <c r="F25" s="302">
        <f t="shared" si="0"/>
        <v>0</v>
      </c>
    </row>
    <row r="26" spans="1:6" s="287" customFormat="1" ht="44.25" customHeight="1" thickBot="1">
      <c r="A26" s="382"/>
      <c r="B26" s="276" t="s">
        <v>114</v>
      </c>
      <c r="C26" s="325" t="s">
        <v>115</v>
      </c>
      <c r="D26" s="300"/>
      <c r="E26" s="380">
        <v>50000</v>
      </c>
      <c r="F26" s="381">
        <f>SUM(D26:E26)</f>
        <v>50000</v>
      </c>
    </row>
    <row r="27" spans="1:6" s="287" customFormat="1" ht="39" customHeight="1" thickBot="1" thickTop="1">
      <c r="A27" s="383" t="s">
        <v>120</v>
      </c>
      <c r="B27" s="326"/>
      <c r="C27" s="327" t="s">
        <v>121</v>
      </c>
      <c r="D27" s="173">
        <f>D13-D16</f>
        <v>0</v>
      </c>
      <c r="E27" s="173">
        <f>E13-E16</f>
        <v>73504</v>
      </c>
      <c r="F27" s="176">
        <f>F13-F16</f>
        <v>73504</v>
      </c>
    </row>
    <row r="28" spans="5:6" s="287" customFormat="1" ht="13.5" thickTop="1">
      <c r="E28" s="328"/>
      <c r="F28" s="328"/>
    </row>
    <row r="29" spans="5:6" s="287" customFormat="1" ht="12.75">
      <c r="E29" s="328"/>
      <c r="F29" s="328"/>
    </row>
    <row r="30" spans="5:6" s="287" customFormat="1" ht="12.75">
      <c r="E30" s="328"/>
      <c r="F30" s="328"/>
    </row>
    <row r="31" spans="5:6" s="287" customFormat="1" ht="12.75">
      <c r="E31" s="328"/>
      <c r="F31" s="328"/>
    </row>
    <row r="32" spans="5:6" s="287" customFormat="1" ht="12.75">
      <c r="E32" s="328"/>
      <c r="F32" s="328"/>
    </row>
    <row r="33" spans="5:6" s="287" customFormat="1" ht="12.75">
      <c r="E33" s="328"/>
      <c r="F33" s="328"/>
    </row>
    <row r="34" spans="5:6" s="287" customFormat="1" ht="12.75">
      <c r="E34" s="328"/>
      <c r="F34" s="328"/>
    </row>
    <row r="35" spans="5:6" s="287" customFormat="1" ht="12.75">
      <c r="E35" s="328"/>
      <c r="F35" s="328"/>
    </row>
    <row r="36" spans="5:6" s="287" customFormat="1" ht="12.75">
      <c r="E36" s="328"/>
      <c r="F36" s="328"/>
    </row>
    <row r="37" spans="5:6" s="287" customFormat="1" ht="12.75">
      <c r="E37" s="328"/>
      <c r="F37" s="328"/>
    </row>
    <row r="38" spans="5:6" s="287" customFormat="1" ht="12.75">
      <c r="E38" s="328"/>
      <c r="F38" s="328"/>
    </row>
    <row r="39" spans="5:6" s="287" customFormat="1" ht="12.75">
      <c r="E39" s="328"/>
      <c r="F39" s="328"/>
    </row>
    <row r="40" spans="5:6" s="287" customFormat="1" ht="12.75">
      <c r="E40" s="328"/>
      <c r="F40" s="328"/>
    </row>
    <row r="41" spans="5:6" s="287" customFormat="1" ht="12.75">
      <c r="E41" s="328"/>
      <c r="F41" s="328"/>
    </row>
    <row r="42" spans="5:6" s="287" customFormat="1" ht="12.75">
      <c r="E42" s="328"/>
      <c r="F42" s="328"/>
    </row>
    <row r="43" spans="5:6" s="287" customFormat="1" ht="12.75">
      <c r="E43" s="328"/>
      <c r="F43" s="328"/>
    </row>
    <row r="44" spans="5:6" s="287" customFormat="1" ht="12.75">
      <c r="E44" s="328"/>
      <c r="F44" s="328"/>
    </row>
    <row r="45" spans="5:6" s="287" customFormat="1" ht="12.75">
      <c r="E45" s="328"/>
      <c r="F45" s="328"/>
    </row>
    <row r="46" spans="5:6" s="287" customFormat="1" ht="12.75">
      <c r="E46" s="328"/>
      <c r="F46" s="328"/>
    </row>
    <row r="47" spans="5:6" s="287" customFormat="1" ht="12.75">
      <c r="E47" s="328"/>
      <c r="F47" s="328"/>
    </row>
    <row r="48" spans="5:6" s="287" customFormat="1" ht="12.75">
      <c r="E48" s="328"/>
      <c r="F48" s="328"/>
    </row>
    <row r="49" spans="5:6" s="287" customFormat="1" ht="12.75">
      <c r="E49" s="328"/>
      <c r="F49" s="328"/>
    </row>
    <row r="50" spans="5:6" s="287" customFormat="1" ht="12.75">
      <c r="E50" s="328"/>
      <c r="F50" s="328"/>
    </row>
    <row r="51" spans="5:6" s="287" customFormat="1" ht="12.75">
      <c r="E51" s="328"/>
      <c r="F51" s="328"/>
    </row>
    <row r="52" spans="5:6" s="287" customFormat="1" ht="12.75">
      <c r="E52" s="328"/>
      <c r="F52" s="328"/>
    </row>
    <row r="53" spans="5:6" s="287" customFormat="1" ht="12.75">
      <c r="E53" s="328"/>
      <c r="F53" s="328"/>
    </row>
    <row r="54" spans="5:6" s="287" customFormat="1" ht="12.75">
      <c r="E54" s="328"/>
      <c r="F54" s="328"/>
    </row>
    <row r="55" spans="5:6" s="287" customFormat="1" ht="12.75">
      <c r="E55" s="328"/>
      <c r="F55" s="328"/>
    </row>
    <row r="56" s="287" customFormat="1" ht="12.75"/>
    <row r="57" s="287" customFormat="1" ht="12.75"/>
    <row r="58" s="287" customFormat="1" ht="12.75"/>
    <row r="59" s="287" customFormat="1" ht="12.75"/>
    <row r="60" s="287" customFormat="1" ht="12.75"/>
    <row r="61" s="287" customFormat="1" ht="12.75"/>
    <row r="62" s="287" customFormat="1" ht="12.75"/>
    <row r="63" s="287" customFormat="1" ht="12.75"/>
    <row r="64" s="287" customFormat="1" ht="12.75"/>
    <row r="65" s="287" customFormat="1" ht="12.75"/>
    <row r="66" s="287" customFormat="1" ht="12.75"/>
    <row r="67" s="287" customFormat="1" ht="12.75"/>
    <row r="68" s="287" customFormat="1" ht="12.75"/>
    <row r="69" s="287" customFormat="1" ht="12.75"/>
    <row r="70" s="287" customFormat="1" ht="12.75"/>
    <row r="71" s="287" customFormat="1" ht="12.75"/>
    <row r="72" s="287" customFormat="1" ht="12.75"/>
    <row r="73" s="287" customFormat="1" ht="12.75"/>
    <row r="74" s="287" customFormat="1" ht="12.75"/>
    <row r="75" s="287" customFormat="1" ht="12.75"/>
    <row r="76" s="287" customFormat="1" ht="12.75"/>
    <row r="77" s="287" customFormat="1" ht="12.75"/>
    <row r="78" s="287" customFormat="1" ht="12.75"/>
    <row r="79" s="287" customFormat="1" ht="12.75"/>
    <row r="80" s="287" customFormat="1" ht="12.75"/>
    <row r="81" s="287" customFormat="1" ht="12.75"/>
    <row r="82" s="287" customFormat="1" ht="12.75"/>
    <row r="83" s="287" customFormat="1" ht="12.75"/>
    <row r="84" s="287" customFormat="1" ht="12.75"/>
    <row r="85" s="287" customFormat="1" ht="12.75"/>
    <row r="86" s="287" customFormat="1" ht="12.75"/>
    <row r="87" s="287" customFormat="1" ht="12.75"/>
    <row r="88" s="287" customFormat="1" ht="12.75"/>
    <row r="89" s="287" customFormat="1" ht="12.75"/>
    <row r="90" s="287" customFormat="1" ht="12.75"/>
  </sheetData>
  <printOptions horizontalCentered="1"/>
  <pageMargins left="0" right="0" top="0.984251968503937" bottom="0.3937007874015748" header="0.5118110236220472" footer="0"/>
  <pageSetup firstPageNumber="8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2">
      <selection activeCell="D2" sqref="D2:D4"/>
    </sheetView>
  </sheetViews>
  <sheetFormatPr defaultColWidth="9.00390625" defaultRowHeight="12.75"/>
  <cols>
    <col min="1" max="1" width="4.00390625" style="264" customWidth="1"/>
    <col min="2" max="2" width="27.00390625" style="264" customWidth="1"/>
    <col min="3" max="4" width="21.625" style="264" customWidth="1"/>
    <col min="5" max="16384" width="10.00390625" style="264" customWidth="1"/>
  </cols>
  <sheetData>
    <row r="1" ht="12.75" customHeight="1">
      <c r="D1" s="2" t="s">
        <v>136</v>
      </c>
    </row>
    <row r="2" ht="12.75" customHeight="1">
      <c r="D2" s="3" t="s">
        <v>203</v>
      </c>
    </row>
    <row r="3" ht="12.75" customHeight="1">
      <c r="D3" s="3" t="s">
        <v>44</v>
      </c>
    </row>
    <row r="4" ht="12.75" customHeight="1">
      <c r="D4" s="3" t="s">
        <v>204</v>
      </c>
    </row>
    <row r="6" spans="1:4" ht="56.25" customHeight="1">
      <c r="A6" s="4" t="s">
        <v>158</v>
      </c>
      <c r="B6" s="340"/>
      <c r="C6" s="340"/>
      <c r="D6" s="340"/>
    </row>
    <row r="7" spans="1:4" s="267" customFormat="1" ht="30.75" customHeight="1">
      <c r="A7" s="386" t="s">
        <v>145</v>
      </c>
      <c r="B7" s="387"/>
      <c r="C7" s="387"/>
      <c r="D7" s="387"/>
    </row>
    <row r="8" spans="1:4" ht="18">
      <c r="A8" s="341"/>
      <c r="B8" s="340"/>
      <c r="C8" s="340"/>
      <c r="D8" s="340"/>
    </row>
    <row r="9" spans="1:4" ht="15.75" customHeight="1" thickBot="1">
      <c r="A9" s="340"/>
      <c r="B9" s="340"/>
      <c r="C9" s="340"/>
      <c r="D9" s="388" t="s">
        <v>10</v>
      </c>
    </row>
    <row r="10" spans="1:4" s="22" customFormat="1" ht="56.25" customHeight="1" thickBot="1" thickTop="1">
      <c r="A10" s="389" t="s">
        <v>96</v>
      </c>
      <c r="B10" s="390" t="s">
        <v>1</v>
      </c>
      <c r="C10" s="391" t="s">
        <v>157</v>
      </c>
      <c r="D10" s="392" t="s">
        <v>3</v>
      </c>
    </row>
    <row r="11" spans="1:4" s="345" customFormat="1" ht="12.75" customHeight="1" thickBot="1" thickTop="1">
      <c r="A11" s="342">
        <v>1</v>
      </c>
      <c r="B11" s="343">
        <v>2</v>
      </c>
      <c r="C11" s="343">
        <v>3</v>
      </c>
      <c r="D11" s="344">
        <v>4</v>
      </c>
    </row>
    <row r="12" spans="1:4" s="349" customFormat="1" ht="25.5" customHeight="1" thickTop="1">
      <c r="A12" s="346" t="s">
        <v>105</v>
      </c>
      <c r="B12" s="347" t="s">
        <v>137</v>
      </c>
      <c r="C12" s="348">
        <f>'[1]ZDM'!D13</f>
        <v>1509000</v>
      </c>
      <c r="D12" s="366">
        <f aca="true" t="shared" si="0" ref="D12:D17">C12</f>
        <v>1509000</v>
      </c>
    </row>
    <row r="13" spans="1:4" s="349" customFormat="1" ht="33" customHeight="1">
      <c r="A13" s="350" t="s">
        <v>107</v>
      </c>
      <c r="B13" s="351" t="s">
        <v>138</v>
      </c>
      <c r="C13" s="352">
        <v>26050</v>
      </c>
      <c r="D13" s="366">
        <v>26050</v>
      </c>
    </row>
    <row r="14" spans="1:4" s="354" customFormat="1" ht="33" customHeight="1">
      <c r="A14" s="350" t="s">
        <v>116</v>
      </c>
      <c r="B14" s="351" t="s">
        <v>139</v>
      </c>
      <c r="C14" s="352">
        <f>SUM(C16:C17)</f>
        <v>737360</v>
      </c>
      <c r="D14" s="353">
        <f t="shared" si="0"/>
        <v>737360</v>
      </c>
    </row>
    <row r="15" spans="1:4" s="349" customFormat="1" ht="14.25" customHeight="1">
      <c r="A15" s="355"/>
      <c r="B15" s="356" t="s">
        <v>140</v>
      </c>
      <c r="C15" s="357"/>
      <c r="D15" s="358">
        <f t="shared" si="0"/>
        <v>0</v>
      </c>
    </row>
    <row r="16" spans="1:4" s="362" customFormat="1" ht="24" customHeight="1">
      <c r="A16" s="359"/>
      <c r="B16" s="360" t="s">
        <v>141</v>
      </c>
      <c r="C16" s="361">
        <v>321660</v>
      </c>
      <c r="D16" s="358">
        <v>321660</v>
      </c>
    </row>
    <row r="17" spans="1:4" s="362" customFormat="1" ht="24" customHeight="1" thickBot="1">
      <c r="A17" s="359"/>
      <c r="B17" s="360" t="s">
        <v>142</v>
      </c>
      <c r="C17" s="361">
        <v>415700</v>
      </c>
      <c r="D17" s="367">
        <f t="shared" si="0"/>
        <v>415700</v>
      </c>
    </row>
    <row r="18" spans="1:4" s="362" customFormat="1" ht="39.75" customHeight="1" hidden="1">
      <c r="A18" s="350" t="s">
        <v>123</v>
      </c>
      <c r="B18" s="351" t="s">
        <v>143</v>
      </c>
      <c r="C18" s="352" t="e">
        <f>#REF!</f>
        <v>#REF!</v>
      </c>
      <c r="D18" s="353" t="e">
        <f>#REF!</f>
        <v>#REF!</v>
      </c>
    </row>
    <row r="19" spans="1:4" s="365" customFormat="1" ht="37.5" customHeight="1" thickBot="1" thickTop="1">
      <c r="A19" s="363" t="s">
        <v>144</v>
      </c>
      <c r="B19" s="364"/>
      <c r="C19" s="173">
        <f>C12+C13+C14</f>
        <v>2272410</v>
      </c>
      <c r="D19" s="7">
        <f>D12+D13+D14</f>
        <v>2272410</v>
      </c>
    </row>
    <row r="20" ht="19.5" customHeight="1" thickTop="1"/>
  </sheetData>
  <printOptions horizontalCentered="1"/>
  <pageMargins left="0" right="0" top="0.984251968503937" bottom="0.984251968503937" header="0.5118110236220472" footer="0.5118110236220472"/>
  <pageSetup firstPageNumber="9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77"/>
  <sheetViews>
    <sheetView tabSelected="1" workbookViewId="0" topLeftCell="A1">
      <selection activeCell="D2" sqref="D2:D4"/>
    </sheetView>
  </sheetViews>
  <sheetFormatPr defaultColWidth="9.00390625" defaultRowHeight="12.75"/>
  <cols>
    <col min="1" max="1" width="6.625" style="337" customWidth="1"/>
    <col min="2" max="2" width="28.25390625" style="337" customWidth="1"/>
    <col min="3" max="4" width="20.375" style="337" customWidth="1"/>
    <col min="5" max="16384" width="9.125" style="337" customWidth="1"/>
  </cols>
  <sheetData>
    <row r="1" spans="3:4" ht="12.75">
      <c r="C1" s="2"/>
      <c r="D1" s="2" t="s">
        <v>201</v>
      </c>
    </row>
    <row r="2" spans="3:4" ht="12.75">
      <c r="C2" s="3"/>
      <c r="D2" s="3" t="s">
        <v>203</v>
      </c>
    </row>
    <row r="3" spans="3:4" ht="12.75">
      <c r="C3" s="3"/>
      <c r="D3" s="3" t="s">
        <v>44</v>
      </c>
    </row>
    <row r="4" spans="3:4" ht="12.75">
      <c r="C4" s="3"/>
      <c r="D4" s="3" t="s">
        <v>204</v>
      </c>
    </row>
    <row r="5" ht="6.75" customHeight="1"/>
    <row r="6" spans="1:4" ht="60.75" customHeight="1">
      <c r="A6" s="4" t="s">
        <v>200</v>
      </c>
      <c r="B6" s="338"/>
      <c r="C6" s="379"/>
      <c r="D6" s="379"/>
    </row>
    <row r="7" spans="1:4" ht="18" customHeight="1" thickBot="1">
      <c r="A7" s="4"/>
      <c r="B7" s="338"/>
      <c r="C7" s="379"/>
      <c r="D7" s="388" t="s">
        <v>10</v>
      </c>
    </row>
    <row r="8" spans="1:4" ht="32.25" customHeight="1" thickTop="1">
      <c r="A8" s="402" t="s">
        <v>0</v>
      </c>
      <c r="B8" s="403" t="s">
        <v>1</v>
      </c>
      <c r="C8" s="406" t="s">
        <v>156</v>
      </c>
      <c r="D8" s="407"/>
    </row>
    <row r="9" spans="1:4" ht="18" customHeight="1">
      <c r="A9" s="408" t="s">
        <v>4</v>
      </c>
      <c r="B9" s="369"/>
      <c r="C9" s="384" t="s">
        <v>157</v>
      </c>
      <c r="D9" s="385" t="s">
        <v>3</v>
      </c>
    </row>
    <row r="10" spans="1:4" ht="13.5" thickBot="1">
      <c r="A10" s="409">
        <v>1</v>
      </c>
      <c r="B10" s="370">
        <v>2</v>
      </c>
      <c r="C10" s="372">
        <v>3</v>
      </c>
      <c r="D10" s="410">
        <v>4</v>
      </c>
    </row>
    <row r="11" spans="1:4" ht="20.25" customHeight="1" thickBot="1" thickTop="1">
      <c r="A11" s="411">
        <v>801</v>
      </c>
      <c r="B11" s="378" t="s">
        <v>20</v>
      </c>
      <c r="C11" s="400">
        <f>C12+C17+C20+C23+C28+C35+C41+C47+C53+C56+C62</f>
        <v>306160</v>
      </c>
      <c r="D11" s="416">
        <f>D12+D17+D20+D23+D28+D35+D41+D47+D53+C56+C62</f>
        <v>306160</v>
      </c>
    </row>
    <row r="12" spans="1:4" ht="21" customHeight="1" thickTop="1">
      <c r="A12" s="421">
        <v>80120</v>
      </c>
      <c r="B12" s="437" t="s">
        <v>188</v>
      </c>
      <c r="C12" s="422">
        <f>SUM(C13:C14)</f>
        <v>3100</v>
      </c>
      <c r="D12" s="423">
        <f>SUM(D15:D16)</f>
        <v>3100</v>
      </c>
    </row>
    <row r="13" spans="1:4" s="419" customFormat="1" ht="16.5">
      <c r="A13" s="413" t="s">
        <v>148</v>
      </c>
      <c r="B13" s="393" t="s">
        <v>149</v>
      </c>
      <c r="C13" s="376">
        <v>100</v>
      </c>
      <c r="D13" s="394"/>
    </row>
    <row r="14" spans="1:4" s="419" customFormat="1" ht="30.75" customHeight="1">
      <c r="A14" s="414" t="s">
        <v>150</v>
      </c>
      <c r="B14" s="393" t="s">
        <v>151</v>
      </c>
      <c r="C14" s="376">
        <v>3000</v>
      </c>
      <c r="D14" s="394"/>
    </row>
    <row r="15" spans="1:4" s="419" customFormat="1" ht="33">
      <c r="A15" s="412" t="s">
        <v>160</v>
      </c>
      <c r="B15" s="373" t="s">
        <v>161</v>
      </c>
      <c r="C15" s="376"/>
      <c r="D15" s="375">
        <v>2000</v>
      </c>
    </row>
    <row r="16" spans="1:4" s="419" customFormat="1" ht="16.5">
      <c r="A16" s="412" t="s">
        <v>77</v>
      </c>
      <c r="B16" s="373" t="s">
        <v>21</v>
      </c>
      <c r="C16" s="376"/>
      <c r="D16" s="375">
        <v>1100</v>
      </c>
    </row>
    <row r="17" spans="1:4" ht="21" customHeight="1">
      <c r="A17" s="428">
        <v>80120</v>
      </c>
      <c r="B17" s="432" t="s">
        <v>189</v>
      </c>
      <c r="C17" s="430">
        <f>SUM(C18:C19)</f>
        <v>1500</v>
      </c>
      <c r="D17" s="431">
        <f>SUM(D18:D19)</f>
        <v>1500</v>
      </c>
    </row>
    <row r="18" spans="1:4" s="417" customFormat="1" ht="33">
      <c r="A18" s="414" t="s">
        <v>150</v>
      </c>
      <c r="B18" s="393" t="s">
        <v>151</v>
      </c>
      <c r="C18" s="376">
        <v>1500</v>
      </c>
      <c r="D18" s="420"/>
    </row>
    <row r="19" spans="1:4" s="419" customFormat="1" ht="16.5">
      <c r="A19" s="414" t="s">
        <v>12</v>
      </c>
      <c r="B19" s="395" t="s">
        <v>11</v>
      </c>
      <c r="C19" s="396"/>
      <c r="D19" s="394">
        <v>1500</v>
      </c>
    </row>
    <row r="20" spans="1:4" ht="21" customHeight="1">
      <c r="A20" s="428">
        <v>80120</v>
      </c>
      <c r="B20" s="432" t="s">
        <v>193</v>
      </c>
      <c r="C20" s="430">
        <f>SUM(C21:C21)</f>
        <v>800</v>
      </c>
      <c r="D20" s="431">
        <f>SUM(D21:D22)</f>
        <v>800</v>
      </c>
    </row>
    <row r="21" spans="1:4" s="419" customFormat="1" ht="33">
      <c r="A21" s="414" t="s">
        <v>150</v>
      </c>
      <c r="B21" s="393" t="s">
        <v>151</v>
      </c>
      <c r="C21" s="376">
        <v>800</v>
      </c>
      <c r="D21" s="375"/>
    </row>
    <row r="22" spans="1:4" s="419" customFormat="1" ht="33">
      <c r="A22" s="412" t="s">
        <v>160</v>
      </c>
      <c r="B22" s="373" t="s">
        <v>161</v>
      </c>
      <c r="C22" s="376"/>
      <c r="D22" s="375">
        <v>800</v>
      </c>
    </row>
    <row r="23" spans="1:4" ht="21" customHeight="1">
      <c r="A23" s="428">
        <v>80120</v>
      </c>
      <c r="B23" s="432" t="s">
        <v>190</v>
      </c>
      <c r="C23" s="430">
        <f>SUM(C24:C25)</f>
        <v>5510</v>
      </c>
      <c r="D23" s="431">
        <f>SUM(D24:D27)</f>
        <v>5510</v>
      </c>
    </row>
    <row r="24" spans="1:4" s="419" customFormat="1" ht="16.5">
      <c r="A24" s="413" t="s">
        <v>148</v>
      </c>
      <c r="B24" s="393" t="s">
        <v>149</v>
      </c>
      <c r="C24" s="376">
        <v>10</v>
      </c>
      <c r="D24" s="375"/>
    </row>
    <row r="25" spans="1:4" s="419" customFormat="1" ht="33">
      <c r="A25" s="414" t="s">
        <v>150</v>
      </c>
      <c r="B25" s="393" t="s">
        <v>151</v>
      </c>
      <c r="C25" s="376">
        <v>5500</v>
      </c>
      <c r="D25" s="375"/>
    </row>
    <row r="26" spans="1:4" s="419" customFormat="1" ht="33">
      <c r="A26" s="412" t="s">
        <v>160</v>
      </c>
      <c r="B26" s="373" t="s">
        <v>161</v>
      </c>
      <c r="C26" s="376"/>
      <c r="D26" s="375">
        <v>4000</v>
      </c>
    </row>
    <row r="27" spans="1:4" s="419" customFormat="1" ht="16.5">
      <c r="A27" s="414" t="s">
        <v>12</v>
      </c>
      <c r="B27" s="395" t="s">
        <v>11</v>
      </c>
      <c r="C27" s="376"/>
      <c r="D27" s="375">
        <v>1510</v>
      </c>
    </row>
    <row r="28" spans="1:4" ht="21" customHeight="1">
      <c r="A28" s="428">
        <v>80120</v>
      </c>
      <c r="B28" s="432" t="s">
        <v>191</v>
      </c>
      <c r="C28" s="430">
        <f>SUM(C29:C31)</f>
        <v>1550</v>
      </c>
      <c r="D28" s="431">
        <f>SUM(D29:D34)</f>
        <v>1550</v>
      </c>
    </row>
    <row r="29" spans="1:4" ht="21.75" customHeight="1">
      <c r="A29" s="413" t="s">
        <v>148</v>
      </c>
      <c r="B29" s="393" t="s">
        <v>149</v>
      </c>
      <c r="C29" s="440">
        <v>50</v>
      </c>
      <c r="D29" s="435"/>
    </row>
    <row r="30" spans="1:4" s="419" customFormat="1" ht="33">
      <c r="A30" s="414" t="s">
        <v>150</v>
      </c>
      <c r="B30" s="393" t="s">
        <v>151</v>
      </c>
      <c r="C30" s="376">
        <v>500</v>
      </c>
      <c r="D30" s="375"/>
    </row>
    <row r="31" spans="1:4" s="419" customFormat="1" ht="16.5">
      <c r="A31" s="441" t="s">
        <v>68</v>
      </c>
      <c r="B31" s="442" t="s">
        <v>152</v>
      </c>
      <c r="C31" s="443">
        <v>1000</v>
      </c>
      <c r="D31" s="444"/>
    </row>
    <row r="32" spans="1:4" s="419" customFormat="1" ht="16.5">
      <c r="A32" s="414" t="s">
        <v>70</v>
      </c>
      <c r="B32" s="395" t="s">
        <v>27</v>
      </c>
      <c r="C32" s="376"/>
      <c r="D32" s="375">
        <v>600</v>
      </c>
    </row>
    <row r="33" spans="1:4" s="419" customFormat="1" ht="33">
      <c r="A33" s="412" t="s">
        <v>160</v>
      </c>
      <c r="B33" s="373" t="s">
        <v>161</v>
      </c>
      <c r="C33" s="376"/>
      <c r="D33" s="375">
        <v>800</v>
      </c>
    </row>
    <row r="34" spans="1:4" s="419" customFormat="1" ht="16.5">
      <c r="A34" s="414" t="s">
        <v>12</v>
      </c>
      <c r="B34" s="395" t="s">
        <v>11</v>
      </c>
      <c r="C34" s="376"/>
      <c r="D34" s="375">
        <v>150</v>
      </c>
    </row>
    <row r="35" spans="1:4" ht="21" customHeight="1">
      <c r="A35" s="428">
        <v>80120</v>
      </c>
      <c r="B35" s="432" t="s">
        <v>192</v>
      </c>
      <c r="C35" s="430">
        <f>SUM(C36:C38)</f>
        <v>13100</v>
      </c>
      <c r="D35" s="431">
        <f>SUM(D36:D40)</f>
        <v>13100</v>
      </c>
    </row>
    <row r="36" spans="1:4" ht="21" customHeight="1">
      <c r="A36" s="413" t="s">
        <v>148</v>
      </c>
      <c r="B36" s="393" t="s">
        <v>149</v>
      </c>
      <c r="C36" s="440">
        <v>100</v>
      </c>
      <c r="D36" s="435"/>
    </row>
    <row r="37" spans="1:4" s="419" customFormat="1" ht="33">
      <c r="A37" s="414" t="s">
        <v>150</v>
      </c>
      <c r="B37" s="393" t="s">
        <v>151</v>
      </c>
      <c r="C37" s="376">
        <v>10000</v>
      </c>
      <c r="D37" s="375"/>
    </row>
    <row r="38" spans="1:4" s="419" customFormat="1" ht="16.5">
      <c r="A38" s="414" t="s">
        <v>68</v>
      </c>
      <c r="B38" s="395" t="s">
        <v>152</v>
      </c>
      <c r="C38" s="376">
        <v>3000</v>
      </c>
      <c r="D38" s="375"/>
    </row>
    <row r="39" spans="1:4" s="419" customFormat="1" ht="33">
      <c r="A39" s="412" t="s">
        <v>160</v>
      </c>
      <c r="B39" s="373" t="s">
        <v>161</v>
      </c>
      <c r="C39" s="376"/>
      <c r="D39" s="375">
        <v>5000</v>
      </c>
    </row>
    <row r="40" spans="1:4" s="419" customFormat="1" ht="16.5">
      <c r="A40" s="414" t="s">
        <v>12</v>
      </c>
      <c r="B40" s="395" t="s">
        <v>11</v>
      </c>
      <c r="C40" s="376"/>
      <c r="D40" s="375">
        <v>8100</v>
      </c>
    </row>
    <row r="41" spans="1:4" ht="21" customHeight="1">
      <c r="A41" s="428">
        <v>80120</v>
      </c>
      <c r="B41" s="432" t="s">
        <v>196</v>
      </c>
      <c r="C41" s="430">
        <f>SUM(C42:C44)</f>
        <v>2000</v>
      </c>
      <c r="D41" s="431">
        <f>SUM(D42:D46)</f>
        <v>2000</v>
      </c>
    </row>
    <row r="42" spans="1:4" ht="21" customHeight="1">
      <c r="A42" s="413" t="s">
        <v>148</v>
      </c>
      <c r="B42" s="393" t="s">
        <v>149</v>
      </c>
      <c r="C42" s="440">
        <v>100</v>
      </c>
      <c r="D42" s="435"/>
    </row>
    <row r="43" spans="1:4" s="419" customFormat="1" ht="33">
      <c r="A43" s="414" t="s">
        <v>150</v>
      </c>
      <c r="B43" s="393" t="s">
        <v>151</v>
      </c>
      <c r="C43" s="376">
        <v>900</v>
      </c>
      <c r="D43" s="375"/>
    </row>
    <row r="44" spans="1:4" s="419" customFormat="1" ht="16.5">
      <c r="A44" s="414" t="s">
        <v>68</v>
      </c>
      <c r="B44" s="395" t="s">
        <v>152</v>
      </c>
      <c r="C44" s="376">
        <v>1000</v>
      </c>
      <c r="D44" s="375"/>
    </row>
    <row r="45" spans="1:4" s="419" customFormat="1" ht="33">
      <c r="A45" s="412" t="s">
        <v>160</v>
      </c>
      <c r="B45" s="373" t="s">
        <v>161</v>
      </c>
      <c r="C45" s="376"/>
      <c r="D45" s="375">
        <v>1000</v>
      </c>
    </row>
    <row r="46" spans="1:4" s="419" customFormat="1" ht="16.5">
      <c r="A46" s="414" t="s">
        <v>77</v>
      </c>
      <c r="B46" s="395" t="s">
        <v>21</v>
      </c>
      <c r="C46" s="376"/>
      <c r="D46" s="375">
        <v>1000</v>
      </c>
    </row>
    <row r="47" spans="1:4" ht="18" customHeight="1">
      <c r="A47" s="428">
        <v>80120</v>
      </c>
      <c r="B47" s="432" t="s">
        <v>194</v>
      </c>
      <c r="C47" s="430">
        <f>SUM(C48:C50)</f>
        <v>22100</v>
      </c>
      <c r="D47" s="431">
        <f>SUM(D48:D52)</f>
        <v>22100</v>
      </c>
    </row>
    <row r="48" spans="1:4" ht="15" customHeight="1">
      <c r="A48" s="413" t="s">
        <v>148</v>
      </c>
      <c r="B48" s="393" t="s">
        <v>149</v>
      </c>
      <c r="C48" s="440">
        <v>100</v>
      </c>
      <c r="D48" s="435"/>
    </row>
    <row r="49" spans="1:4" s="419" customFormat="1" ht="33">
      <c r="A49" s="414" t="s">
        <v>150</v>
      </c>
      <c r="B49" s="393" t="s">
        <v>151</v>
      </c>
      <c r="C49" s="376">
        <v>20000</v>
      </c>
      <c r="D49" s="375"/>
    </row>
    <row r="50" spans="1:4" s="419" customFormat="1" ht="16.5">
      <c r="A50" s="414" t="s">
        <v>68</v>
      </c>
      <c r="B50" s="395" t="s">
        <v>152</v>
      </c>
      <c r="C50" s="376">
        <v>2000</v>
      </c>
      <c r="D50" s="375"/>
    </row>
    <row r="51" spans="1:4" s="419" customFormat="1" ht="12.75" customHeight="1">
      <c r="A51" s="414" t="s">
        <v>70</v>
      </c>
      <c r="B51" s="395" t="s">
        <v>27</v>
      </c>
      <c r="C51" s="376"/>
      <c r="D51" s="375">
        <v>2100</v>
      </c>
    </row>
    <row r="52" spans="1:4" s="419" customFormat="1" ht="33">
      <c r="A52" s="412" t="s">
        <v>160</v>
      </c>
      <c r="B52" s="373" t="s">
        <v>161</v>
      </c>
      <c r="C52" s="376"/>
      <c r="D52" s="375">
        <v>20000</v>
      </c>
    </row>
    <row r="53" spans="1:4" ht="21.75" customHeight="1">
      <c r="A53" s="428">
        <v>80120</v>
      </c>
      <c r="B53" s="432" t="s">
        <v>195</v>
      </c>
      <c r="C53" s="430">
        <f>SUM(C54:C54)</f>
        <v>2000</v>
      </c>
      <c r="D53" s="431">
        <f>SUM(D54:D55)</f>
        <v>2000</v>
      </c>
    </row>
    <row r="54" spans="1:4" s="419" customFormat="1" ht="36" customHeight="1">
      <c r="A54" s="414" t="s">
        <v>150</v>
      </c>
      <c r="B54" s="393" t="s">
        <v>151</v>
      </c>
      <c r="C54" s="376">
        <v>2000</v>
      </c>
      <c r="D54" s="375"/>
    </row>
    <row r="55" spans="1:4" s="419" customFormat="1" ht="21.75" customHeight="1">
      <c r="A55" s="441" t="s">
        <v>12</v>
      </c>
      <c r="B55" s="442" t="s">
        <v>11</v>
      </c>
      <c r="C55" s="443"/>
      <c r="D55" s="444">
        <v>2000</v>
      </c>
    </row>
    <row r="56" spans="1:4" ht="21" customHeight="1">
      <c r="A56" s="428">
        <v>80130</v>
      </c>
      <c r="B56" s="432" t="s">
        <v>197</v>
      </c>
      <c r="C56" s="430">
        <f>SUM(C57:C61)</f>
        <v>140700</v>
      </c>
      <c r="D56" s="431">
        <f>SUM(D57:D61)</f>
        <v>140700</v>
      </c>
    </row>
    <row r="57" spans="1:4" s="419" customFormat="1" ht="18" customHeight="1">
      <c r="A57" s="412" t="s">
        <v>146</v>
      </c>
      <c r="B57" s="373" t="s">
        <v>147</v>
      </c>
      <c r="C57" s="376">
        <v>140700</v>
      </c>
      <c r="D57" s="418"/>
    </row>
    <row r="58" spans="1:4" s="419" customFormat="1" ht="30" customHeight="1">
      <c r="A58" s="414" t="s">
        <v>164</v>
      </c>
      <c r="B58" s="393" t="s">
        <v>17</v>
      </c>
      <c r="C58" s="376"/>
      <c r="D58" s="375">
        <v>4600</v>
      </c>
    </row>
    <row r="59" spans="1:4" s="419" customFormat="1" ht="18.75" customHeight="1">
      <c r="A59" s="441" t="s">
        <v>165</v>
      </c>
      <c r="B59" s="446" t="s">
        <v>166</v>
      </c>
      <c r="C59" s="443"/>
      <c r="D59" s="444">
        <v>600</v>
      </c>
    </row>
    <row r="60" spans="1:4" s="419" customFormat="1" ht="18" customHeight="1">
      <c r="A60" s="414" t="s">
        <v>167</v>
      </c>
      <c r="B60" s="393" t="s">
        <v>168</v>
      </c>
      <c r="C60" s="376"/>
      <c r="D60" s="375">
        <v>20300</v>
      </c>
    </row>
    <row r="61" spans="1:4" s="419" customFormat="1" ht="21" customHeight="1">
      <c r="A61" s="412" t="s">
        <v>159</v>
      </c>
      <c r="B61" s="373" t="s">
        <v>153</v>
      </c>
      <c r="C61" s="376"/>
      <c r="D61" s="375">
        <v>115200</v>
      </c>
    </row>
    <row r="62" spans="1:4" ht="32.25" customHeight="1">
      <c r="A62" s="428">
        <v>80140</v>
      </c>
      <c r="B62" s="429" t="s">
        <v>198</v>
      </c>
      <c r="C62" s="430">
        <f>SUM(C63:C75)</f>
        <v>113800</v>
      </c>
      <c r="D62" s="431">
        <f>SUM(D63:D76)</f>
        <v>113800</v>
      </c>
    </row>
    <row r="63" spans="1:4" s="417" customFormat="1" ht="16.5">
      <c r="A63" s="414" t="s">
        <v>75</v>
      </c>
      <c r="B63" s="393" t="s">
        <v>69</v>
      </c>
      <c r="C63" s="376">
        <v>21600</v>
      </c>
      <c r="D63" s="420"/>
    </row>
    <row r="64" spans="1:4" s="419" customFormat="1" ht="16.5">
      <c r="A64" s="412" t="s">
        <v>146</v>
      </c>
      <c r="B64" s="373" t="s">
        <v>147</v>
      </c>
      <c r="C64" s="376">
        <v>86600</v>
      </c>
      <c r="D64" s="418"/>
    </row>
    <row r="65" spans="1:4" s="419" customFormat="1" ht="16.5">
      <c r="A65" s="413" t="s">
        <v>148</v>
      </c>
      <c r="B65" s="393" t="s">
        <v>149</v>
      </c>
      <c r="C65" s="376">
        <v>600</v>
      </c>
      <c r="D65" s="394"/>
    </row>
    <row r="66" spans="1:4" s="419" customFormat="1" ht="30.75" customHeight="1">
      <c r="A66" s="414" t="s">
        <v>150</v>
      </c>
      <c r="B66" s="393" t="s">
        <v>151</v>
      </c>
      <c r="C66" s="376">
        <v>5000</v>
      </c>
      <c r="D66" s="394"/>
    </row>
    <row r="67" spans="1:4" s="419" customFormat="1" ht="33">
      <c r="A67" s="414" t="s">
        <v>162</v>
      </c>
      <c r="B67" s="393" t="s">
        <v>163</v>
      </c>
      <c r="C67" s="376"/>
      <c r="D67" s="375">
        <v>300</v>
      </c>
    </row>
    <row r="68" spans="1:4" s="419" customFormat="1" ht="15.75" customHeight="1">
      <c r="A68" s="414" t="s">
        <v>164</v>
      </c>
      <c r="B68" s="393" t="s">
        <v>17</v>
      </c>
      <c r="C68" s="376"/>
      <c r="D68" s="375">
        <v>7200</v>
      </c>
    </row>
    <row r="69" spans="1:4" s="419" customFormat="1" ht="16.5">
      <c r="A69" s="414" t="s">
        <v>165</v>
      </c>
      <c r="B69" s="393" t="s">
        <v>166</v>
      </c>
      <c r="C69" s="376"/>
      <c r="D69" s="375">
        <v>1000</v>
      </c>
    </row>
    <row r="70" spans="1:4" s="419" customFormat="1" ht="16.5">
      <c r="A70" s="414" t="s">
        <v>167</v>
      </c>
      <c r="B70" s="393" t="s">
        <v>168</v>
      </c>
      <c r="C70" s="376"/>
      <c r="D70" s="375">
        <v>38800</v>
      </c>
    </row>
    <row r="71" spans="1:4" s="419" customFormat="1" ht="16.5">
      <c r="A71" s="412" t="s">
        <v>70</v>
      </c>
      <c r="B71" s="373" t="s">
        <v>27</v>
      </c>
      <c r="C71" s="376"/>
      <c r="D71" s="375">
        <v>40300</v>
      </c>
    </row>
    <row r="72" spans="1:4" s="419" customFormat="1" ht="33">
      <c r="A72" s="412" t="s">
        <v>160</v>
      </c>
      <c r="B72" s="373" t="s">
        <v>161</v>
      </c>
      <c r="C72" s="376"/>
      <c r="D72" s="375">
        <v>4000</v>
      </c>
    </row>
    <row r="73" spans="1:4" s="419" customFormat="1" ht="16.5">
      <c r="A73" s="412" t="s">
        <v>76</v>
      </c>
      <c r="B73" s="373" t="s">
        <v>22</v>
      </c>
      <c r="C73" s="376"/>
      <c r="D73" s="375">
        <v>6700</v>
      </c>
    </row>
    <row r="74" spans="1:4" s="419" customFormat="1" ht="16.5">
      <c r="A74" s="412" t="s">
        <v>77</v>
      </c>
      <c r="B74" s="373" t="s">
        <v>21</v>
      </c>
      <c r="C74" s="376"/>
      <c r="D74" s="375">
        <v>2100</v>
      </c>
    </row>
    <row r="75" spans="1:4" s="419" customFormat="1" ht="16.5">
      <c r="A75" s="412" t="s">
        <v>12</v>
      </c>
      <c r="B75" s="373" t="s">
        <v>11</v>
      </c>
      <c r="C75" s="376"/>
      <c r="D75" s="375">
        <v>10200</v>
      </c>
    </row>
    <row r="76" spans="1:4" s="419" customFormat="1" ht="17.25" thickBot="1">
      <c r="A76" s="412" t="s">
        <v>169</v>
      </c>
      <c r="B76" s="373" t="s">
        <v>170</v>
      </c>
      <c r="C76" s="376"/>
      <c r="D76" s="375">
        <v>3200</v>
      </c>
    </row>
    <row r="77" spans="1:4" s="339" customFormat="1" ht="18.75" customHeight="1" thickBot="1" thickTop="1">
      <c r="A77" s="415"/>
      <c r="B77" s="445" t="s">
        <v>8</v>
      </c>
      <c r="C77" s="398">
        <f>C11</f>
        <v>306160</v>
      </c>
      <c r="D77" s="399">
        <f>D11</f>
        <v>306160</v>
      </c>
    </row>
    <row r="78" ht="13.5" thickTop="1"/>
  </sheetData>
  <printOptions horizontalCentered="1"/>
  <pageMargins left="0" right="0" top="0.984251968503937" bottom="0.984251968503937" header="0.5118110236220472" footer="0.5118110236220472"/>
  <pageSetup firstPageNumber="12" useFirstPageNumber="1" horizontalDpi="600" verticalDpi="600" orientation="portrait" paperSize="9" r:id="rId1"/>
  <headerFooter alignWithMargins="0">
    <oddHeader>&amp;C &amp;"Times New Roman CE,Normalny"&amp;P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C2" sqref="C2"/>
    </sheetView>
  </sheetViews>
  <sheetFormatPr defaultColWidth="9.00390625" defaultRowHeight="12.75"/>
  <cols>
    <col min="1" max="1" width="6.625" style="337" customWidth="1"/>
    <col min="2" max="2" width="42.125" style="337" customWidth="1"/>
    <col min="3" max="4" width="20.75390625" style="337" customWidth="1"/>
    <col min="5" max="16384" width="9.125" style="337" customWidth="1"/>
  </cols>
  <sheetData>
    <row r="1" ht="12.75">
      <c r="D1" s="2" t="s">
        <v>154</v>
      </c>
    </row>
    <row r="2" spans="3:4" ht="12.75">
      <c r="C2" s="368"/>
      <c r="D2" s="3" t="s">
        <v>203</v>
      </c>
    </row>
    <row r="3" spans="3:4" ht="12.75">
      <c r="C3" s="368"/>
      <c r="D3" s="3" t="s">
        <v>44</v>
      </c>
    </row>
    <row r="4" spans="3:4" ht="12.75">
      <c r="C4" s="368"/>
      <c r="D4" s="3" t="s">
        <v>204</v>
      </c>
    </row>
    <row r="5" ht="6.75" customHeight="1"/>
    <row r="6" spans="1:4" ht="54" customHeight="1">
      <c r="A6" s="4" t="s">
        <v>180</v>
      </c>
      <c r="B6" s="338"/>
      <c r="C6" s="338"/>
      <c r="D6" s="379"/>
    </row>
    <row r="7" spans="1:4" ht="18" customHeight="1" thickBot="1">
      <c r="A7" s="4"/>
      <c r="B7" s="338"/>
      <c r="C7" s="338"/>
      <c r="D7" s="388" t="s">
        <v>10</v>
      </c>
    </row>
    <row r="8" spans="1:4" ht="26.25" customHeight="1" thickTop="1">
      <c r="A8" s="402" t="s">
        <v>0</v>
      </c>
      <c r="B8" s="403" t="s">
        <v>1</v>
      </c>
      <c r="C8" s="404" t="s">
        <v>155</v>
      </c>
      <c r="D8" s="405"/>
    </row>
    <row r="9" spans="1:4" ht="15.75" customHeight="1">
      <c r="A9" s="408" t="s">
        <v>4</v>
      </c>
      <c r="B9" s="369"/>
      <c r="C9" s="384" t="s">
        <v>157</v>
      </c>
      <c r="D9" s="385" t="s">
        <v>3</v>
      </c>
    </row>
    <row r="10" spans="1:4" ht="9.75" customHeight="1" thickBot="1">
      <c r="A10" s="409">
        <v>1</v>
      </c>
      <c r="B10" s="370">
        <v>2</v>
      </c>
      <c r="C10" s="370">
        <v>3</v>
      </c>
      <c r="D10" s="371">
        <v>4</v>
      </c>
    </row>
    <row r="11" spans="1:4" ht="20.25" customHeight="1" thickBot="1" thickTop="1">
      <c r="A11" s="411">
        <v>801</v>
      </c>
      <c r="B11" s="378" t="s">
        <v>20</v>
      </c>
      <c r="C11" s="401">
        <f>C12+C18+C24+C29+C36</f>
        <v>26050</v>
      </c>
      <c r="D11" s="416">
        <f>D12+D18+D24+D29+D36</f>
        <v>26050</v>
      </c>
    </row>
    <row r="12" spans="1:4" ht="16.5" customHeight="1" thickTop="1">
      <c r="A12" s="421">
        <v>80101</v>
      </c>
      <c r="B12" s="437" t="s">
        <v>181</v>
      </c>
      <c r="C12" s="438">
        <f>SUM(C13:C15)</f>
        <v>6230</v>
      </c>
      <c r="D12" s="439">
        <f>SUM(D13:D17)</f>
        <v>6230</v>
      </c>
    </row>
    <row r="13" spans="1:4" s="419" customFormat="1" ht="12.75" customHeight="1">
      <c r="A13" s="413" t="s">
        <v>148</v>
      </c>
      <c r="B13" s="393" t="s">
        <v>149</v>
      </c>
      <c r="C13" s="374">
        <v>30</v>
      </c>
      <c r="D13" s="394"/>
    </row>
    <row r="14" spans="1:4" s="419" customFormat="1" ht="30.75" customHeight="1">
      <c r="A14" s="414" t="s">
        <v>150</v>
      </c>
      <c r="B14" s="393" t="s">
        <v>151</v>
      </c>
      <c r="C14" s="374">
        <v>200</v>
      </c>
      <c r="D14" s="375"/>
    </row>
    <row r="15" spans="1:4" s="419" customFormat="1" ht="16.5">
      <c r="A15" s="414" t="s">
        <v>68</v>
      </c>
      <c r="B15" s="395" t="s">
        <v>152</v>
      </c>
      <c r="C15" s="374">
        <v>6000</v>
      </c>
      <c r="D15" s="394"/>
    </row>
    <row r="16" spans="1:4" s="419" customFormat="1" ht="16.5">
      <c r="A16" s="414" t="s">
        <v>70</v>
      </c>
      <c r="B16" s="395" t="s">
        <v>27</v>
      </c>
      <c r="C16" s="374"/>
      <c r="D16" s="375">
        <v>5000</v>
      </c>
    </row>
    <row r="17" spans="1:4" s="419" customFormat="1" ht="14.25" customHeight="1">
      <c r="A17" s="414" t="s">
        <v>12</v>
      </c>
      <c r="B17" s="395" t="s">
        <v>186</v>
      </c>
      <c r="C17" s="374"/>
      <c r="D17" s="375">
        <v>1230</v>
      </c>
    </row>
    <row r="18" spans="1:4" ht="13.5" customHeight="1">
      <c r="A18" s="428">
        <v>80101</v>
      </c>
      <c r="B18" s="432" t="s">
        <v>182</v>
      </c>
      <c r="C18" s="433">
        <f>SUM(C19:C20)</f>
        <v>5000</v>
      </c>
      <c r="D18" s="434">
        <f>SUM(D20:D23)</f>
        <v>5000</v>
      </c>
    </row>
    <row r="19" spans="1:4" ht="16.5">
      <c r="A19" s="412" t="s">
        <v>146</v>
      </c>
      <c r="B19" s="373" t="s">
        <v>147</v>
      </c>
      <c r="C19" s="436">
        <v>4400</v>
      </c>
      <c r="D19" s="435"/>
    </row>
    <row r="20" spans="1:4" s="419" customFormat="1" ht="33">
      <c r="A20" s="414" t="s">
        <v>150</v>
      </c>
      <c r="B20" s="393" t="s">
        <v>151</v>
      </c>
      <c r="C20" s="374">
        <v>600</v>
      </c>
      <c r="D20" s="375"/>
    </row>
    <row r="21" spans="1:4" s="419" customFormat="1" ht="15" customHeight="1">
      <c r="A21" s="414" t="s">
        <v>70</v>
      </c>
      <c r="B21" s="393" t="s">
        <v>27</v>
      </c>
      <c r="C21" s="374"/>
      <c r="D21" s="375">
        <v>2200</v>
      </c>
    </row>
    <row r="22" spans="1:4" s="419" customFormat="1" ht="18" customHeight="1">
      <c r="A22" s="412" t="s">
        <v>160</v>
      </c>
      <c r="B22" s="373" t="s">
        <v>161</v>
      </c>
      <c r="C22" s="374"/>
      <c r="D22" s="394">
        <v>250</v>
      </c>
    </row>
    <row r="23" spans="1:4" s="419" customFormat="1" ht="16.5">
      <c r="A23" s="412" t="s">
        <v>12</v>
      </c>
      <c r="B23" s="373" t="s">
        <v>11</v>
      </c>
      <c r="C23" s="374"/>
      <c r="D23" s="394">
        <v>2550</v>
      </c>
    </row>
    <row r="24" spans="1:4" ht="16.5">
      <c r="A24" s="428">
        <v>80110</v>
      </c>
      <c r="B24" s="432" t="s">
        <v>183</v>
      </c>
      <c r="C24" s="433">
        <f>SUM(C25:C28)</f>
        <v>8300</v>
      </c>
      <c r="D24" s="434">
        <f>SUM(D25:D28)</f>
        <v>8300</v>
      </c>
    </row>
    <row r="25" spans="1:4" ht="16.5">
      <c r="A25" s="413" t="s">
        <v>148</v>
      </c>
      <c r="B25" s="393" t="s">
        <v>149</v>
      </c>
      <c r="C25" s="436">
        <v>100</v>
      </c>
      <c r="D25" s="435"/>
    </row>
    <row r="26" spans="1:4" s="419" customFormat="1" ht="29.25" customHeight="1">
      <c r="A26" s="414" t="s">
        <v>150</v>
      </c>
      <c r="B26" s="393" t="s">
        <v>151</v>
      </c>
      <c r="C26" s="374">
        <v>2000</v>
      </c>
      <c r="D26" s="375"/>
    </row>
    <row r="27" spans="1:4" s="419" customFormat="1" ht="16.5">
      <c r="A27" s="414" t="s">
        <v>68</v>
      </c>
      <c r="B27" s="395" t="s">
        <v>152</v>
      </c>
      <c r="C27" s="374">
        <v>6200</v>
      </c>
      <c r="D27" s="375"/>
    </row>
    <row r="28" spans="1:4" s="419" customFormat="1" ht="16.5">
      <c r="A28" s="412" t="s">
        <v>12</v>
      </c>
      <c r="B28" s="373" t="s">
        <v>11</v>
      </c>
      <c r="C28" s="374"/>
      <c r="D28" s="375">
        <v>8300</v>
      </c>
    </row>
    <row r="29" spans="1:4" ht="16.5">
      <c r="A29" s="428">
        <v>80110</v>
      </c>
      <c r="B29" s="432" t="s">
        <v>184</v>
      </c>
      <c r="C29" s="433">
        <f>SUM(C30:C32)</f>
        <v>5510</v>
      </c>
      <c r="D29" s="434">
        <f>SUM(D30:D35)</f>
        <v>5510</v>
      </c>
    </row>
    <row r="30" spans="1:4" ht="13.5" customHeight="1">
      <c r="A30" s="413" t="s">
        <v>148</v>
      </c>
      <c r="B30" s="393" t="s">
        <v>149</v>
      </c>
      <c r="C30" s="436">
        <v>10</v>
      </c>
      <c r="D30" s="435"/>
    </row>
    <row r="31" spans="1:4" s="419" customFormat="1" ht="30" customHeight="1">
      <c r="A31" s="414" t="s">
        <v>150</v>
      </c>
      <c r="B31" s="393" t="s">
        <v>151</v>
      </c>
      <c r="C31" s="374">
        <v>500</v>
      </c>
      <c r="D31" s="375"/>
    </row>
    <row r="32" spans="1:4" s="419" customFormat="1" ht="16.5">
      <c r="A32" s="414" t="s">
        <v>68</v>
      </c>
      <c r="B32" s="395" t="s">
        <v>152</v>
      </c>
      <c r="C32" s="374">
        <v>5000</v>
      </c>
      <c r="D32" s="375"/>
    </row>
    <row r="33" spans="1:4" s="419" customFormat="1" ht="12" customHeight="1">
      <c r="A33" s="414" t="s">
        <v>70</v>
      </c>
      <c r="B33" s="395" t="s">
        <v>27</v>
      </c>
      <c r="C33" s="374"/>
      <c r="D33" s="375">
        <v>2500</v>
      </c>
    </row>
    <row r="34" spans="1:4" s="419" customFormat="1" ht="16.5">
      <c r="A34" s="412" t="s">
        <v>160</v>
      </c>
      <c r="B34" s="373" t="s">
        <v>161</v>
      </c>
      <c r="C34" s="374"/>
      <c r="D34" s="375">
        <v>2010</v>
      </c>
    </row>
    <row r="35" spans="1:4" s="419" customFormat="1" ht="14.25" customHeight="1">
      <c r="A35" s="412" t="s">
        <v>12</v>
      </c>
      <c r="B35" s="373" t="s">
        <v>11</v>
      </c>
      <c r="C35" s="374"/>
      <c r="D35" s="375">
        <v>1000</v>
      </c>
    </row>
    <row r="36" spans="1:4" ht="16.5">
      <c r="A36" s="428">
        <v>80110</v>
      </c>
      <c r="B36" s="432" t="s">
        <v>185</v>
      </c>
      <c r="C36" s="433">
        <f>SUM(C37:C38)</f>
        <v>1010</v>
      </c>
      <c r="D36" s="434">
        <f>SUM(D37:D39)</f>
        <v>1010</v>
      </c>
    </row>
    <row r="37" spans="1:4" ht="16.5">
      <c r="A37" s="413" t="s">
        <v>148</v>
      </c>
      <c r="B37" s="393" t="s">
        <v>149</v>
      </c>
      <c r="C37" s="436">
        <v>10</v>
      </c>
      <c r="D37" s="435"/>
    </row>
    <row r="38" spans="1:4" s="419" customFormat="1" ht="29.25" customHeight="1">
      <c r="A38" s="414" t="s">
        <v>150</v>
      </c>
      <c r="B38" s="393" t="s">
        <v>151</v>
      </c>
      <c r="C38" s="374">
        <v>1000</v>
      </c>
      <c r="D38" s="375"/>
    </row>
    <row r="39" spans="1:4" s="419" customFormat="1" ht="12.75" customHeight="1" thickBot="1">
      <c r="A39" s="414" t="s">
        <v>70</v>
      </c>
      <c r="B39" s="395" t="s">
        <v>27</v>
      </c>
      <c r="C39" s="374"/>
      <c r="D39" s="375">
        <v>1010</v>
      </c>
    </row>
    <row r="40" spans="1:4" s="339" customFormat="1" ht="17.25" customHeight="1" thickBot="1" thickTop="1">
      <c r="A40" s="415"/>
      <c r="B40" s="397" t="s">
        <v>8</v>
      </c>
      <c r="C40" s="398">
        <f>C11</f>
        <v>26050</v>
      </c>
      <c r="D40" s="399">
        <f>D11</f>
        <v>26050</v>
      </c>
    </row>
    <row r="41" ht="13.5" thickTop="1"/>
  </sheetData>
  <printOptions horizontalCentered="1"/>
  <pageMargins left="0" right="0.1968503937007874" top="0.7874015748031497" bottom="0.1968503937007874" header="0.5118110236220472" footer="0.5118110236220472"/>
  <pageSetup firstPageNumber="11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D2" sqref="D2:D4"/>
    </sheetView>
  </sheetViews>
  <sheetFormatPr defaultColWidth="9.00390625" defaultRowHeight="12.75"/>
  <cols>
    <col min="1" max="1" width="11.625" style="337" customWidth="1"/>
    <col min="2" max="2" width="28.25390625" style="337" customWidth="1"/>
    <col min="3" max="3" width="19.00390625" style="337" customWidth="1"/>
    <col min="4" max="4" width="20.625" style="337" customWidth="1"/>
    <col min="5" max="16384" width="9.125" style="337" customWidth="1"/>
  </cols>
  <sheetData>
    <row r="1" spans="3:4" ht="12.75">
      <c r="C1" s="2"/>
      <c r="D1" s="2" t="s">
        <v>199</v>
      </c>
    </row>
    <row r="2" spans="3:4" ht="12.75">
      <c r="C2" s="3"/>
      <c r="D2" s="3" t="s">
        <v>203</v>
      </c>
    </row>
    <row r="3" spans="3:4" ht="12.75">
      <c r="C3" s="3"/>
      <c r="D3" s="3" t="s">
        <v>44</v>
      </c>
    </row>
    <row r="4" spans="3:4" ht="12.75">
      <c r="C4" s="3"/>
      <c r="D4" s="3" t="s">
        <v>204</v>
      </c>
    </row>
    <row r="5" ht="21.75" customHeight="1"/>
    <row r="6" spans="1:4" ht="93.75" customHeight="1">
      <c r="A6" s="4" t="s">
        <v>187</v>
      </c>
      <c r="B6" s="338"/>
      <c r="C6" s="379"/>
      <c r="D6" s="379"/>
    </row>
    <row r="7" spans="1:4" ht="18" customHeight="1" thickBot="1">
      <c r="A7" s="424"/>
      <c r="B7" s="338"/>
      <c r="C7" s="379"/>
      <c r="D7" s="388" t="s">
        <v>10</v>
      </c>
    </row>
    <row r="8" spans="1:4" ht="32.25" customHeight="1" thickTop="1">
      <c r="A8" s="402" t="s">
        <v>0</v>
      </c>
      <c r="B8" s="403" t="s">
        <v>1</v>
      </c>
      <c r="C8" s="406" t="s">
        <v>156</v>
      </c>
      <c r="D8" s="407"/>
    </row>
    <row r="9" spans="1:4" ht="18" customHeight="1">
      <c r="A9" s="408" t="s">
        <v>4</v>
      </c>
      <c r="B9" s="369"/>
      <c r="C9" s="425" t="s">
        <v>157</v>
      </c>
      <c r="D9" s="385" t="s">
        <v>3</v>
      </c>
    </row>
    <row r="10" spans="1:4" ht="13.5" thickBot="1">
      <c r="A10" s="409">
        <v>1</v>
      </c>
      <c r="B10" s="370">
        <v>2</v>
      </c>
      <c r="C10" s="372">
        <v>3</v>
      </c>
      <c r="D10" s="410">
        <v>4</v>
      </c>
    </row>
    <row r="11" spans="1:4" ht="34.5" customHeight="1" thickBot="1" thickTop="1">
      <c r="A11" s="411">
        <v>854</v>
      </c>
      <c r="B11" s="377" t="s">
        <v>28</v>
      </c>
      <c r="C11" s="400">
        <f>C12+C15</f>
        <v>376400</v>
      </c>
      <c r="D11" s="416">
        <f>D12+D15</f>
        <v>376400</v>
      </c>
    </row>
    <row r="12" spans="1:4" ht="50.25" customHeight="1" thickTop="1">
      <c r="A12" s="421">
        <v>85406</v>
      </c>
      <c r="B12" s="427" t="s">
        <v>178</v>
      </c>
      <c r="C12" s="422">
        <f>SUM(C13:C14)</f>
        <v>200</v>
      </c>
      <c r="D12" s="423">
        <f>SUM(D13:D14)</f>
        <v>200</v>
      </c>
    </row>
    <row r="13" spans="1:4" s="419" customFormat="1" ht="35.25" customHeight="1">
      <c r="A13" s="414" t="s">
        <v>150</v>
      </c>
      <c r="B13" s="393" t="s">
        <v>151</v>
      </c>
      <c r="C13" s="376">
        <v>200</v>
      </c>
      <c r="D13" s="394"/>
    </row>
    <row r="14" spans="1:4" s="419" customFormat="1" ht="16.5">
      <c r="A14" s="412" t="s">
        <v>70</v>
      </c>
      <c r="B14" s="373" t="s">
        <v>27</v>
      </c>
      <c r="C14" s="376"/>
      <c r="D14" s="375">
        <v>200</v>
      </c>
    </row>
    <row r="15" spans="1:4" ht="27" customHeight="1">
      <c r="A15" s="428">
        <v>85410</v>
      </c>
      <c r="B15" s="429" t="s">
        <v>179</v>
      </c>
      <c r="C15" s="430">
        <f>SUM(C16:C18)</f>
        <v>376200</v>
      </c>
      <c r="D15" s="431">
        <f>SUM(D16:D18)</f>
        <v>376200</v>
      </c>
    </row>
    <row r="16" spans="1:4" s="419" customFormat="1" ht="18.75" customHeight="1">
      <c r="A16" s="412" t="s">
        <v>146</v>
      </c>
      <c r="B16" s="373" t="s">
        <v>147</v>
      </c>
      <c r="C16" s="376">
        <v>376200</v>
      </c>
      <c r="D16" s="394"/>
    </row>
    <row r="17" spans="1:4" s="419" customFormat="1" ht="16.5">
      <c r="A17" s="412" t="s">
        <v>70</v>
      </c>
      <c r="B17" s="373" t="s">
        <v>27</v>
      </c>
      <c r="C17" s="376"/>
      <c r="D17" s="375">
        <v>4800</v>
      </c>
    </row>
    <row r="18" spans="1:4" s="419" customFormat="1" ht="17.25" thickBot="1">
      <c r="A18" s="412" t="s">
        <v>159</v>
      </c>
      <c r="B18" s="373" t="s">
        <v>153</v>
      </c>
      <c r="C18" s="376"/>
      <c r="D18" s="375">
        <v>371400</v>
      </c>
    </row>
    <row r="19" spans="1:4" s="339" customFormat="1" ht="21.75" customHeight="1" thickBot="1" thickTop="1">
      <c r="A19" s="415"/>
      <c r="B19" s="397" t="s">
        <v>8</v>
      </c>
      <c r="C19" s="398">
        <f>C11</f>
        <v>376400</v>
      </c>
      <c r="D19" s="447">
        <f>D11</f>
        <v>376400</v>
      </c>
    </row>
    <row r="20" ht="13.5" thickTop="1"/>
  </sheetData>
  <printOptions horizontalCentered="1"/>
  <pageMargins left="0" right="0" top="0.984251968503937" bottom="0.984251968503937" header="0.5118110236220472" footer="0.5118110236220472"/>
  <pageSetup firstPageNumber="15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D2" sqref="D2:D4"/>
    </sheetView>
  </sheetViews>
  <sheetFormatPr defaultColWidth="9.00390625" defaultRowHeight="12.75"/>
  <cols>
    <col min="1" max="1" width="11.625" style="337" customWidth="1"/>
    <col min="2" max="2" width="28.25390625" style="337" customWidth="1"/>
    <col min="3" max="3" width="19.00390625" style="337" customWidth="1"/>
    <col min="4" max="4" width="20.625" style="337" customWidth="1"/>
    <col min="5" max="16384" width="9.125" style="337" customWidth="1"/>
  </cols>
  <sheetData>
    <row r="1" spans="3:4" ht="12.75">
      <c r="C1" s="2"/>
      <c r="D1" s="2" t="s">
        <v>202</v>
      </c>
    </row>
    <row r="2" spans="3:4" ht="12.75">
      <c r="C2" s="3"/>
      <c r="D2" s="3" t="s">
        <v>203</v>
      </c>
    </row>
    <row r="3" spans="3:4" ht="12.75">
      <c r="C3" s="3"/>
      <c r="D3" s="3" t="s">
        <v>44</v>
      </c>
    </row>
    <row r="4" spans="3:4" ht="12.75">
      <c r="C4" s="3"/>
      <c r="D4" s="3" t="s">
        <v>204</v>
      </c>
    </row>
    <row r="5" ht="30" customHeight="1"/>
    <row r="6" spans="1:4" ht="74.25" customHeight="1">
      <c r="A6" s="4" t="s">
        <v>176</v>
      </c>
      <c r="B6" s="338"/>
      <c r="C6" s="379"/>
      <c r="D6" s="379"/>
    </row>
    <row r="7" spans="1:4" ht="18" customHeight="1" thickBot="1">
      <c r="A7" s="426" t="s">
        <v>177</v>
      </c>
      <c r="B7" s="338"/>
      <c r="C7" s="379"/>
      <c r="D7" s="388" t="s">
        <v>10</v>
      </c>
    </row>
    <row r="8" spans="1:4" ht="32.25" customHeight="1" thickTop="1">
      <c r="A8" s="402" t="s">
        <v>0</v>
      </c>
      <c r="B8" s="403" t="s">
        <v>1</v>
      </c>
      <c r="C8" s="406" t="s">
        <v>156</v>
      </c>
      <c r="D8" s="407"/>
    </row>
    <row r="9" spans="1:4" ht="18" customHeight="1">
      <c r="A9" s="408" t="s">
        <v>4</v>
      </c>
      <c r="B9" s="369"/>
      <c r="C9" s="425" t="s">
        <v>157</v>
      </c>
      <c r="D9" s="385" t="s">
        <v>3</v>
      </c>
    </row>
    <row r="10" spans="1:4" ht="13.5" thickBot="1">
      <c r="A10" s="409">
        <v>1</v>
      </c>
      <c r="B10" s="370">
        <v>2</v>
      </c>
      <c r="C10" s="372">
        <v>3</v>
      </c>
      <c r="D10" s="410">
        <v>4</v>
      </c>
    </row>
    <row r="11" spans="1:4" ht="22.5" customHeight="1" thickBot="1" thickTop="1">
      <c r="A11" s="411">
        <v>801</v>
      </c>
      <c r="B11" s="378" t="s">
        <v>20</v>
      </c>
      <c r="C11" s="400">
        <f>SUM(C12:C15)</f>
        <v>15500</v>
      </c>
      <c r="D11" s="416">
        <f>SUM(D12:D15)</f>
        <v>15500</v>
      </c>
    </row>
    <row r="12" spans="1:4" s="419" customFormat="1" ht="17.25" thickTop="1">
      <c r="A12" s="412" t="s">
        <v>146</v>
      </c>
      <c r="B12" s="373" t="s">
        <v>147</v>
      </c>
      <c r="C12" s="376">
        <v>15000</v>
      </c>
      <c r="D12" s="418"/>
    </row>
    <row r="13" spans="1:4" s="419" customFormat="1" ht="30.75" customHeight="1">
      <c r="A13" s="414" t="s">
        <v>150</v>
      </c>
      <c r="B13" s="393" t="s">
        <v>151</v>
      </c>
      <c r="C13" s="376">
        <v>500</v>
      </c>
      <c r="D13" s="394"/>
    </row>
    <row r="14" spans="1:4" s="419" customFormat="1" ht="16.5">
      <c r="A14" s="412" t="s">
        <v>159</v>
      </c>
      <c r="B14" s="373" t="s">
        <v>153</v>
      </c>
      <c r="C14" s="376"/>
      <c r="D14" s="375">
        <v>15200</v>
      </c>
    </row>
    <row r="15" spans="1:4" s="419" customFormat="1" ht="17.25" thickBot="1">
      <c r="A15" s="412" t="s">
        <v>12</v>
      </c>
      <c r="B15" s="373" t="s">
        <v>11</v>
      </c>
      <c r="C15" s="376"/>
      <c r="D15" s="375">
        <v>300</v>
      </c>
    </row>
    <row r="16" spans="1:4" ht="44.25" customHeight="1" thickBot="1" thickTop="1">
      <c r="A16" s="411">
        <v>854</v>
      </c>
      <c r="B16" s="377" t="s">
        <v>28</v>
      </c>
      <c r="C16" s="400">
        <f>SUM(C17:C23)</f>
        <v>39300</v>
      </c>
      <c r="D16" s="416">
        <f>SUM(D17:D23)</f>
        <v>39300</v>
      </c>
    </row>
    <row r="17" spans="1:4" s="419" customFormat="1" ht="17.25" thickTop="1">
      <c r="A17" s="412" t="s">
        <v>146</v>
      </c>
      <c r="B17" s="373" t="s">
        <v>147</v>
      </c>
      <c r="C17" s="376">
        <v>34300</v>
      </c>
      <c r="D17" s="418"/>
    </row>
    <row r="18" spans="1:4" s="419" customFormat="1" ht="30.75" customHeight="1">
      <c r="A18" s="414" t="s">
        <v>150</v>
      </c>
      <c r="B18" s="393" t="s">
        <v>151</v>
      </c>
      <c r="C18" s="376">
        <v>5000</v>
      </c>
      <c r="D18" s="394"/>
    </row>
    <row r="19" spans="1:4" s="419" customFormat="1" ht="16.5">
      <c r="A19" s="414" t="s">
        <v>171</v>
      </c>
      <c r="B19" s="393" t="s">
        <v>172</v>
      </c>
      <c r="C19" s="376"/>
      <c r="D19" s="375">
        <v>800</v>
      </c>
    </row>
    <row r="20" spans="1:4" s="419" customFormat="1" ht="16.5">
      <c r="A20" s="412" t="s">
        <v>70</v>
      </c>
      <c r="B20" s="373" t="s">
        <v>27</v>
      </c>
      <c r="C20" s="376"/>
      <c r="D20" s="375">
        <v>4000</v>
      </c>
    </row>
    <row r="21" spans="1:4" s="419" customFormat="1" ht="16.5">
      <c r="A21" s="412" t="s">
        <v>159</v>
      </c>
      <c r="B21" s="373" t="s">
        <v>153</v>
      </c>
      <c r="C21" s="376"/>
      <c r="D21" s="375">
        <v>31800</v>
      </c>
    </row>
    <row r="22" spans="1:4" s="419" customFormat="1" ht="33">
      <c r="A22" s="412" t="s">
        <v>160</v>
      </c>
      <c r="B22" s="373" t="s">
        <v>161</v>
      </c>
      <c r="C22" s="376"/>
      <c r="D22" s="375">
        <v>200</v>
      </c>
    </row>
    <row r="23" spans="1:4" s="419" customFormat="1" ht="17.25" thickBot="1">
      <c r="A23" s="412" t="s">
        <v>12</v>
      </c>
      <c r="B23" s="373" t="s">
        <v>11</v>
      </c>
      <c r="C23" s="376"/>
      <c r="D23" s="375">
        <v>2500</v>
      </c>
    </row>
    <row r="24" spans="1:4" s="339" customFormat="1" ht="20.25" customHeight="1" thickBot="1" thickTop="1">
      <c r="A24" s="415"/>
      <c r="B24" s="397" t="s">
        <v>8</v>
      </c>
      <c r="C24" s="448">
        <f>(C16+C11)</f>
        <v>54800</v>
      </c>
      <c r="D24" s="399">
        <f>D16+D11</f>
        <v>54800</v>
      </c>
    </row>
    <row r="25" ht="13.5" thickTop="1"/>
  </sheetData>
  <printOptions horizontalCentered="1"/>
  <pageMargins left="0" right="0" top="0.984251968503937" bottom="0.984251968503937" header="0.5118110236220472" footer="0.5118110236220472"/>
  <pageSetup firstPageNumber="16" useFirstPageNumber="1" horizontalDpi="600" verticalDpi="600" orientation="portrait" paperSize="9" r:id="rId1"/>
  <headerFooter alignWithMargins="0">
    <oddHeader>&amp;C &amp;"Times New Roman CE,Normalny"&amp;P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4"/>
  <dimension ref="A1:C37"/>
  <sheetViews>
    <sheetView workbookViewId="0" topLeftCell="A1">
      <selection activeCell="B22" sqref="B22"/>
    </sheetView>
  </sheetViews>
  <sheetFormatPr defaultColWidth="9.00390625" defaultRowHeight="12.75"/>
  <cols>
    <col min="1" max="1" width="8.00390625" style="1" customWidth="1"/>
    <col min="2" max="2" width="54.375" style="1" customWidth="1"/>
    <col min="3" max="3" width="25.00390625" style="1" customWidth="1"/>
    <col min="4" max="16384" width="10.00390625" style="1" customWidth="1"/>
  </cols>
  <sheetData>
    <row r="1" ht="12.75">
      <c r="C1" s="2" t="s">
        <v>135</v>
      </c>
    </row>
    <row r="2" ht="12.75">
      <c r="C2" s="3" t="s">
        <v>203</v>
      </c>
    </row>
    <row r="3" ht="12.75">
      <c r="C3" s="3" t="s">
        <v>44</v>
      </c>
    </row>
    <row r="4" ht="12.75">
      <c r="C4" s="3" t="s">
        <v>204</v>
      </c>
    </row>
    <row r="5" ht="12.75">
      <c r="C5" s="3"/>
    </row>
    <row r="6" spans="1:3" s="5" customFormat="1" ht="58.5" customHeight="1">
      <c r="A6" s="4" t="s">
        <v>124</v>
      </c>
      <c r="B6" s="4"/>
      <c r="C6" s="4"/>
    </row>
    <row r="7" ht="13.5" thickBot="1"/>
    <row r="8" spans="1:3" ht="24.75" customHeight="1" thickBot="1" thickTop="1">
      <c r="A8" s="335" t="s">
        <v>129</v>
      </c>
      <c r="B8" s="6" t="s">
        <v>126</v>
      </c>
      <c r="C8" s="7">
        <f>SUM(C9)</f>
        <v>1509000</v>
      </c>
    </row>
    <row r="9" spans="1:3" ht="21" customHeight="1" thickBot="1" thickTop="1">
      <c r="A9" s="8">
        <v>600</v>
      </c>
      <c r="B9" s="9" t="s">
        <v>58</v>
      </c>
      <c r="C9" s="10">
        <f>C10+C14</f>
        <v>1509000</v>
      </c>
    </row>
    <row r="10" spans="1:3" ht="21" customHeight="1" thickTop="1">
      <c r="A10" s="11">
        <v>60016</v>
      </c>
      <c r="B10" s="12" t="s">
        <v>62</v>
      </c>
      <c r="C10" s="13">
        <f>SUM(C11:C13)</f>
        <v>1106000</v>
      </c>
    </row>
    <row r="11" spans="1:3" ht="14.25" customHeight="1">
      <c r="A11" s="14" t="s">
        <v>71</v>
      </c>
      <c r="B11" s="15" t="s">
        <v>73</v>
      </c>
      <c r="C11" s="16">
        <v>5000</v>
      </c>
    </row>
    <row r="12" spans="1:3" ht="30" customHeight="1">
      <c r="A12" s="14" t="s">
        <v>72</v>
      </c>
      <c r="B12" s="15" t="s">
        <v>74</v>
      </c>
      <c r="C12" s="16">
        <v>1000</v>
      </c>
    </row>
    <row r="13" spans="1:3" ht="16.5" customHeight="1">
      <c r="A13" s="14" t="s">
        <v>75</v>
      </c>
      <c r="B13" s="15" t="s">
        <v>69</v>
      </c>
      <c r="C13" s="16">
        <v>1100000</v>
      </c>
    </row>
    <row r="14" spans="1:3" ht="17.25" customHeight="1">
      <c r="A14" s="17">
        <v>60015</v>
      </c>
      <c r="B14" s="18" t="s">
        <v>59</v>
      </c>
      <c r="C14" s="19">
        <f>SUM(C15:C17)</f>
        <v>403000</v>
      </c>
    </row>
    <row r="15" spans="1:3" ht="23.25" customHeight="1">
      <c r="A15" s="14" t="s">
        <v>71</v>
      </c>
      <c r="B15" s="15" t="s">
        <v>73</v>
      </c>
      <c r="C15" s="16">
        <v>2000</v>
      </c>
    </row>
    <row r="16" spans="1:3" ht="31.5" customHeight="1">
      <c r="A16" s="14" t="s">
        <v>72</v>
      </c>
      <c r="B16" s="15" t="s">
        <v>74</v>
      </c>
      <c r="C16" s="16">
        <v>1000</v>
      </c>
    </row>
    <row r="17" spans="1:3" ht="22.5" customHeight="1" thickBot="1">
      <c r="A17" s="14" t="s">
        <v>75</v>
      </c>
      <c r="B17" s="15" t="s">
        <v>69</v>
      </c>
      <c r="C17" s="16">
        <v>400000</v>
      </c>
    </row>
    <row r="18" spans="1:3" s="22" customFormat="1" ht="17.25" customHeight="1" thickBot="1" thickTop="1">
      <c r="A18" s="336" t="s">
        <v>130</v>
      </c>
      <c r="B18" s="20" t="s">
        <v>122</v>
      </c>
      <c r="C18" s="21">
        <f>C19+C32</f>
        <v>1509000</v>
      </c>
    </row>
    <row r="19" spans="1:3" ht="18" customHeight="1" thickBot="1" thickTop="1">
      <c r="A19" s="8">
        <v>600</v>
      </c>
      <c r="B19" s="9" t="s">
        <v>58</v>
      </c>
      <c r="C19" s="10">
        <f>C20+C25</f>
        <v>1050125</v>
      </c>
    </row>
    <row r="20" spans="1:3" ht="20.25" customHeight="1" thickTop="1">
      <c r="A20" s="11">
        <v>60016</v>
      </c>
      <c r="B20" s="12" t="s">
        <v>62</v>
      </c>
      <c r="C20" s="23">
        <f>SUM(C21:C24)</f>
        <v>76200</v>
      </c>
    </row>
    <row r="21" spans="1:3" ht="14.25" customHeight="1">
      <c r="A21" s="14" t="s">
        <v>70</v>
      </c>
      <c r="B21" s="15" t="s">
        <v>27</v>
      </c>
      <c r="C21" s="16">
        <v>6000</v>
      </c>
    </row>
    <row r="22" spans="1:3" ht="14.25" customHeight="1">
      <c r="A22" s="14" t="s">
        <v>12</v>
      </c>
      <c r="B22" s="15" t="s">
        <v>11</v>
      </c>
      <c r="C22" s="16">
        <v>55000</v>
      </c>
    </row>
    <row r="23" spans="1:3" ht="15" customHeight="1">
      <c r="A23" s="24">
        <v>4430</v>
      </c>
      <c r="B23" s="15" t="s">
        <v>78</v>
      </c>
      <c r="C23" s="16">
        <v>11200</v>
      </c>
    </row>
    <row r="24" spans="1:3" ht="17.25" customHeight="1">
      <c r="A24" s="24">
        <v>4590</v>
      </c>
      <c r="B24" s="15" t="s">
        <v>79</v>
      </c>
      <c r="C24" s="16">
        <v>4000</v>
      </c>
    </row>
    <row r="25" spans="1:3" ht="22.5" customHeight="1">
      <c r="A25" s="17">
        <v>60015</v>
      </c>
      <c r="B25" s="18" t="s">
        <v>59</v>
      </c>
      <c r="C25" s="19">
        <f>SUM(C26:C31)</f>
        <v>973925</v>
      </c>
    </row>
    <row r="26" spans="1:3" ht="15.75" customHeight="1">
      <c r="A26" s="14" t="s">
        <v>70</v>
      </c>
      <c r="B26" s="15" t="s">
        <v>27</v>
      </c>
      <c r="C26" s="16">
        <v>50000</v>
      </c>
    </row>
    <row r="27" spans="1:3" ht="15.75" customHeight="1">
      <c r="A27" s="14" t="s">
        <v>76</v>
      </c>
      <c r="B27" s="15" t="s">
        <v>22</v>
      </c>
      <c r="C27" s="16">
        <v>30000</v>
      </c>
    </row>
    <row r="28" spans="1:3" ht="15.75" customHeight="1">
      <c r="A28" s="14" t="s">
        <v>77</v>
      </c>
      <c r="B28" s="15" t="s">
        <v>21</v>
      </c>
      <c r="C28" s="16">
        <v>769725</v>
      </c>
    </row>
    <row r="29" spans="1:3" ht="15.75" customHeight="1">
      <c r="A29" s="14" t="s">
        <v>12</v>
      </c>
      <c r="B29" s="15" t="s">
        <v>11</v>
      </c>
      <c r="C29" s="16">
        <v>110000</v>
      </c>
    </row>
    <row r="30" spans="1:3" ht="15.75" customHeight="1">
      <c r="A30" s="24">
        <v>4430</v>
      </c>
      <c r="B30" s="15" t="s">
        <v>78</v>
      </c>
      <c r="C30" s="16">
        <v>10200</v>
      </c>
    </row>
    <row r="31" spans="1:3" ht="16.5" customHeight="1" thickBot="1">
      <c r="A31" s="24">
        <v>4590</v>
      </c>
      <c r="B31" s="15" t="s">
        <v>79</v>
      </c>
      <c r="C31" s="16">
        <v>4000</v>
      </c>
    </row>
    <row r="32" spans="1:3" ht="21" customHeight="1" thickBot="1" thickTop="1">
      <c r="A32" s="8">
        <v>900</v>
      </c>
      <c r="B32" s="25" t="s">
        <v>55</v>
      </c>
      <c r="C32" s="10">
        <f>SUM(C33)</f>
        <v>458875</v>
      </c>
    </row>
    <row r="33" spans="1:3" ht="18" customHeight="1" thickTop="1">
      <c r="A33" s="26">
        <v>90001</v>
      </c>
      <c r="B33" s="27" t="s">
        <v>80</v>
      </c>
      <c r="C33" s="23">
        <f>SUM(C34:C36)</f>
        <v>458875</v>
      </c>
    </row>
    <row r="34" spans="1:3" ht="16.5">
      <c r="A34" s="24">
        <v>4300</v>
      </c>
      <c r="B34" s="28" t="s">
        <v>11</v>
      </c>
      <c r="C34" s="29">
        <v>20000</v>
      </c>
    </row>
    <row r="35" spans="1:3" ht="16.5">
      <c r="A35" s="24">
        <v>4430</v>
      </c>
      <c r="B35" s="28" t="s">
        <v>78</v>
      </c>
      <c r="C35" s="29">
        <v>388875</v>
      </c>
    </row>
    <row r="36" spans="1:3" ht="15" customHeight="1" thickBot="1">
      <c r="A36" s="30">
        <v>4580</v>
      </c>
      <c r="B36" s="31" t="s">
        <v>81</v>
      </c>
      <c r="C36" s="32">
        <v>50000</v>
      </c>
    </row>
    <row r="37" spans="1:3" ht="23.25" customHeight="1" thickBot="1" thickTop="1">
      <c r="A37" s="8" t="s">
        <v>131</v>
      </c>
      <c r="B37" s="33" t="s">
        <v>89</v>
      </c>
      <c r="C37" s="10">
        <f>SUM(C38)</f>
        <v>0</v>
      </c>
    </row>
    <row r="38" ht="13.5" thickTop="1"/>
  </sheetData>
  <printOptions horizontalCentered="1"/>
  <pageMargins left="0" right="0" top="0.7874015748031497" bottom="0.3937007874015748" header="0.5118110236220472" footer="0"/>
  <pageSetup firstPageNumber="10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5"/>
  <dimension ref="A1:G54"/>
  <sheetViews>
    <sheetView workbookViewId="0" topLeftCell="A30">
      <selection activeCell="G3" sqref="G3"/>
    </sheetView>
  </sheetViews>
  <sheetFormatPr defaultColWidth="9.00390625" defaultRowHeight="12.75"/>
  <cols>
    <col min="1" max="1" width="7.25390625" style="34" customWidth="1"/>
    <col min="2" max="2" width="37.75390625" style="34" customWidth="1"/>
    <col min="3" max="3" width="7.25390625" style="34" customWidth="1"/>
    <col min="4" max="4" width="10.25390625" style="34" customWidth="1"/>
    <col min="5" max="5" width="12.00390625" style="34" customWidth="1"/>
    <col min="6" max="6" width="11.375" style="34" customWidth="1"/>
    <col min="7" max="7" width="12.00390625" style="34" customWidth="1"/>
    <col min="8" max="16384" width="10.00390625" style="34" customWidth="1"/>
  </cols>
  <sheetData>
    <row r="1" ht="14.25" customHeight="1">
      <c r="F1" s="2" t="s">
        <v>43</v>
      </c>
    </row>
    <row r="2" spans="1:6" ht="14.25" customHeight="1">
      <c r="A2" s="35"/>
      <c r="B2" s="36"/>
      <c r="C2" s="37"/>
      <c r="D2" s="37"/>
      <c r="E2" s="37"/>
      <c r="F2" s="3" t="s">
        <v>203</v>
      </c>
    </row>
    <row r="3" spans="1:6" ht="14.25" customHeight="1">
      <c r="A3" s="35"/>
      <c r="B3" s="36"/>
      <c r="C3" s="37"/>
      <c r="D3" s="37"/>
      <c r="E3" s="37"/>
      <c r="F3" s="3" t="s">
        <v>44</v>
      </c>
    </row>
    <row r="4" spans="1:6" ht="14.25" customHeight="1">
      <c r="A4" s="35"/>
      <c r="B4" s="36"/>
      <c r="C4" s="37"/>
      <c r="D4" s="37"/>
      <c r="E4" s="37"/>
      <c r="F4" s="3" t="s">
        <v>204</v>
      </c>
    </row>
    <row r="5" spans="1:7" s="42" customFormat="1" ht="40.5" customHeight="1">
      <c r="A5" s="38" t="s">
        <v>127</v>
      </c>
      <c r="B5" s="39"/>
      <c r="C5" s="40"/>
      <c r="D5" s="40"/>
      <c r="E5" s="40"/>
      <c r="F5" s="41"/>
      <c r="G5" s="41"/>
    </row>
    <row r="6" spans="1:7" s="42" customFormat="1" ht="11.25" customHeight="1" thickBot="1">
      <c r="A6" s="38"/>
      <c r="B6" s="39"/>
      <c r="C6" s="40"/>
      <c r="D6" s="40"/>
      <c r="E6" s="40"/>
      <c r="G6" s="43" t="s">
        <v>10</v>
      </c>
    </row>
    <row r="7" spans="1:7" s="49" customFormat="1" ht="19.5" customHeight="1">
      <c r="A7" s="44" t="s">
        <v>0</v>
      </c>
      <c r="B7" s="45" t="s">
        <v>1</v>
      </c>
      <c r="C7" s="46" t="s">
        <v>2</v>
      </c>
      <c r="D7" s="449" t="s">
        <v>13</v>
      </c>
      <c r="E7" s="450"/>
      <c r="F7" s="47" t="s">
        <v>3</v>
      </c>
      <c r="G7" s="48"/>
    </row>
    <row r="8" spans="1:7" s="49" customFormat="1" ht="12" customHeight="1">
      <c r="A8" s="50" t="s">
        <v>4</v>
      </c>
      <c r="B8" s="51"/>
      <c r="C8" s="52" t="s">
        <v>5</v>
      </c>
      <c r="D8" s="53" t="s">
        <v>9</v>
      </c>
      <c r="E8" s="54" t="s">
        <v>6</v>
      </c>
      <c r="F8" s="55" t="s">
        <v>9</v>
      </c>
      <c r="G8" s="56" t="s">
        <v>6</v>
      </c>
    </row>
    <row r="9" spans="1:7" s="63" customFormat="1" ht="12.75" customHeight="1" thickBot="1">
      <c r="A9" s="57">
        <v>1</v>
      </c>
      <c r="B9" s="58">
        <v>2</v>
      </c>
      <c r="C9" s="58">
        <v>3</v>
      </c>
      <c r="D9" s="59">
        <v>4</v>
      </c>
      <c r="E9" s="60">
        <v>5</v>
      </c>
      <c r="F9" s="61">
        <v>6</v>
      </c>
      <c r="G9" s="62">
        <v>7</v>
      </c>
    </row>
    <row r="10" spans="1:7" s="63" customFormat="1" ht="18.75" customHeight="1" thickBot="1" thickTop="1">
      <c r="A10" s="64">
        <v>600</v>
      </c>
      <c r="B10" s="65" t="s">
        <v>58</v>
      </c>
      <c r="C10" s="66" t="s">
        <v>56</v>
      </c>
      <c r="D10" s="67"/>
      <c r="E10" s="68"/>
      <c r="F10" s="69"/>
      <c r="G10" s="70">
        <f>G11+G14</f>
        <v>86020</v>
      </c>
    </row>
    <row r="11" spans="1:7" s="63" customFormat="1" ht="21" customHeight="1" thickTop="1">
      <c r="A11" s="71">
        <v>60016</v>
      </c>
      <c r="B11" s="72" t="s">
        <v>62</v>
      </c>
      <c r="C11" s="73"/>
      <c r="D11" s="74"/>
      <c r="E11" s="75"/>
      <c r="F11" s="76"/>
      <c r="G11" s="77">
        <f>SUM(G12:G12)</f>
        <v>20000</v>
      </c>
    </row>
    <row r="12" spans="1:7" s="63" customFormat="1" ht="20.25" customHeight="1">
      <c r="A12" s="78">
        <v>6050</v>
      </c>
      <c r="B12" s="15" t="s">
        <v>57</v>
      </c>
      <c r="C12" s="79"/>
      <c r="D12" s="80"/>
      <c r="E12" s="16"/>
      <c r="F12" s="81"/>
      <c r="G12" s="82">
        <f>SUM(G13)</f>
        <v>20000</v>
      </c>
    </row>
    <row r="13" spans="1:7" s="2" customFormat="1" ht="15" customHeight="1">
      <c r="A13" s="83"/>
      <c r="B13" s="84" t="s">
        <v>63</v>
      </c>
      <c r="C13" s="85"/>
      <c r="D13" s="86"/>
      <c r="E13" s="87"/>
      <c r="F13" s="88"/>
      <c r="G13" s="89">
        <v>20000</v>
      </c>
    </row>
    <row r="14" spans="1:7" s="63" customFormat="1" ht="17.25" customHeight="1">
      <c r="A14" s="90">
        <v>60017</v>
      </c>
      <c r="B14" s="91" t="s">
        <v>82</v>
      </c>
      <c r="C14" s="92"/>
      <c r="D14" s="93"/>
      <c r="E14" s="94"/>
      <c r="F14" s="95"/>
      <c r="G14" s="96">
        <f>SUM(G15)</f>
        <v>66020</v>
      </c>
    </row>
    <row r="15" spans="1:7" s="63" customFormat="1" ht="16.5" customHeight="1">
      <c r="A15" s="97" t="s">
        <v>77</v>
      </c>
      <c r="B15" s="98" t="s">
        <v>21</v>
      </c>
      <c r="C15" s="79"/>
      <c r="D15" s="80"/>
      <c r="E15" s="16"/>
      <c r="F15" s="81"/>
      <c r="G15" s="82">
        <f>SUM(G16:G18)</f>
        <v>66020</v>
      </c>
    </row>
    <row r="16" spans="1:7" s="104" customFormat="1" ht="17.25" customHeight="1">
      <c r="A16" s="99"/>
      <c r="B16" s="84" t="s">
        <v>84</v>
      </c>
      <c r="C16" s="100"/>
      <c r="D16" s="101"/>
      <c r="E16" s="102"/>
      <c r="F16" s="103"/>
      <c r="G16" s="89">
        <v>3500</v>
      </c>
    </row>
    <row r="17" spans="1:7" s="104" customFormat="1" ht="14.25" customHeight="1">
      <c r="A17" s="99"/>
      <c r="B17" s="84" t="s">
        <v>86</v>
      </c>
      <c r="C17" s="100"/>
      <c r="D17" s="101"/>
      <c r="E17" s="102"/>
      <c r="F17" s="103"/>
      <c r="G17" s="89">
        <v>50520</v>
      </c>
    </row>
    <row r="18" spans="1:7" s="104" customFormat="1" ht="15" customHeight="1" thickBot="1">
      <c r="A18" s="105"/>
      <c r="B18" s="84" t="s">
        <v>83</v>
      </c>
      <c r="C18" s="100"/>
      <c r="D18" s="101"/>
      <c r="E18" s="102"/>
      <c r="F18" s="103"/>
      <c r="G18" s="89">
        <v>12000</v>
      </c>
    </row>
    <row r="19" spans="1:7" s="63" customFormat="1" ht="22.5" customHeight="1" thickBot="1" thickTop="1">
      <c r="A19" s="64">
        <v>700</v>
      </c>
      <c r="B19" s="106" t="s">
        <v>87</v>
      </c>
      <c r="C19" s="66" t="s">
        <v>56</v>
      </c>
      <c r="D19" s="67"/>
      <c r="E19" s="68"/>
      <c r="F19" s="69"/>
      <c r="G19" s="70">
        <f>SUM(G20)</f>
        <v>187950</v>
      </c>
    </row>
    <row r="20" spans="1:7" s="63" customFormat="1" ht="18.75" customHeight="1" thickTop="1">
      <c r="A20" s="71">
        <v>70001</v>
      </c>
      <c r="B20" s="107" t="s">
        <v>88</v>
      </c>
      <c r="C20" s="73"/>
      <c r="D20" s="74"/>
      <c r="E20" s="75"/>
      <c r="F20" s="76"/>
      <c r="G20" s="77">
        <f>SUM(G21)</f>
        <v>187950</v>
      </c>
    </row>
    <row r="21" spans="1:7" s="63" customFormat="1" ht="33" customHeight="1" thickBot="1">
      <c r="A21" s="78">
        <v>2510</v>
      </c>
      <c r="B21" s="15" t="s">
        <v>132</v>
      </c>
      <c r="C21" s="108"/>
      <c r="D21" s="109"/>
      <c r="E21" s="16"/>
      <c r="F21" s="81"/>
      <c r="G21" s="82">
        <v>187950</v>
      </c>
    </row>
    <row r="22" spans="1:7" s="63" customFormat="1" ht="33" customHeight="1" thickBot="1" thickTop="1">
      <c r="A22" s="64">
        <v>754</v>
      </c>
      <c r="B22" s="110" t="s">
        <v>90</v>
      </c>
      <c r="C22" s="66" t="s">
        <v>67</v>
      </c>
      <c r="D22" s="66"/>
      <c r="E22" s="111"/>
      <c r="F22" s="112"/>
      <c r="G22" s="70">
        <f>SUM(G23)</f>
        <v>140000</v>
      </c>
    </row>
    <row r="23" spans="1:7" s="63" customFormat="1" ht="21" customHeight="1" thickTop="1">
      <c r="A23" s="71">
        <v>75495</v>
      </c>
      <c r="B23" s="113" t="s">
        <v>7</v>
      </c>
      <c r="C23" s="73"/>
      <c r="D23" s="73"/>
      <c r="E23" s="114"/>
      <c r="F23" s="115"/>
      <c r="G23" s="77">
        <f>SUM(G24)</f>
        <v>140000</v>
      </c>
    </row>
    <row r="24" spans="1:7" s="63" customFormat="1" ht="32.25" customHeight="1" thickBot="1">
      <c r="A24" s="78">
        <v>6060</v>
      </c>
      <c r="B24" s="15" t="s">
        <v>125</v>
      </c>
      <c r="C24" s="79"/>
      <c r="D24" s="109"/>
      <c r="E24" s="16"/>
      <c r="F24" s="81"/>
      <c r="G24" s="82">
        <v>140000</v>
      </c>
    </row>
    <row r="25" spans="1:7" s="63" customFormat="1" ht="66.75" customHeight="1" thickBot="1" thickTop="1">
      <c r="A25" s="64">
        <v>756</v>
      </c>
      <c r="B25" s="106" t="s">
        <v>45</v>
      </c>
      <c r="C25" s="66" t="s">
        <v>39</v>
      </c>
      <c r="D25" s="67"/>
      <c r="E25" s="68">
        <f>E26</f>
        <v>334737</v>
      </c>
      <c r="F25" s="69"/>
      <c r="G25" s="70"/>
    </row>
    <row r="26" spans="1:7" s="63" customFormat="1" ht="30.75" customHeight="1" thickTop="1">
      <c r="A26" s="71">
        <v>75621</v>
      </c>
      <c r="B26" s="107" t="s">
        <v>46</v>
      </c>
      <c r="C26" s="73"/>
      <c r="D26" s="74"/>
      <c r="E26" s="75">
        <f>E27</f>
        <v>334737</v>
      </c>
      <c r="F26" s="76"/>
      <c r="G26" s="77"/>
    </row>
    <row r="27" spans="1:7" s="63" customFormat="1" ht="18.75" customHeight="1" thickBot="1">
      <c r="A27" s="97" t="s">
        <v>64</v>
      </c>
      <c r="B27" s="98" t="s">
        <v>47</v>
      </c>
      <c r="C27" s="108"/>
      <c r="D27" s="109"/>
      <c r="E27" s="16">
        <v>334737</v>
      </c>
      <c r="F27" s="81"/>
      <c r="G27" s="82"/>
    </row>
    <row r="28" spans="1:7" s="63" customFormat="1" ht="16.5" customHeight="1" thickBot="1" thickTop="1">
      <c r="A28" s="64">
        <v>758</v>
      </c>
      <c r="B28" s="116" t="s">
        <v>34</v>
      </c>
      <c r="C28" s="66" t="s">
        <v>39</v>
      </c>
      <c r="D28" s="69">
        <f>D29</f>
        <v>876151</v>
      </c>
      <c r="E28" s="117"/>
      <c r="F28" s="69"/>
      <c r="G28" s="70"/>
    </row>
    <row r="29" spans="1:7" s="63" customFormat="1" ht="30" customHeight="1" thickTop="1">
      <c r="A29" s="71">
        <v>75801</v>
      </c>
      <c r="B29" s="118" t="s">
        <v>36</v>
      </c>
      <c r="C29" s="73"/>
      <c r="D29" s="76">
        <f>D30</f>
        <v>876151</v>
      </c>
      <c r="E29" s="119"/>
      <c r="F29" s="76"/>
      <c r="G29" s="77"/>
    </row>
    <row r="30" spans="1:7" s="63" customFormat="1" ht="16.5" customHeight="1" thickBot="1">
      <c r="A30" s="120" t="s">
        <v>37</v>
      </c>
      <c r="B30" s="121" t="s">
        <v>38</v>
      </c>
      <c r="C30" s="108"/>
      <c r="D30" s="81">
        <v>876151</v>
      </c>
      <c r="E30" s="122"/>
      <c r="F30" s="103"/>
      <c r="G30" s="82"/>
    </row>
    <row r="31" spans="1:7" s="130" customFormat="1" ht="0.75" customHeight="1" hidden="1" thickBot="1" thickTop="1">
      <c r="A31" s="123" t="s">
        <v>33</v>
      </c>
      <c r="B31" s="124" t="s">
        <v>34</v>
      </c>
      <c r="C31" s="125" t="s">
        <v>39</v>
      </c>
      <c r="D31" s="126">
        <f>D32</f>
        <v>0</v>
      </c>
      <c r="E31" s="127"/>
      <c r="F31" s="128"/>
      <c r="G31" s="129"/>
    </row>
    <row r="32" spans="1:7" s="130" customFormat="1" ht="44.25" customHeight="1" hidden="1" thickBot="1" thickTop="1">
      <c r="A32" s="131" t="s">
        <v>35</v>
      </c>
      <c r="B32" s="132" t="s">
        <v>36</v>
      </c>
      <c r="C32" s="133"/>
      <c r="D32" s="76">
        <f>D33</f>
        <v>0</v>
      </c>
      <c r="E32" s="75"/>
      <c r="F32" s="76"/>
      <c r="G32" s="77"/>
    </row>
    <row r="33" spans="1:7" s="130" customFormat="1" ht="19.5" customHeight="1" hidden="1" thickBot="1">
      <c r="A33" s="120" t="s">
        <v>37</v>
      </c>
      <c r="B33" s="121" t="s">
        <v>38</v>
      </c>
      <c r="C33" s="134"/>
      <c r="D33" s="81"/>
      <c r="E33" s="16"/>
      <c r="F33" s="81"/>
      <c r="G33" s="89"/>
    </row>
    <row r="34" spans="1:7" s="130" customFormat="1" ht="18" customHeight="1" thickBot="1" thickTop="1">
      <c r="A34" s="64">
        <v>801</v>
      </c>
      <c r="B34" s="135" t="s">
        <v>20</v>
      </c>
      <c r="C34" s="66" t="s">
        <v>19</v>
      </c>
      <c r="D34" s="136"/>
      <c r="E34" s="137"/>
      <c r="F34" s="136">
        <f>F35+F37+F39</f>
        <v>360000</v>
      </c>
      <c r="G34" s="138"/>
    </row>
    <row r="35" spans="1:7" s="130" customFormat="1" ht="19.5" customHeight="1" thickTop="1">
      <c r="A35" s="90">
        <v>80101</v>
      </c>
      <c r="B35" s="139" t="s">
        <v>23</v>
      </c>
      <c r="C35" s="140"/>
      <c r="D35" s="141"/>
      <c r="E35" s="142"/>
      <c r="F35" s="143">
        <f>F36</f>
        <v>102500</v>
      </c>
      <c r="G35" s="77"/>
    </row>
    <row r="36" spans="1:7" s="130" customFormat="1" ht="15" customHeight="1">
      <c r="A36" s="78">
        <v>4260</v>
      </c>
      <c r="B36" s="144" t="s">
        <v>22</v>
      </c>
      <c r="C36" s="144"/>
      <c r="D36" s="81"/>
      <c r="E36" s="16"/>
      <c r="F36" s="81">
        <v>102500</v>
      </c>
      <c r="G36" s="145"/>
    </row>
    <row r="37" spans="1:7" s="130" customFormat="1" ht="16.5" customHeight="1">
      <c r="A37" s="90">
        <v>80110</v>
      </c>
      <c r="B37" s="140" t="s">
        <v>25</v>
      </c>
      <c r="C37" s="140"/>
      <c r="D37" s="95"/>
      <c r="E37" s="94"/>
      <c r="F37" s="95">
        <f>F38</f>
        <v>57500</v>
      </c>
      <c r="G37" s="96"/>
    </row>
    <row r="38" spans="1:7" s="130" customFormat="1" ht="15.75" customHeight="1">
      <c r="A38" s="186">
        <v>4260</v>
      </c>
      <c r="B38" s="187" t="s">
        <v>22</v>
      </c>
      <c r="C38" s="187"/>
      <c r="D38" s="188"/>
      <c r="E38" s="189"/>
      <c r="F38" s="188">
        <v>57500</v>
      </c>
      <c r="G38" s="190"/>
    </row>
    <row r="39" spans="1:7" s="130" customFormat="1" ht="14.25" customHeight="1">
      <c r="A39" s="90">
        <v>80195</v>
      </c>
      <c r="B39" s="140" t="s">
        <v>7</v>
      </c>
      <c r="C39" s="140"/>
      <c r="D39" s="95"/>
      <c r="E39" s="94"/>
      <c r="F39" s="95">
        <f>F40</f>
        <v>200000</v>
      </c>
      <c r="G39" s="96"/>
    </row>
    <row r="40" spans="1:7" s="130" customFormat="1" ht="18.75" customHeight="1">
      <c r="A40" s="186">
        <v>4010</v>
      </c>
      <c r="B40" s="187" t="s">
        <v>24</v>
      </c>
      <c r="C40" s="334"/>
      <c r="D40" s="188"/>
      <c r="E40" s="189"/>
      <c r="F40" s="188">
        <v>200000</v>
      </c>
      <c r="G40" s="190"/>
    </row>
    <row r="41" spans="1:7" s="130" customFormat="1" ht="17.25" customHeight="1" thickBot="1">
      <c r="A41" s="329">
        <v>852</v>
      </c>
      <c r="B41" s="330" t="s">
        <v>31</v>
      </c>
      <c r="C41" s="331" t="s">
        <v>16</v>
      </c>
      <c r="D41" s="332"/>
      <c r="E41" s="127">
        <f>SUM(E42)</f>
        <v>8205</v>
      </c>
      <c r="F41" s="332"/>
      <c r="G41" s="333">
        <f>G42</f>
        <v>8205</v>
      </c>
    </row>
    <row r="42" spans="1:7" s="130" customFormat="1" ht="15.75" customHeight="1" thickTop="1">
      <c r="A42" s="149">
        <v>85203</v>
      </c>
      <c r="B42" s="150" t="s">
        <v>40</v>
      </c>
      <c r="C42" s="151"/>
      <c r="D42" s="143"/>
      <c r="E42" s="152">
        <f>SUM(E43:E44)</f>
        <v>8205</v>
      </c>
      <c r="F42" s="143"/>
      <c r="G42" s="153">
        <f>SUM(G43:G44)</f>
        <v>8205</v>
      </c>
    </row>
    <row r="43" spans="1:7" s="130" customFormat="1" ht="18.75" customHeight="1">
      <c r="A43" s="97" t="s">
        <v>68</v>
      </c>
      <c r="B43" s="121" t="s">
        <v>69</v>
      </c>
      <c r="C43" s="147"/>
      <c r="D43" s="81"/>
      <c r="E43" s="16">
        <v>8205</v>
      </c>
      <c r="F43" s="81"/>
      <c r="G43" s="154"/>
    </row>
    <row r="44" spans="1:7" s="130" customFormat="1" ht="18.75" customHeight="1" thickBot="1">
      <c r="A44" s="97" t="s">
        <v>70</v>
      </c>
      <c r="B44" s="144" t="s">
        <v>27</v>
      </c>
      <c r="C44" s="147"/>
      <c r="D44" s="81"/>
      <c r="E44" s="16"/>
      <c r="F44" s="81"/>
      <c r="G44" s="154">
        <v>8205</v>
      </c>
    </row>
    <row r="45" spans="1:7" s="130" customFormat="1" ht="32.25" customHeight="1" thickBot="1" thickTop="1">
      <c r="A45" s="64">
        <v>900</v>
      </c>
      <c r="B45" s="148" t="s">
        <v>55</v>
      </c>
      <c r="C45" s="67" t="s">
        <v>56</v>
      </c>
      <c r="D45" s="112"/>
      <c r="E45" s="111"/>
      <c r="F45" s="112"/>
      <c r="G45" s="138">
        <f>SUM(G46)</f>
        <v>146020</v>
      </c>
    </row>
    <row r="46" spans="1:7" s="130" customFormat="1" ht="15.75" customHeight="1" thickTop="1">
      <c r="A46" s="90">
        <v>90095</v>
      </c>
      <c r="B46" s="140" t="s">
        <v>7</v>
      </c>
      <c r="C46" s="155"/>
      <c r="D46" s="95"/>
      <c r="E46" s="94"/>
      <c r="F46" s="95"/>
      <c r="G46" s="156">
        <f>G47+G51</f>
        <v>146020</v>
      </c>
    </row>
    <row r="47" spans="1:7" s="130" customFormat="1" ht="21" customHeight="1">
      <c r="A47" s="97" t="s">
        <v>77</v>
      </c>
      <c r="B47" s="98" t="s">
        <v>21</v>
      </c>
      <c r="C47" s="157"/>
      <c r="D47" s="158"/>
      <c r="E47" s="159"/>
      <c r="F47" s="158"/>
      <c r="G47" s="154">
        <f>SUM(G48:G50)</f>
        <v>46020</v>
      </c>
    </row>
    <row r="48" spans="1:7" s="164" customFormat="1" ht="12.75" customHeight="1">
      <c r="A48" s="99"/>
      <c r="B48" s="84" t="s">
        <v>84</v>
      </c>
      <c r="C48" s="160"/>
      <c r="D48" s="161"/>
      <c r="E48" s="162"/>
      <c r="F48" s="161"/>
      <c r="G48" s="163">
        <v>23800</v>
      </c>
    </row>
    <row r="49" spans="1:7" s="164" customFormat="1" ht="12.75" customHeight="1">
      <c r="A49" s="99"/>
      <c r="B49" s="84" t="s">
        <v>86</v>
      </c>
      <c r="C49" s="160"/>
      <c r="D49" s="161"/>
      <c r="E49" s="162"/>
      <c r="F49" s="161"/>
      <c r="G49" s="163">
        <v>10000</v>
      </c>
    </row>
    <row r="50" spans="1:7" s="104" customFormat="1" ht="15.75" customHeight="1">
      <c r="A50" s="105"/>
      <c r="B50" s="165" t="s">
        <v>85</v>
      </c>
      <c r="C50" s="166"/>
      <c r="D50" s="103"/>
      <c r="E50" s="102"/>
      <c r="F50" s="103"/>
      <c r="G50" s="163">
        <v>12220</v>
      </c>
    </row>
    <row r="51" spans="1:7" s="130" customFormat="1" ht="18" customHeight="1">
      <c r="A51" s="78">
        <v>6050</v>
      </c>
      <c r="B51" s="121" t="s">
        <v>57</v>
      </c>
      <c r="C51" s="147"/>
      <c r="D51" s="81"/>
      <c r="E51" s="16"/>
      <c r="F51" s="81"/>
      <c r="G51" s="154">
        <v>100000</v>
      </c>
    </row>
    <row r="52" spans="1:7" s="169" customFormat="1" ht="29.25" customHeight="1" thickBot="1">
      <c r="A52" s="167"/>
      <c r="B52" s="168" t="s">
        <v>61</v>
      </c>
      <c r="C52" s="166"/>
      <c r="D52" s="103"/>
      <c r="E52" s="102"/>
      <c r="F52" s="103"/>
      <c r="G52" s="163">
        <v>100000</v>
      </c>
    </row>
    <row r="53" spans="1:7" s="177" customFormat="1" ht="23.25" customHeight="1" thickBot="1" thickTop="1">
      <c r="A53" s="170"/>
      <c r="B53" s="171" t="s">
        <v>8</v>
      </c>
      <c r="C53" s="172"/>
      <c r="D53" s="173">
        <f>D10+D25+D28+D34+D41+D45+D22+D19</f>
        <v>876151</v>
      </c>
      <c r="E53" s="174">
        <f>E10+E25+E28+E34+E41+E45+E22+E19</f>
        <v>342942</v>
      </c>
      <c r="F53" s="175">
        <f>F10+F25+F28+F34+F41+F45+F22+F19</f>
        <v>360000</v>
      </c>
      <c r="G53" s="176">
        <f>G10+G25+G28+G34+G41+G45+G22+G19</f>
        <v>568195</v>
      </c>
    </row>
    <row r="54" spans="1:7" s="185" customFormat="1" ht="16.5" customHeight="1" thickBot="1" thickTop="1">
      <c r="A54" s="178"/>
      <c r="B54" s="179" t="s">
        <v>14</v>
      </c>
      <c r="C54" s="180"/>
      <c r="D54" s="181">
        <f>E53-D53</f>
        <v>-533209</v>
      </c>
      <c r="E54" s="182"/>
      <c r="F54" s="183">
        <f>G53-F53</f>
        <v>208195</v>
      </c>
      <c r="G54" s="184"/>
    </row>
    <row r="55" ht="16.5" thickTop="1"/>
  </sheetData>
  <mergeCells count="1">
    <mergeCell ref="D7:E7"/>
  </mergeCells>
  <printOptions horizontalCentered="1"/>
  <pageMargins left="0" right="0" top="0.7874015748031497" bottom="0.3937007874015748" header="0.5118110236220472" footer="0"/>
  <pageSetup firstPageNumber="4" useFirstPageNumber="1" fitToWidth="5" horizontalDpi="600" verticalDpi="600" orientation="portrait" paperSize="9" r:id="rId1"/>
  <headerFooter alignWithMargins="0">
    <oddHeader>&amp;C &amp;"Times New Roman CE,Normalny"&amp;P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Zyla</dc:creator>
  <cp:keywords/>
  <dc:description/>
  <cp:lastModifiedBy>Malgorzata Krol</cp:lastModifiedBy>
  <cp:lastPrinted>2005-03-16T13:06:48Z</cp:lastPrinted>
  <dcterms:created xsi:type="dcterms:W3CDTF">2000-03-17T13:30:26Z</dcterms:created>
  <dcterms:modified xsi:type="dcterms:W3CDTF">2005-03-30T09:26:30Z</dcterms:modified>
  <cp:category/>
  <cp:version/>
  <cp:contentType/>
  <cp:contentStatus/>
</cp:coreProperties>
</file>