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1" sheetId="1" r:id="rId1"/>
    <sheet name="zał.2" sheetId="2" r:id="rId2"/>
    <sheet name="zal. 3" sheetId="3" r:id="rId3"/>
  </sheets>
  <definedNames>
    <definedName name="_xlnm.Print_Titles" localSheetId="2">'zal. 3'!$8:$10</definedName>
    <definedName name="_xlnm.Print_Titles" localSheetId="0">'ZAŁ. 1'!$8:$10</definedName>
  </definedNames>
  <calcPr fullCalcOnLoad="1"/>
</workbook>
</file>

<file path=xl/sharedStrings.xml><?xml version="1.0" encoding="utf-8"?>
<sst xmlns="http://schemas.openxmlformats.org/spreadsheetml/2006/main" count="211" uniqueCount="96">
  <si>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</si>
  <si>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</si>
  <si>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</si>
  <si>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</si>
  <si>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</si>
  <si>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</si>
  <si>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</si>
  <si>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</si>
  <si>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</si>
  <si>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</si>
  <si>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</si>
  <si>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</si>
  <si>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materiałów i wyposażenia</t>
  </si>
  <si>
    <t>Koszty postępowania sądowego i prokuratorskiego</t>
  </si>
  <si>
    <t xml:space="preserve">Zakup usług pozostałych  </t>
  </si>
  <si>
    <t>ADMINISTRACJA PUBLICZNA</t>
  </si>
  <si>
    <t>BRM</t>
  </si>
  <si>
    <t>Pozostała działalność</t>
  </si>
  <si>
    <t>RÓŻNE ROZLICZENIA</t>
  </si>
  <si>
    <t>Fn</t>
  </si>
  <si>
    <t>KS</t>
  </si>
  <si>
    <t>Dodatkowe wynagrodzenie roczne</t>
  </si>
  <si>
    <t>Podatek od nieruchomości</t>
  </si>
  <si>
    <t>GOSPODARKA  KOMUNALNA I OCHRONA ŚRODOWISKA</t>
  </si>
  <si>
    <t>IK</t>
  </si>
  <si>
    <t>90095</t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</si>
  <si>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10"/>
        <rFont val="Times New Roman"/>
        <family val="1"/>
      </rPr>
      <t>czyny społeczne:</t>
    </r>
  </si>
  <si>
    <t>SKB oś. Parkowe</t>
  </si>
  <si>
    <t>SKB uzbrojenia ul. Austriackiej II</t>
  </si>
  <si>
    <t>SKB Wodociągu w ul. Pomorskiej - Bocznej</t>
  </si>
  <si>
    <t>Dotacja celowa z budżetu na finansowanie lub dofinansowanie zadań zleconych do realizacji pozostałym jednostkom nie zaliczanym do sektora finansów publicznych</t>
  </si>
  <si>
    <t>GOSPODARKA KOMUNALNA I OCHRONA ŚRODOWISKA</t>
  </si>
  <si>
    <t xml:space="preserve">Pozostała działalność </t>
  </si>
  <si>
    <t>OGÓŁEM</t>
  </si>
  <si>
    <t>per saldo</t>
  </si>
  <si>
    <t>Załącznik nr 2 do Zarządzenia</t>
  </si>
  <si>
    <t>w  złotych</t>
  </si>
  <si>
    <t>OA</t>
  </si>
  <si>
    <t>Część równoważąca subwencji ogólnej dla powiatów</t>
  </si>
  <si>
    <t>Pozostałe odsetki</t>
  </si>
  <si>
    <t>OŚWIATA I WYCHOWANIE</t>
  </si>
  <si>
    <t>E</t>
  </si>
  <si>
    <t>Licea ogólnokształcące</t>
  </si>
  <si>
    <t>Nagrody i wydatki osobowe nie zaliczane do wynagrodzeń</t>
  </si>
  <si>
    <t>Wynagrodzenia osobowe pracowników</t>
  </si>
  <si>
    <t>Różne opłaty i składki</t>
  </si>
  <si>
    <t>Licea profilowane</t>
  </si>
  <si>
    <t>Szkoły zawodowe</t>
  </si>
  <si>
    <t>Dokształcanie i doskonalenie nauczycieli</t>
  </si>
  <si>
    <r>
      <t xml:space="preserve">Zakup usług pozostałych </t>
    </r>
    <r>
      <rPr>
        <i/>
        <sz val="11"/>
        <rFont val="Times New Roman"/>
        <family val="1"/>
      </rPr>
      <t>- organizowanie konkursów, olimpiad</t>
    </r>
    <r>
      <rPr>
        <sz val="11"/>
        <rFont val="Times New Roman"/>
        <family val="1"/>
      </rPr>
      <t xml:space="preserve"> </t>
    </r>
  </si>
  <si>
    <r>
      <t xml:space="preserve">Zakup usług pozostałych </t>
    </r>
    <r>
      <rPr>
        <i/>
        <sz val="11"/>
        <rFont val="Times New Roman"/>
        <family val="1"/>
      </rPr>
      <t>- praktyki zawodowe</t>
    </r>
    <r>
      <rPr>
        <sz val="11"/>
        <rFont val="Times New Roman"/>
        <family val="1"/>
      </rPr>
      <t xml:space="preserve"> </t>
    </r>
  </si>
  <si>
    <t>EDUKACYJNA OPIEKA WYCHOWAWCZA</t>
  </si>
  <si>
    <t>Internaty i bursy szkolne</t>
  </si>
  <si>
    <t>ZK</t>
  </si>
  <si>
    <t>Dotacje celowe otrzynane z budżetu państwa na realizację zadań bieżących z zakresu administracji rządowej oraz innych zadań zleconych gminom ustawami</t>
  </si>
  <si>
    <t>Urząd Miejski</t>
  </si>
  <si>
    <t>PI</t>
  </si>
  <si>
    <t>Fk</t>
  </si>
  <si>
    <t>RO "Śniadeckich"</t>
  </si>
  <si>
    <t>DOCHODY OD OSÓB PRAWNYCH, OD OSÓB FIZYCZNYCH I INNYCH JEDNOSTEK NIEPOSIADAJĄCYCH OSOBOWOŚCI PRAWNEJ ORAZ WYDATKI ZWIĄZANE Z ICH POBOREM</t>
  </si>
  <si>
    <t>Pobór podatków, opłat i niepodatkowych należności budżetowych</t>
  </si>
  <si>
    <t>Wynagrodzenia agencyjno prowizyjne</t>
  </si>
  <si>
    <t>Gimnazja</t>
  </si>
  <si>
    <t>EDUKACYJNA OPIEKA WYCHOWACZA</t>
  </si>
  <si>
    <t>Pomoc materialna dla uczniów</t>
  </si>
  <si>
    <t>Stypendia oraz inne formy pomocy dla uczniów</t>
  </si>
  <si>
    <t>Dotacje celowe z budżetu na finansowanie  lub dofinansowanie  inwestycji i zakupów inwestycyjnych jednostek nie zaliczanych do sektora finansów publicznych - czyny społeczne:</t>
  </si>
  <si>
    <t>"SKB osiedle Piaskowe"</t>
  </si>
  <si>
    <t>Specjalne ośrodki szkolno - wychowawcze</t>
  </si>
  <si>
    <t>Wpłaty na Państwowy Fundusz Rehabilitacji Osób Niepełnosprawnych</t>
  </si>
  <si>
    <t>z dnia  28  czerwca   2004 roku</t>
  </si>
  <si>
    <t>KULTURA I OCHRONA DZIEDZICTWA NARODOWEGO</t>
  </si>
  <si>
    <t>Filharmonie, orkiestry, chóry i kapele</t>
  </si>
  <si>
    <t xml:space="preserve">"SKB wodociągu przy Podmiejskiej - bocznej" </t>
  </si>
  <si>
    <t>Załącznik nr 3 do Zarządzenia</t>
  </si>
  <si>
    <t>Dotacje celowe przekazane z budżetu państwa na realizację bieżących zadań własnych powiatu</t>
  </si>
  <si>
    <t>Stypendia oraz inne formy pomocy dla uczniów - dla młodzieży wiejskiej</t>
  </si>
  <si>
    <t xml:space="preserve">ZMIANA  PLANU  DOCHODÓW  I   WYDATKÓW   NA   ZADANIA  WŁASNE    POWIATU  W 2004 ROKU                                            </t>
  </si>
  <si>
    <t>RO "Tysiąclecie"</t>
  </si>
  <si>
    <t>POMOC SPOŁECZNA</t>
  </si>
  <si>
    <t xml:space="preserve">ZMIANA   PLANU   DOCHODÓW  I  WYDATKÓW   NA   ZADANIA  WŁASNE   GMINY   W 2004 ROKU                                            </t>
  </si>
  <si>
    <t>Dotacje celowe przekazane z budżetu państwa na realizację własnych zadań bieżących gmin</t>
  </si>
  <si>
    <t>KULTURA FIZYCZNA I SPORT</t>
  </si>
  <si>
    <t>Obiekty sportowe</t>
  </si>
  <si>
    <t>Zakup pomocy naukowych, dydaktycznych i książek</t>
  </si>
  <si>
    <r>
      <t>Świadczenia społeczne (</t>
    </r>
    <r>
      <rPr>
        <i/>
        <sz val="10"/>
        <rFont val="Times New Roman"/>
        <family val="1"/>
      </rPr>
      <t>dożywianie uczniów)</t>
    </r>
  </si>
  <si>
    <r>
      <t xml:space="preserve">Wydatki inwestycyjne jednostek budżetowych </t>
    </r>
    <r>
      <rPr>
        <sz val="10"/>
        <rFont val="Times New Roman"/>
        <family val="1"/>
      </rPr>
      <t xml:space="preserve"> (duży basen   +1.000.000 zł,                                                   stadion "Bałtyk"   +1.000.000 zł)</t>
    </r>
  </si>
  <si>
    <t>TURYSTYKA</t>
  </si>
  <si>
    <r>
      <t xml:space="preserve">Zakup materiałów i wyposażenia </t>
    </r>
    <r>
      <rPr>
        <i/>
        <sz val="11"/>
        <rFont val="Times New Roman"/>
        <family val="1"/>
      </rPr>
      <t>(stroje dla zespołu Romów)</t>
    </r>
  </si>
  <si>
    <t>ZMIANY PLANU DOCHODÓW I WYDATKÓW NA ZADANIA ZLECONE                         Z ZAKRESU ADMINISTRACJI RZĄDOWEJ                                                                                                                W  2004  ROKU</t>
  </si>
  <si>
    <t>Teatry dramatyczne i lalkowe</t>
  </si>
  <si>
    <r>
      <t xml:space="preserve">Dotacja podmiotowa dla instytucji kultury </t>
    </r>
    <r>
      <rPr>
        <i/>
        <sz val="10"/>
        <rFont val="Times New Roman"/>
        <family val="1"/>
      </rPr>
      <t>- remont teatru</t>
    </r>
  </si>
  <si>
    <r>
      <t>Wydatki inwestycyjne jednostek budżetowych -</t>
    </r>
    <r>
      <rPr>
        <i/>
        <sz val="10"/>
        <rFont val="Times New Roman"/>
        <family val="1"/>
      </rPr>
      <t xml:space="preserve"> remont teatru</t>
    </r>
  </si>
  <si>
    <t>RWZ</t>
  </si>
  <si>
    <r>
      <t xml:space="preserve">Zakup usług remontowych                           </t>
    </r>
    <r>
      <rPr>
        <sz val="9"/>
        <rFont val="Times New Roman"/>
        <family val="1"/>
      </rPr>
      <t>(duży basen      -1.000.000 zł,                                                   stadion "Bałtyk"   -1.000.000 zł)</t>
    </r>
  </si>
  <si>
    <t xml:space="preserve">Nr 183 / 1252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</si>
</sst>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1">
    <font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b/>
      <sz val="7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164" fontId="2" fillId="0" borderId="3" xfId="18" applyNumberFormat="1" applyFont="1" applyFill="1" applyBorder="1" applyAlignment="1" applyProtection="1">
      <alignment vertical="center" wrapText="1"/>
      <protection locked="0"/>
    </xf>
    <xf numFmtId="164" fontId="10" fillId="0" borderId="4" xfId="18" applyNumberFormat="1" applyFont="1" applyFill="1" applyBorder="1" applyAlignment="1" applyProtection="1">
      <alignment vertical="center" wrapText="1"/>
      <protection locked="0"/>
    </xf>
    <xf numFmtId="164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Border="1" applyAlignment="1">
      <alignment vertical="center" wrapText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1" xfId="18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6" xfId="18" applyNumberFormat="1" applyFont="1" applyFill="1" applyBorder="1" applyAlignment="1" applyProtection="1">
      <alignment vertical="center" wrapText="1"/>
      <protection locked="0"/>
    </xf>
    <xf numFmtId="164" fontId="2" fillId="0" borderId="12" xfId="18" applyNumberFormat="1" applyFont="1" applyFill="1" applyBorder="1" applyAlignment="1" applyProtection="1">
      <alignment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164" fontId="2" fillId="0" borderId="6" xfId="18" applyNumberFormat="1" applyFont="1" applyFill="1" applyBorder="1" applyAlignment="1" applyProtection="1">
      <alignment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15" xfId="1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1" fillId="0" borderId="1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18" xfId="18" applyNumberFormat="1" applyFont="1" applyFill="1" applyBorder="1" applyAlignment="1" applyProtection="1">
      <alignment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8" xfId="18" applyNumberFormat="1" applyFont="1" applyFill="1" applyBorder="1" applyAlignment="1" applyProtection="1">
      <alignment vertical="center" wrapText="1"/>
      <protection locked="0"/>
    </xf>
    <xf numFmtId="164" fontId="2" fillId="0" borderId="11" xfId="18" applyNumberFormat="1" applyFont="1" applyFill="1" applyBorder="1" applyAlignment="1" applyProtection="1">
      <alignment vertical="center" wrapText="1"/>
      <protection locked="0"/>
    </xf>
    <xf numFmtId="164" fontId="17" fillId="0" borderId="12" xfId="18" applyNumberFormat="1" applyFont="1" applyFill="1" applyBorder="1" applyAlignment="1" applyProtection="1">
      <alignment vertical="center" wrapText="1"/>
      <protection locked="0"/>
    </xf>
    <xf numFmtId="164" fontId="10" fillId="0" borderId="9" xfId="18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/>
      <protection locked="0"/>
    </xf>
    <xf numFmtId="164" fontId="10" fillId="0" borderId="4" xfId="18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164" fontId="17" fillId="0" borderId="6" xfId="18" applyNumberFormat="1" applyFont="1" applyFill="1" applyBorder="1" applyAlignment="1" applyProtection="1">
      <alignment vertical="center" wrapText="1"/>
      <protection locked="0"/>
    </xf>
    <xf numFmtId="164" fontId="10" fillId="0" borderId="19" xfId="18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18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18" applyNumberFormat="1" applyFont="1" applyFill="1" applyBorder="1" applyAlignment="1" applyProtection="1">
      <alignment horizontal="center" vertical="center" wrapText="1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 locked="0"/>
    </xf>
    <xf numFmtId="0" fontId="7" fillId="0" borderId="20" xfId="0" applyFont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0" borderId="21" xfId="0" applyNumberFormat="1" applyFont="1" applyBorder="1" applyAlignment="1">
      <alignment vertical="center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10" fillId="0" borderId="23" xfId="18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20" xfId="0" applyFont="1" applyBorder="1" applyAlignment="1">
      <alignment horizontal="center" vertical="center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horizontal="centerContinuous"/>
      <protection locked="0"/>
    </xf>
    <xf numFmtId="0" fontId="7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0" xfId="0" applyNumberFormat="1" applyFont="1" applyFill="1" applyBorder="1" applyAlignment="1" applyProtection="1">
      <alignment horizontal="centerContinuous" vertical="center"/>
      <protection locked="0"/>
    </xf>
    <xf numFmtId="1" fontId="2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0" xfId="0" applyNumberFormat="1" applyFont="1" applyFill="1" applyBorder="1" applyAlignment="1" applyProtection="1">
      <alignment horizontal="centerContinuous" vertical="center"/>
      <protection locked="0"/>
    </xf>
    <xf numFmtId="0" fontId="2" fillId="0" borderId="28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 applyProtection="1">
      <alignment horizontal="centerContinuous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" xfId="18" applyNumberFormat="1" applyFont="1" applyFill="1" applyBorder="1" applyAlignment="1" applyProtection="1">
      <alignment vertical="center" wrapText="1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39" xfId="0" applyFont="1" applyBorder="1" applyAlignment="1">
      <alignment horizontal="center" vertical="center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vertical="center"/>
      <protection locked="0"/>
    </xf>
    <xf numFmtId="164" fontId="6" fillId="0" borderId="23" xfId="0" applyNumberFormat="1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Fill="1" applyBorder="1" applyAlignment="1" applyProtection="1">
      <alignment horizontal="center" vertical="center"/>
      <protection locked="0"/>
    </xf>
    <xf numFmtId="164" fontId="6" fillId="0" borderId="23" xfId="0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4" xfId="18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wrapText="1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/>
      <protection locked="0"/>
    </xf>
    <xf numFmtId="0" fontId="18" fillId="0" borderId="19" xfId="0" applyNumberFormat="1" applyFont="1" applyFill="1" applyBorder="1" applyAlignment="1" applyProtection="1">
      <alignment horizont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17" xfId="0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164" fontId="10" fillId="0" borderId="1" xfId="0" applyNumberFormat="1" applyFont="1" applyBorder="1" applyAlignment="1">
      <alignment vertical="center" wrapText="1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1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0" fontId="2" fillId="0" borderId="3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" fontId="2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0" fillId="0" borderId="16" xfId="0" applyNumberFormat="1" applyFont="1" applyFill="1" applyBorder="1" applyAlignment="1" applyProtection="1">
      <alignment/>
      <protection locked="0"/>
    </xf>
    <xf numFmtId="0" fontId="20" fillId="0" borderId="5" xfId="0" applyNumberFormat="1" applyFont="1" applyFill="1" applyBorder="1" applyAlignment="1" applyProtection="1">
      <alignment horizontal="centerContinuous"/>
      <protection locked="0"/>
    </xf>
    <xf numFmtId="0" fontId="20" fillId="0" borderId="21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16" fillId="0" borderId="3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6" fillId="0" borderId="29" xfId="0" applyNumberFormat="1" applyFont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1" xfId="18" applyNumberFormat="1" applyFont="1" applyFill="1" applyBorder="1" applyAlignment="1" applyProtection="1">
      <alignment horizontal="lef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164" fontId="11" fillId="0" borderId="11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" xfId="18" applyNumberFormat="1" applyFont="1" applyFill="1" applyBorder="1" applyAlignment="1" applyProtection="1">
      <alignment vertical="center" wrapText="1"/>
      <protection locked="0"/>
    </xf>
    <xf numFmtId="3" fontId="13" fillId="0" borderId="1" xfId="18" applyNumberFormat="1" applyFont="1" applyFill="1" applyBorder="1" applyAlignment="1" applyProtection="1">
      <alignment vertical="center" wrapText="1"/>
      <protection locked="0"/>
    </xf>
    <xf numFmtId="3" fontId="16" fillId="0" borderId="8" xfId="0" applyNumberFormat="1" applyFont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8" xfId="18" applyNumberFormat="1" applyFont="1" applyFill="1" applyBorder="1" applyAlignment="1" applyProtection="1">
      <alignment vertical="center" wrapText="1"/>
      <protection locked="0"/>
    </xf>
    <xf numFmtId="164" fontId="6" fillId="0" borderId="18" xfId="18" applyNumberFormat="1" applyFont="1" applyFill="1" applyBorder="1" applyAlignment="1" applyProtection="1">
      <alignment horizontal="center" vertical="center" wrapText="1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wrapText="1"/>
      <protection locked="0"/>
    </xf>
    <xf numFmtId="165" fontId="5" fillId="0" borderId="0" xfId="0" applyNumberFormat="1" applyFont="1" applyFill="1" applyBorder="1" applyAlignment="1" applyProtection="1">
      <alignment horizontal="centerContinuous" wrapText="1"/>
      <protection locked="0"/>
    </xf>
    <xf numFmtId="0" fontId="2" fillId="0" borderId="0" xfId="0" applyNumberFormat="1" applyFont="1" applyFill="1" applyBorder="1" applyAlignment="1" applyProtection="1">
      <alignment horizontal="centerContinuous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50" xfId="0" applyFont="1" applyBorder="1" applyAlignment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1" fontId="17" fillId="0" borderId="3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17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5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0" fontId="15" fillId="0" borderId="34" xfId="0" applyFont="1" applyBorder="1" applyAlignment="1">
      <alignment vertical="center"/>
    </xf>
    <xf numFmtId="44" fontId="2" fillId="0" borderId="3" xfId="18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8.125" style="135" customWidth="1"/>
    <col min="2" max="2" width="36.875" style="62" customWidth="1"/>
    <col min="3" max="3" width="6.125" style="91" customWidth="1"/>
    <col min="4" max="4" width="12.875" style="62" hidden="1" customWidth="1"/>
    <col min="5" max="5" width="14.875" style="62" customWidth="1"/>
    <col min="6" max="6" width="15.25390625" style="62" customWidth="1"/>
    <col min="7" max="7" width="13.625" style="62" customWidth="1"/>
    <col min="8" max="16384" width="10.00390625" style="62" customWidth="1"/>
  </cols>
  <sheetData>
    <row r="1" spans="1:6" s="1" customFormat="1" ht="12" customHeight="1">
      <c r="A1" s="2"/>
      <c r="C1" s="3"/>
      <c r="D1" s="2"/>
      <c r="E1" s="2"/>
      <c r="F1" s="3" t="s">
        <v>0</v>
      </c>
    </row>
    <row r="2" spans="1:6" s="1" customFormat="1" ht="12" customHeight="1">
      <c r="A2" s="130"/>
      <c r="B2" s="4"/>
      <c r="C2" s="154"/>
      <c r="D2" s="6"/>
      <c r="E2" s="6"/>
      <c r="F2" s="7" t="s">
        <v>95</v>
      </c>
    </row>
    <row r="3" spans="1:6" s="1" customFormat="1" ht="12" customHeight="1">
      <c r="A3" s="130"/>
      <c r="B3" s="4"/>
      <c r="C3" s="154"/>
      <c r="D3" s="6"/>
      <c r="E3" s="6"/>
      <c r="F3" s="7" t="s">
        <v>1</v>
      </c>
    </row>
    <row r="4" spans="1:6" s="1" customFormat="1" ht="12" customHeight="1">
      <c r="A4" s="130"/>
      <c r="B4" s="4"/>
      <c r="C4" s="154"/>
      <c r="D4" s="6"/>
      <c r="E4" s="6"/>
      <c r="F4" s="7" t="s">
        <v>70</v>
      </c>
    </row>
    <row r="5" spans="1:7" s="1" customFormat="1" ht="16.5" customHeight="1">
      <c r="A5" s="130"/>
      <c r="B5" s="8"/>
      <c r="C5" s="154"/>
      <c r="D5" s="9"/>
      <c r="E5" s="9"/>
      <c r="F5" s="9"/>
      <c r="G5" s="9"/>
    </row>
    <row r="6" spans="1:7" s="1" customFormat="1" ht="33.75" customHeight="1">
      <c r="A6" s="294" t="s">
        <v>80</v>
      </c>
      <c r="B6" s="294"/>
      <c r="C6" s="294"/>
      <c r="D6" s="294"/>
      <c r="E6" s="294"/>
      <c r="F6" s="294"/>
      <c r="G6" s="294"/>
    </row>
    <row r="7" spans="1:7" s="1" customFormat="1" ht="12" customHeight="1" thickBot="1">
      <c r="A7" s="131"/>
      <c r="B7" s="11"/>
      <c r="C7" s="154"/>
      <c r="D7" s="9"/>
      <c r="E7" s="9"/>
      <c r="F7" s="13"/>
      <c r="G7" s="13" t="s">
        <v>2</v>
      </c>
    </row>
    <row r="8" spans="1:7" s="14" customFormat="1" ht="27.75" customHeight="1" thickTop="1">
      <c r="A8" s="171" t="s">
        <v>3</v>
      </c>
      <c r="B8" s="173" t="s">
        <v>4</v>
      </c>
      <c r="C8" s="183" t="s">
        <v>5</v>
      </c>
      <c r="D8" s="105" t="s">
        <v>6</v>
      </c>
      <c r="E8" s="153" t="s">
        <v>6</v>
      </c>
      <c r="F8" s="185" t="s">
        <v>7</v>
      </c>
      <c r="G8" s="153"/>
    </row>
    <row r="9" spans="1:7" s="14" customFormat="1" ht="15.75" customHeight="1" thickBot="1">
      <c r="A9" s="113" t="s">
        <v>8</v>
      </c>
      <c r="B9" s="15"/>
      <c r="C9" s="184" t="s">
        <v>9</v>
      </c>
      <c r="D9" s="17" t="s">
        <v>10</v>
      </c>
      <c r="E9" s="106" t="s">
        <v>10</v>
      </c>
      <c r="F9" s="186" t="s">
        <v>11</v>
      </c>
      <c r="G9" s="106" t="s">
        <v>10</v>
      </c>
    </row>
    <row r="10" spans="1:7" s="19" customFormat="1" ht="11.25" customHeight="1" thickBot="1" thickTop="1">
      <c r="A10" s="165">
        <v>1</v>
      </c>
      <c r="B10" s="166">
        <v>2</v>
      </c>
      <c r="C10" s="167">
        <v>3</v>
      </c>
      <c r="D10" s="168">
        <v>4</v>
      </c>
      <c r="E10" s="193"/>
      <c r="F10" s="187">
        <v>4</v>
      </c>
      <c r="G10" s="170">
        <v>5</v>
      </c>
    </row>
    <row r="11" spans="1:7" s="127" customFormat="1" ht="19.5" customHeight="1" thickBot="1" thickTop="1">
      <c r="A11" s="115">
        <v>630</v>
      </c>
      <c r="B11" s="124" t="s">
        <v>87</v>
      </c>
      <c r="C11" s="155" t="s">
        <v>93</v>
      </c>
      <c r="D11" s="125"/>
      <c r="E11" s="194"/>
      <c r="F11" s="188">
        <f>F12</f>
        <v>230</v>
      </c>
      <c r="G11" s="126">
        <f>G12</f>
        <v>230</v>
      </c>
    </row>
    <row r="12" spans="1:7" s="20" customFormat="1" ht="20.25" customHeight="1" thickTop="1">
      <c r="A12" s="118">
        <v>63095</v>
      </c>
      <c r="B12" s="27" t="s">
        <v>17</v>
      </c>
      <c r="C12" s="157"/>
      <c r="D12" s="102"/>
      <c r="E12" s="195"/>
      <c r="F12" s="189">
        <f>SUM(F13:F14)</f>
        <v>230</v>
      </c>
      <c r="G12" s="108">
        <f>SUM(G13:G14)</f>
        <v>230</v>
      </c>
    </row>
    <row r="13" spans="1:7" s="2" customFormat="1" ht="17.25" customHeight="1">
      <c r="A13" s="117">
        <v>4300</v>
      </c>
      <c r="B13" s="31" t="s">
        <v>14</v>
      </c>
      <c r="C13" s="29"/>
      <c r="D13" s="30"/>
      <c r="E13" s="197"/>
      <c r="F13" s="42"/>
      <c r="G13" s="96">
        <v>230</v>
      </c>
    </row>
    <row r="14" spans="1:7" s="2" customFormat="1" ht="17.25" customHeight="1" thickBot="1">
      <c r="A14" s="117">
        <v>4300</v>
      </c>
      <c r="B14" s="31" t="s">
        <v>14</v>
      </c>
      <c r="C14" s="21"/>
      <c r="D14" s="236"/>
      <c r="E14" s="237"/>
      <c r="F14" s="255">
        <v>230</v>
      </c>
      <c r="G14" s="238"/>
    </row>
    <row r="15" spans="1:7" s="127" customFormat="1" ht="19.5" customHeight="1" thickBot="1" thickTop="1">
      <c r="A15" s="115">
        <v>750</v>
      </c>
      <c r="B15" s="124" t="s">
        <v>15</v>
      </c>
      <c r="C15" s="155"/>
      <c r="D15" s="125"/>
      <c r="E15" s="194"/>
      <c r="F15" s="188">
        <f>SUM(F21)+F16</f>
        <v>29114</v>
      </c>
      <c r="G15" s="126">
        <f>G21+G16</f>
        <v>29114</v>
      </c>
    </row>
    <row r="16" spans="1:7" s="20" customFormat="1" ht="20.25" customHeight="1" thickTop="1">
      <c r="A16" s="118">
        <v>75023</v>
      </c>
      <c r="B16" s="101" t="s">
        <v>55</v>
      </c>
      <c r="C16" s="157"/>
      <c r="D16" s="102"/>
      <c r="E16" s="195"/>
      <c r="F16" s="189">
        <f>SUM(F17:F20)</f>
        <v>28800</v>
      </c>
      <c r="G16" s="108">
        <f>SUM(G17:G20)</f>
        <v>18800</v>
      </c>
    </row>
    <row r="17" spans="1:7" s="2" customFormat="1" ht="18" customHeight="1">
      <c r="A17" s="117">
        <v>4040</v>
      </c>
      <c r="B17" s="31" t="s">
        <v>21</v>
      </c>
      <c r="C17" s="29" t="s">
        <v>37</v>
      </c>
      <c r="D17" s="30"/>
      <c r="E17" s="197"/>
      <c r="F17" s="42">
        <v>28800</v>
      </c>
      <c r="G17" s="96"/>
    </row>
    <row r="18" spans="1:7" s="2" customFormat="1" ht="28.5" customHeight="1">
      <c r="A18" s="117">
        <v>4140</v>
      </c>
      <c r="B18" s="31" t="s">
        <v>69</v>
      </c>
      <c r="C18" s="29" t="s">
        <v>37</v>
      </c>
      <c r="D18" s="30"/>
      <c r="E18" s="197"/>
      <c r="F18" s="42"/>
      <c r="G18" s="96">
        <v>10800</v>
      </c>
    </row>
    <row r="19" spans="1:7" s="2" customFormat="1" ht="12" customHeight="1">
      <c r="A19" s="117">
        <v>4300</v>
      </c>
      <c r="B19" s="31" t="s">
        <v>14</v>
      </c>
      <c r="C19" s="29" t="s">
        <v>57</v>
      </c>
      <c r="D19" s="30"/>
      <c r="E19" s="197"/>
      <c r="F19" s="42"/>
      <c r="G19" s="96">
        <v>5000</v>
      </c>
    </row>
    <row r="20" spans="1:7" s="2" customFormat="1" ht="32.25" customHeight="1">
      <c r="A20" s="117">
        <v>4610</v>
      </c>
      <c r="B20" s="31" t="s">
        <v>13</v>
      </c>
      <c r="C20" s="29" t="s">
        <v>57</v>
      </c>
      <c r="D20" s="30"/>
      <c r="E20" s="197"/>
      <c r="F20" s="42"/>
      <c r="G20" s="96">
        <v>3000</v>
      </c>
    </row>
    <row r="21" spans="1:7" s="20" customFormat="1" ht="20.25" customHeight="1">
      <c r="A21" s="116">
        <v>75095</v>
      </c>
      <c r="B21" s="27" t="s">
        <v>17</v>
      </c>
      <c r="C21" s="156"/>
      <c r="D21" s="28"/>
      <c r="E21" s="196"/>
      <c r="F21" s="39">
        <f>F22+F23+F27</f>
        <v>314</v>
      </c>
      <c r="G21" s="107">
        <f>G22+G23+G27</f>
        <v>10314</v>
      </c>
    </row>
    <row r="22" spans="1:7" s="20" customFormat="1" ht="18" customHeight="1">
      <c r="A22" s="117">
        <v>4300</v>
      </c>
      <c r="B22" s="31" t="s">
        <v>14</v>
      </c>
      <c r="C22" s="29" t="s">
        <v>56</v>
      </c>
      <c r="D22" s="30"/>
      <c r="E22" s="197"/>
      <c r="F22" s="43"/>
      <c r="G22" s="96">
        <v>10000</v>
      </c>
    </row>
    <row r="23" spans="1:7" s="20" customFormat="1" ht="16.5" customHeight="1">
      <c r="A23" s="175"/>
      <c r="B23" s="209" t="s">
        <v>58</v>
      </c>
      <c r="C23" s="128" t="s">
        <v>16</v>
      </c>
      <c r="D23" s="30"/>
      <c r="E23" s="197"/>
      <c r="F23" s="210">
        <f>SUM(F24:F26)</f>
        <v>305</v>
      </c>
      <c r="G23" s="181">
        <f>SUM(G24:G26)</f>
        <v>305</v>
      </c>
    </row>
    <row r="24" spans="1:7" s="20" customFormat="1" ht="15.75" customHeight="1">
      <c r="A24" s="120">
        <v>4210</v>
      </c>
      <c r="B24" s="211" t="s">
        <v>12</v>
      </c>
      <c r="C24" s="34"/>
      <c r="D24" s="228"/>
      <c r="E24" s="95"/>
      <c r="F24" s="42">
        <v>305</v>
      </c>
      <c r="G24" s="96"/>
    </row>
    <row r="25" spans="1:7" s="20" customFormat="1" ht="22.5" customHeight="1" hidden="1">
      <c r="A25" s="117">
        <v>4210</v>
      </c>
      <c r="B25" s="239" t="s">
        <v>12</v>
      </c>
      <c r="C25" s="34"/>
      <c r="D25" s="30"/>
      <c r="E25" s="197"/>
      <c r="F25" s="42"/>
      <c r="G25" s="96"/>
    </row>
    <row r="26" spans="1:7" s="20" customFormat="1" ht="14.25" customHeight="1">
      <c r="A26" s="117">
        <v>4300</v>
      </c>
      <c r="B26" s="31" t="s">
        <v>14</v>
      </c>
      <c r="C26" s="34"/>
      <c r="D26" s="30"/>
      <c r="E26" s="197"/>
      <c r="F26" s="42"/>
      <c r="G26" s="96">
        <v>305</v>
      </c>
    </row>
    <row r="27" spans="1:7" s="20" customFormat="1" ht="16.5" customHeight="1">
      <c r="A27" s="175"/>
      <c r="B27" s="209" t="s">
        <v>78</v>
      </c>
      <c r="C27" s="128" t="s">
        <v>16</v>
      </c>
      <c r="D27" s="30"/>
      <c r="E27" s="197"/>
      <c r="F27" s="210">
        <f>SUM(F28:F29)</f>
        <v>9</v>
      </c>
      <c r="G27" s="181">
        <f>SUM(G28:G29)</f>
        <v>9</v>
      </c>
    </row>
    <row r="28" spans="1:7" s="20" customFormat="1" ht="15.75" customHeight="1">
      <c r="A28" s="117">
        <v>4300</v>
      </c>
      <c r="B28" s="31" t="s">
        <v>14</v>
      </c>
      <c r="C28" s="34"/>
      <c r="D28" s="30"/>
      <c r="E28" s="197"/>
      <c r="F28" s="42">
        <v>9</v>
      </c>
      <c r="G28" s="96"/>
    </row>
    <row r="29" spans="1:7" s="2" customFormat="1" ht="16.5" customHeight="1" thickBot="1">
      <c r="A29" s="117">
        <v>4430</v>
      </c>
      <c r="B29" s="177" t="s">
        <v>45</v>
      </c>
      <c r="C29" s="29"/>
      <c r="D29" s="30"/>
      <c r="E29" s="197"/>
      <c r="F29" s="42"/>
      <c r="G29" s="96">
        <v>9</v>
      </c>
    </row>
    <row r="30" spans="1:7" s="20" customFormat="1" ht="72" customHeight="1" thickBot="1" thickTop="1">
      <c r="A30" s="114">
        <v>756</v>
      </c>
      <c r="B30" s="103" t="s">
        <v>59</v>
      </c>
      <c r="C30" s="155" t="s">
        <v>53</v>
      </c>
      <c r="D30" s="35">
        <f>SUM(D31)</f>
        <v>45000</v>
      </c>
      <c r="E30" s="198"/>
      <c r="F30" s="36">
        <f>SUM(F31)</f>
        <v>12000</v>
      </c>
      <c r="G30" s="99">
        <f>G31</f>
        <v>12000</v>
      </c>
    </row>
    <row r="31" spans="1:7" s="20" customFormat="1" ht="42" customHeight="1" thickTop="1">
      <c r="A31" s="119">
        <v>75647</v>
      </c>
      <c r="B31" s="37" t="s">
        <v>60</v>
      </c>
      <c r="C31" s="158" t="s">
        <v>57</v>
      </c>
      <c r="D31" s="39">
        <f>SUM(D33:D33)</f>
        <v>45000</v>
      </c>
      <c r="E31" s="199"/>
      <c r="F31" s="40">
        <f>SUM(F32:F33)</f>
        <v>12000</v>
      </c>
      <c r="G31" s="100">
        <f>SUM(G32:G33)</f>
        <v>12000</v>
      </c>
    </row>
    <row r="32" spans="1:7" s="2" customFormat="1" ht="18" customHeight="1">
      <c r="A32" s="213">
        <v>4100</v>
      </c>
      <c r="B32" s="53" t="s">
        <v>61</v>
      </c>
      <c r="C32" s="223"/>
      <c r="D32" s="240"/>
      <c r="E32" s="241"/>
      <c r="F32" s="74">
        <v>12000</v>
      </c>
      <c r="G32" s="242"/>
    </row>
    <row r="33" spans="1:7" s="2" customFormat="1" ht="19.5" customHeight="1" thickBot="1">
      <c r="A33" s="120">
        <v>4300</v>
      </c>
      <c r="B33" s="31" t="s">
        <v>14</v>
      </c>
      <c r="C33" s="29"/>
      <c r="D33" s="42">
        <v>45000</v>
      </c>
      <c r="E33" s="243"/>
      <c r="F33" s="43"/>
      <c r="G33" s="95">
        <v>12000</v>
      </c>
    </row>
    <row r="34" spans="1:7" s="20" customFormat="1" ht="15.75" customHeight="1" hidden="1">
      <c r="A34" s="117">
        <v>4300</v>
      </c>
      <c r="B34" s="31" t="s">
        <v>14</v>
      </c>
      <c r="C34" s="129"/>
      <c r="D34" s="30"/>
      <c r="E34" s="197"/>
      <c r="F34" s="42"/>
      <c r="G34" s="96"/>
    </row>
    <row r="35" spans="1:7" s="20" customFormat="1" ht="15.75" customHeight="1" hidden="1" thickBot="1">
      <c r="A35" s="117">
        <v>4480</v>
      </c>
      <c r="B35" s="31" t="s">
        <v>22</v>
      </c>
      <c r="C35" s="129"/>
      <c r="D35" s="30"/>
      <c r="E35" s="197"/>
      <c r="F35" s="42"/>
      <c r="G35" s="96"/>
    </row>
    <row r="36" spans="1:7" s="20" customFormat="1" ht="29.25" customHeight="1" hidden="1" thickBot="1" thickTop="1">
      <c r="A36" s="114">
        <v>900</v>
      </c>
      <c r="B36" s="22" t="s">
        <v>23</v>
      </c>
      <c r="C36" s="155" t="s">
        <v>24</v>
      </c>
      <c r="D36" s="36"/>
      <c r="E36" s="198"/>
      <c r="F36" s="35">
        <f>SUM(F37)</f>
        <v>0</v>
      </c>
      <c r="G36" s="94">
        <f>SUM(G37)</f>
        <v>0</v>
      </c>
    </row>
    <row r="37" spans="1:7" s="20" customFormat="1" ht="18" customHeight="1" hidden="1" thickTop="1">
      <c r="A37" s="121" t="s">
        <v>25</v>
      </c>
      <c r="B37" s="37" t="s">
        <v>17</v>
      </c>
      <c r="C37" s="159"/>
      <c r="D37" s="47"/>
      <c r="E37" s="200"/>
      <c r="F37" s="189">
        <f>F38</f>
        <v>0</v>
      </c>
      <c r="G37" s="108">
        <f>G38</f>
        <v>0</v>
      </c>
    </row>
    <row r="38" spans="1:7" s="20" customFormat="1" ht="60.75" customHeight="1" hidden="1">
      <c r="A38" s="122">
        <v>6230</v>
      </c>
      <c r="B38" s="48" t="s">
        <v>26</v>
      </c>
      <c r="C38" s="156"/>
      <c r="D38" s="28"/>
      <c r="E38" s="196"/>
      <c r="F38" s="190">
        <f>SUM(F39:F41)</f>
        <v>0</v>
      </c>
      <c r="G38" s="109">
        <f>SUM(G39:G41)</f>
        <v>0</v>
      </c>
    </row>
    <row r="39" spans="1:7" s="52" customFormat="1" ht="10.5" customHeight="1" hidden="1">
      <c r="A39" s="132"/>
      <c r="B39" s="49" t="s">
        <v>27</v>
      </c>
      <c r="C39" s="50"/>
      <c r="D39" s="51"/>
      <c r="E39" s="201"/>
      <c r="F39" s="191"/>
      <c r="G39" s="110"/>
    </row>
    <row r="40" spans="1:7" s="52" customFormat="1" ht="13.5" customHeight="1" hidden="1">
      <c r="A40" s="132"/>
      <c r="B40" s="49" t="s">
        <v>28</v>
      </c>
      <c r="C40" s="50"/>
      <c r="D40" s="51"/>
      <c r="E40" s="201"/>
      <c r="F40" s="191"/>
      <c r="G40" s="110"/>
    </row>
    <row r="41" spans="1:7" s="52" customFormat="1" ht="15.75" hidden="1" thickBot="1">
      <c r="A41" s="132"/>
      <c r="B41" s="49" t="s">
        <v>29</v>
      </c>
      <c r="C41" s="50"/>
      <c r="D41" s="51"/>
      <c r="E41" s="201"/>
      <c r="F41" s="191"/>
      <c r="G41" s="110"/>
    </row>
    <row r="42" spans="1:7" s="20" customFormat="1" ht="20.25" customHeight="1" thickBot="1" thickTop="1">
      <c r="A42" s="115">
        <v>801</v>
      </c>
      <c r="B42" s="24" t="s">
        <v>40</v>
      </c>
      <c r="C42" s="155" t="s">
        <v>41</v>
      </c>
      <c r="D42" s="178"/>
      <c r="E42" s="202"/>
      <c r="F42" s="35">
        <f>F45+F47</f>
        <v>1000</v>
      </c>
      <c r="G42" s="94">
        <f>G45+G47</f>
        <v>1000</v>
      </c>
    </row>
    <row r="43" spans="1:7" s="20" customFormat="1" ht="65.25" customHeight="1" hidden="1">
      <c r="A43" s="117">
        <v>2830</v>
      </c>
      <c r="B43" s="31" t="s">
        <v>30</v>
      </c>
      <c r="C43" s="128"/>
      <c r="D43" s="30"/>
      <c r="E43" s="197"/>
      <c r="F43" s="42"/>
      <c r="G43" s="96"/>
    </row>
    <row r="44" spans="1:7" s="20" customFormat="1" ht="22.5" customHeight="1" hidden="1">
      <c r="A44" s="123">
        <v>4300</v>
      </c>
      <c r="B44" s="45" t="s">
        <v>14</v>
      </c>
      <c r="C44" s="160"/>
      <c r="D44" s="46"/>
      <c r="E44" s="203"/>
      <c r="F44" s="192"/>
      <c r="G44" s="111"/>
    </row>
    <row r="45" spans="1:7" s="20" customFormat="1" ht="18.75" customHeight="1" thickTop="1">
      <c r="A45" s="116">
        <v>80110</v>
      </c>
      <c r="B45" s="44" t="s">
        <v>62</v>
      </c>
      <c r="C45" s="158"/>
      <c r="D45" s="28"/>
      <c r="E45" s="196"/>
      <c r="F45" s="39"/>
      <c r="G45" s="107">
        <f>G46</f>
        <v>1000</v>
      </c>
    </row>
    <row r="46" spans="1:7" s="2" customFormat="1" ht="18.75" customHeight="1">
      <c r="A46" s="120">
        <v>4300</v>
      </c>
      <c r="B46" s="31" t="s">
        <v>14</v>
      </c>
      <c r="C46" s="29"/>
      <c r="D46" s="42">
        <v>45000</v>
      </c>
      <c r="E46" s="243"/>
      <c r="F46" s="43"/>
      <c r="G46" s="95">
        <v>1000</v>
      </c>
    </row>
    <row r="47" spans="1:7" s="20" customFormat="1" ht="21" customHeight="1">
      <c r="A47" s="116">
        <v>80195</v>
      </c>
      <c r="B47" s="44" t="s">
        <v>17</v>
      </c>
      <c r="C47" s="158"/>
      <c r="D47" s="28"/>
      <c r="E47" s="196"/>
      <c r="F47" s="39">
        <f>SUM(F48:F49)</f>
        <v>1000</v>
      </c>
      <c r="G47" s="107"/>
    </row>
    <row r="48" spans="1:7" s="20" customFormat="1" ht="15.75" customHeight="1">
      <c r="A48" s="120">
        <v>4210</v>
      </c>
      <c r="B48" s="211" t="s">
        <v>12</v>
      </c>
      <c r="C48" s="244"/>
      <c r="D48" s="33"/>
      <c r="E48" s="205"/>
      <c r="F48" s="74">
        <v>524</v>
      </c>
      <c r="G48" s="174"/>
    </row>
    <row r="49" spans="1:7" s="2" customFormat="1" ht="15.75" customHeight="1">
      <c r="A49" s="218">
        <v>4300</v>
      </c>
      <c r="B49" s="45" t="s">
        <v>14</v>
      </c>
      <c r="C49" s="220"/>
      <c r="D49" s="192">
        <v>45000</v>
      </c>
      <c r="E49" s="245"/>
      <c r="F49" s="246">
        <v>476</v>
      </c>
      <c r="G49" s="247"/>
    </row>
    <row r="50" spans="1:7" s="52" customFormat="1" ht="18" customHeight="1" thickBot="1">
      <c r="A50" s="212">
        <v>852</v>
      </c>
      <c r="B50" s="256" t="s">
        <v>79</v>
      </c>
      <c r="C50" s="257"/>
      <c r="D50" s="258"/>
      <c r="E50" s="259">
        <f>E51</f>
        <v>129453</v>
      </c>
      <c r="F50" s="260">
        <f>F51</f>
        <v>200</v>
      </c>
      <c r="G50" s="259">
        <f>G51</f>
        <v>129653</v>
      </c>
    </row>
    <row r="51" spans="1:7" s="55" customFormat="1" ht="18.75" customHeight="1" thickTop="1">
      <c r="A51" s="116">
        <v>85295</v>
      </c>
      <c r="B51" s="44" t="s">
        <v>32</v>
      </c>
      <c r="C51" s="158"/>
      <c r="D51" s="207"/>
      <c r="E51" s="208">
        <f>SUM(E52:E53)</f>
        <v>129453</v>
      </c>
      <c r="F51" s="39">
        <f>F52+F54</f>
        <v>200</v>
      </c>
      <c r="G51" s="107">
        <f>G53+G54</f>
        <v>129653</v>
      </c>
    </row>
    <row r="52" spans="1:7" s="20" customFormat="1" ht="45" customHeight="1">
      <c r="A52" s="222">
        <v>2030</v>
      </c>
      <c r="B52" s="23" t="s">
        <v>81</v>
      </c>
      <c r="C52" s="223" t="s">
        <v>20</v>
      </c>
      <c r="D52" s="224"/>
      <c r="E52" s="225">
        <v>129453</v>
      </c>
      <c r="F52" s="226"/>
      <c r="G52" s="227"/>
    </row>
    <row r="53" spans="1:7" s="20" customFormat="1" ht="27" customHeight="1">
      <c r="A53" s="117">
        <v>3110</v>
      </c>
      <c r="B53" s="31" t="s">
        <v>85</v>
      </c>
      <c r="C53" s="29" t="s">
        <v>20</v>
      </c>
      <c r="D53" s="228"/>
      <c r="E53" s="137"/>
      <c r="F53" s="146"/>
      <c r="G53" s="96">
        <v>129453</v>
      </c>
    </row>
    <row r="54" spans="1:7" s="20" customFormat="1" ht="14.25" customHeight="1">
      <c r="A54" s="175"/>
      <c r="B54" s="209" t="s">
        <v>78</v>
      </c>
      <c r="C54" s="128" t="s">
        <v>16</v>
      </c>
      <c r="D54" s="30"/>
      <c r="E54" s="197"/>
      <c r="F54" s="72">
        <f>SUM(F55:F56)</f>
        <v>200</v>
      </c>
      <c r="G54" s="181">
        <f>SUM(G55:G56)</f>
        <v>200</v>
      </c>
    </row>
    <row r="55" spans="1:7" s="20" customFormat="1" ht="18" customHeight="1">
      <c r="A55" s="120">
        <v>4210</v>
      </c>
      <c r="B55" s="211" t="s">
        <v>12</v>
      </c>
      <c r="C55" s="248"/>
      <c r="D55" s="30"/>
      <c r="E55" s="197"/>
      <c r="F55" s="43">
        <v>200</v>
      </c>
      <c r="G55" s="181"/>
    </row>
    <row r="56" spans="1:7" s="2" customFormat="1" ht="24.75" customHeight="1" thickBot="1">
      <c r="A56" s="117">
        <v>4240</v>
      </c>
      <c r="B56" s="31" t="s">
        <v>84</v>
      </c>
      <c r="C56" s="29"/>
      <c r="D56" s="30"/>
      <c r="E56" s="197"/>
      <c r="F56" s="42"/>
      <c r="G56" s="96">
        <v>200</v>
      </c>
    </row>
    <row r="57" spans="1:7" s="20" customFormat="1" ht="29.25" customHeight="1" thickBot="1" thickTop="1">
      <c r="A57" s="115">
        <v>854</v>
      </c>
      <c r="B57" s="24" t="s">
        <v>63</v>
      </c>
      <c r="C57" s="155" t="s">
        <v>41</v>
      </c>
      <c r="D57" s="83"/>
      <c r="E57" s="204"/>
      <c r="F57" s="35">
        <f>F58</f>
        <v>9700</v>
      </c>
      <c r="G57" s="94">
        <f>G58</f>
        <v>5700</v>
      </c>
    </row>
    <row r="58" spans="1:7" s="20" customFormat="1" ht="24" customHeight="1" thickTop="1">
      <c r="A58" s="116">
        <v>85415</v>
      </c>
      <c r="B58" s="44" t="s">
        <v>64</v>
      </c>
      <c r="C58" s="158"/>
      <c r="D58" s="89"/>
      <c r="E58" s="206"/>
      <c r="F58" s="39">
        <f>SUM(F59:F59)</f>
        <v>9700</v>
      </c>
      <c r="G58" s="107">
        <f>G59</f>
        <v>5700</v>
      </c>
    </row>
    <row r="59" spans="1:7" s="20" customFormat="1" ht="30.75" customHeight="1" thickBot="1">
      <c r="A59" s="122">
        <v>3240</v>
      </c>
      <c r="B59" s="48" t="s">
        <v>65</v>
      </c>
      <c r="C59" s="216"/>
      <c r="D59" s="217"/>
      <c r="E59" s="249"/>
      <c r="F59" s="190">
        <v>9700</v>
      </c>
      <c r="G59" s="109">
        <v>5700</v>
      </c>
    </row>
    <row r="60" spans="1:7" s="52" customFormat="1" ht="30.75" customHeight="1" thickBot="1" thickTop="1">
      <c r="A60" s="115">
        <v>900</v>
      </c>
      <c r="B60" s="24" t="s">
        <v>31</v>
      </c>
      <c r="C60" s="161" t="s">
        <v>24</v>
      </c>
      <c r="D60" s="83"/>
      <c r="E60" s="204"/>
      <c r="F60" s="35">
        <f>F61</f>
        <v>110100</v>
      </c>
      <c r="G60" s="94">
        <f>G61</f>
        <v>110100</v>
      </c>
    </row>
    <row r="61" spans="1:7" s="55" customFormat="1" ht="21.75" customHeight="1" thickTop="1">
      <c r="A61" s="116">
        <v>90095</v>
      </c>
      <c r="B61" s="44" t="s">
        <v>32</v>
      </c>
      <c r="C61" s="158"/>
      <c r="D61" s="28"/>
      <c r="E61" s="196"/>
      <c r="F61" s="39">
        <f>F62</f>
        <v>110100</v>
      </c>
      <c r="G61" s="107">
        <f>G62</f>
        <v>110100</v>
      </c>
    </row>
    <row r="62" spans="1:7" s="55" customFormat="1" ht="71.25" customHeight="1">
      <c r="A62" s="117">
        <v>6230</v>
      </c>
      <c r="B62" s="31" t="s">
        <v>66</v>
      </c>
      <c r="C62" s="250"/>
      <c r="D62" s="30"/>
      <c r="E62" s="197"/>
      <c r="F62" s="42">
        <f>SUM(F63:F66)</f>
        <v>110100</v>
      </c>
      <c r="G62" s="96">
        <f>SUM(G63:G66)</f>
        <v>110100</v>
      </c>
    </row>
    <row r="63" spans="1:7" s="52" customFormat="1" ht="13.5" customHeight="1">
      <c r="A63" s="251"/>
      <c r="B63" s="252" t="s">
        <v>73</v>
      </c>
      <c r="C63" s="50"/>
      <c r="D63" s="51"/>
      <c r="E63" s="201"/>
      <c r="F63" s="191">
        <v>110000</v>
      </c>
      <c r="G63" s="110"/>
    </row>
    <row r="64" spans="1:7" s="52" customFormat="1" ht="15" customHeight="1" thickBot="1">
      <c r="A64" s="251"/>
      <c r="B64" s="253" t="s">
        <v>67</v>
      </c>
      <c r="C64" s="50"/>
      <c r="D64" s="51"/>
      <c r="E64" s="201"/>
      <c r="F64" s="191"/>
      <c r="G64" s="110">
        <v>110000</v>
      </c>
    </row>
    <row r="65" spans="1:7" s="52" customFormat="1" ht="31.5" customHeight="1" thickBot="1" thickTop="1">
      <c r="A65" s="115">
        <v>921</v>
      </c>
      <c r="B65" s="24" t="s">
        <v>71</v>
      </c>
      <c r="C65" s="161" t="s">
        <v>16</v>
      </c>
      <c r="D65" s="83"/>
      <c r="E65" s="204"/>
      <c r="F65" s="35">
        <f>F66</f>
        <v>50</v>
      </c>
      <c r="G65" s="94">
        <f>G66</f>
        <v>50</v>
      </c>
    </row>
    <row r="66" spans="1:7" s="55" customFormat="1" ht="19.5" customHeight="1" thickTop="1">
      <c r="A66" s="116">
        <v>92195</v>
      </c>
      <c r="B66" s="44" t="s">
        <v>32</v>
      </c>
      <c r="C66" s="158"/>
      <c r="D66" s="28"/>
      <c r="E66" s="196"/>
      <c r="F66" s="39">
        <f>SUM(F68:F69)</f>
        <v>50</v>
      </c>
      <c r="G66" s="107">
        <f>SUM(G68:G69)</f>
        <v>50</v>
      </c>
    </row>
    <row r="67" spans="1:7" s="55" customFormat="1" ht="14.25" customHeight="1">
      <c r="A67" s="175"/>
      <c r="B67" s="176" t="s">
        <v>78</v>
      </c>
      <c r="C67" s="179"/>
      <c r="D67" s="33"/>
      <c r="E67" s="205"/>
      <c r="F67" s="180"/>
      <c r="G67" s="174"/>
    </row>
    <row r="68" spans="1:7" s="20" customFormat="1" ht="18" customHeight="1">
      <c r="A68" s="120">
        <v>4210</v>
      </c>
      <c r="B68" s="211" t="s">
        <v>12</v>
      </c>
      <c r="C68" s="248"/>
      <c r="D68" s="30"/>
      <c r="E68" s="197"/>
      <c r="F68" s="43">
        <v>50</v>
      </c>
      <c r="G68" s="181"/>
    </row>
    <row r="69" spans="1:7" s="2" customFormat="1" ht="18.75" customHeight="1" thickBot="1">
      <c r="A69" s="117">
        <v>4430</v>
      </c>
      <c r="B69" s="177" t="s">
        <v>45</v>
      </c>
      <c r="C69" s="29"/>
      <c r="D69" s="30"/>
      <c r="E69" s="197"/>
      <c r="F69" s="42"/>
      <c r="G69" s="96">
        <v>50</v>
      </c>
    </row>
    <row r="70" spans="1:7" s="52" customFormat="1" ht="21" customHeight="1" thickBot="1" thickTop="1">
      <c r="A70" s="115">
        <v>926</v>
      </c>
      <c r="B70" s="24" t="s">
        <v>82</v>
      </c>
      <c r="C70" s="161" t="s">
        <v>24</v>
      </c>
      <c r="D70" s="83"/>
      <c r="E70" s="204"/>
      <c r="F70" s="35">
        <f>F71</f>
        <v>2000000</v>
      </c>
      <c r="G70" s="94">
        <f>G71</f>
        <v>2000000</v>
      </c>
    </row>
    <row r="71" spans="1:7" s="55" customFormat="1" ht="19.5" customHeight="1" thickTop="1">
      <c r="A71" s="116">
        <v>92601</v>
      </c>
      <c r="B71" s="44" t="s">
        <v>83</v>
      </c>
      <c r="C71" s="158"/>
      <c r="D71" s="28"/>
      <c r="E71" s="196"/>
      <c r="F71" s="39">
        <f>SUM(F72:F73)</f>
        <v>2000000</v>
      </c>
      <c r="G71" s="107">
        <f>SUM(G72:G73)</f>
        <v>2000000</v>
      </c>
    </row>
    <row r="72" spans="1:7" s="20" customFormat="1" ht="45.75" customHeight="1">
      <c r="A72" s="222">
        <v>4270</v>
      </c>
      <c r="B72" s="293" t="s">
        <v>94</v>
      </c>
      <c r="C72" s="248"/>
      <c r="D72" s="30"/>
      <c r="E72" s="197"/>
      <c r="F72" s="43">
        <v>2000000</v>
      </c>
      <c r="G72" s="181"/>
    </row>
    <row r="73" spans="1:7" s="2" customFormat="1" ht="47.25" customHeight="1" thickBot="1">
      <c r="A73" s="265">
        <v>6050</v>
      </c>
      <c r="B73" s="75" t="s">
        <v>86</v>
      </c>
      <c r="C73" s="29"/>
      <c r="D73" s="30"/>
      <c r="E73" s="197"/>
      <c r="F73" s="42"/>
      <c r="G73" s="96">
        <v>2000000</v>
      </c>
    </row>
    <row r="74" spans="1:7" s="59" customFormat="1" ht="18.75" customHeight="1" thickBot="1" thickTop="1">
      <c r="A74" s="133"/>
      <c r="B74" s="56" t="s">
        <v>33</v>
      </c>
      <c r="C74" s="162"/>
      <c r="D74" s="58"/>
      <c r="E74" s="58">
        <f>E15+E30+E42+E50+E57+E60+E65</f>
        <v>129453</v>
      </c>
      <c r="F74" s="164">
        <f>F11+F15+F30+F42+F50+F57+F60+F65+F70</f>
        <v>2162394</v>
      </c>
      <c r="G74" s="97">
        <f>G11+G15+G30+G42+G50+G57+G60+G65+G70</f>
        <v>2287847</v>
      </c>
    </row>
    <row r="75" spans="1:7" ht="22.5" customHeight="1" thickBot="1" thickTop="1">
      <c r="A75" s="233"/>
      <c r="B75" s="60" t="s">
        <v>34</v>
      </c>
      <c r="C75" s="60"/>
      <c r="D75" s="182"/>
      <c r="E75" s="61"/>
      <c r="F75" s="254">
        <f>G74-F74</f>
        <v>125453</v>
      </c>
      <c r="G75" s="112"/>
    </row>
    <row r="76" s="63" customFormat="1" ht="15.75" thickTop="1">
      <c r="A76" s="134"/>
    </row>
    <row r="77" s="63" customFormat="1" ht="15">
      <c r="A77" s="134"/>
    </row>
    <row r="78" spans="1:5" s="63" customFormat="1" ht="15">
      <c r="A78" s="134"/>
      <c r="D78" s="64"/>
      <c r="E78" s="64"/>
    </row>
    <row r="79" spans="1:5" s="63" customFormat="1" ht="15">
      <c r="A79" s="134"/>
      <c r="D79" s="65"/>
      <c r="E79" s="65"/>
    </row>
    <row r="80" spans="1:5" s="63" customFormat="1" ht="15">
      <c r="A80" s="134"/>
      <c r="D80" s="65"/>
      <c r="E80" s="65"/>
    </row>
    <row r="81" s="63" customFormat="1" ht="15">
      <c r="A81" s="134"/>
    </row>
    <row r="82" s="63" customFormat="1" ht="15">
      <c r="A82" s="134"/>
    </row>
    <row r="83" s="63" customFormat="1" ht="15">
      <c r="A83" s="134"/>
    </row>
  </sheetData>
  <mergeCells count="1">
    <mergeCell ref="A6:G6"/>
  </mergeCells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F3" sqref="F3"/>
    </sheetView>
  </sheetViews>
  <sheetFormatPr defaultColWidth="9.00390625" defaultRowHeight="12.75"/>
  <cols>
    <col min="1" max="1" width="8.00390625" style="135" customWidth="1"/>
    <col min="2" max="2" width="33.75390625" style="62" customWidth="1"/>
    <col min="3" max="3" width="6.75390625" style="91" customWidth="1"/>
    <col min="4" max="4" width="12.875" style="62" hidden="1" customWidth="1"/>
    <col min="5" max="5" width="14.00390625" style="62" customWidth="1"/>
    <col min="6" max="6" width="12.125" style="62" customWidth="1"/>
    <col min="7" max="7" width="11.625" style="62" customWidth="1"/>
    <col min="8" max="16384" width="10.00390625" style="62" customWidth="1"/>
  </cols>
  <sheetData>
    <row r="1" spans="1:6" s="1" customFormat="1" ht="15.75" customHeight="1">
      <c r="A1" s="2"/>
      <c r="C1" s="3"/>
      <c r="D1" s="2"/>
      <c r="E1" s="3"/>
      <c r="F1" s="3" t="s">
        <v>35</v>
      </c>
    </row>
    <row r="2" spans="1:6" s="1" customFormat="1" ht="12" customHeight="1">
      <c r="A2" s="130"/>
      <c r="B2" s="4"/>
      <c r="C2" s="154"/>
      <c r="D2" s="6"/>
      <c r="E2" s="7"/>
      <c r="F2" s="7" t="s">
        <v>95</v>
      </c>
    </row>
    <row r="3" spans="1:6" s="1" customFormat="1" ht="12" customHeight="1">
      <c r="A3" s="130"/>
      <c r="B3" s="4"/>
      <c r="C3" s="154"/>
      <c r="D3" s="6"/>
      <c r="E3" s="7"/>
      <c r="F3" s="7" t="s">
        <v>1</v>
      </c>
    </row>
    <row r="4" spans="1:6" s="1" customFormat="1" ht="12" customHeight="1">
      <c r="A4" s="130"/>
      <c r="B4" s="4"/>
      <c r="C4" s="154"/>
      <c r="D4" s="6"/>
      <c r="E4" s="7"/>
      <c r="F4" s="7" t="s">
        <v>70</v>
      </c>
    </row>
    <row r="5" spans="1:7" s="1" customFormat="1" ht="53.25" customHeight="1">
      <c r="A5" s="294" t="s">
        <v>77</v>
      </c>
      <c r="B5" s="294"/>
      <c r="C5" s="294"/>
      <c r="D5" s="294"/>
      <c r="E5" s="294"/>
      <c r="F5" s="294"/>
      <c r="G5" s="294"/>
    </row>
    <row r="6" spans="1:7" s="1" customFormat="1" ht="9.75" customHeight="1" thickBot="1">
      <c r="A6" s="131"/>
      <c r="B6" s="11"/>
      <c r="C6" s="154"/>
      <c r="D6" s="9"/>
      <c r="E6" s="13"/>
      <c r="F6" s="13"/>
      <c r="G6" s="13" t="s">
        <v>2</v>
      </c>
    </row>
    <row r="7" spans="1:7" s="14" customFormat="1" ht="29.25" customHeight="1" thickTop="1">
      <c r="A7" s="171" t="s">
        <v>3</v>
      </c>
      <c r="B7" s="173" t="s">
        <v>4</v>
      </c>
      <c r="C7" s="104" t="s">
        <v>5</v>
      </c>
      <c r="D7" s="105" t="s">
        <v>6</v>
      </c>
      <c r="E7" s="172" t="s">
        <v>6</v>
      </c>
      <c r="F7" s="152" t="s">
        <v>7</v>
      </c>
      <c r="G7" s="153"/>
    </row>
    <row r="8" spans="1:7" s="14" customFormat="1" ht="18" customHeight="1" thickBot="1">
      <c r="A8" s="113" t="s">
        <v>8</v>
      </c>
      <c r="B8" s="15"/>
      <c r="C8" s="16" t="s">
        <v>9</v>
      </c>
      <c r="D8" s="17" t="s">
        <v>10</v>
      </c>
      <c r="E8" s="106" t="s">
        <v>10</v>
      </c>
      <c r="F8" s="144" t="s">
        <v>11</v>
      </c>
      <c r="G8" s="106" t="s">
        <v>10</v>
      </c>
    </row>
    <row r="9" spans="1:7" s="19" customFormat="1" ht="11.25" customHeight="1" thickBot="1" thickTop="1">
      <c r="A9" s="165">
        <v>1</v>
      </c>
      <c r="B9" s="166">
        <v>2</v>
      </c>
      <c r="C9" s="167">
        <v>3</v>
      </c>
      <c r="D9" s="168">
        <v>4</v>
      </c>
      <c r="E9" s="169">
        <v>4</v>
      </c>
      <c r="F9" s="165">
        <v>5</v>
      </c>
      <c r="G9" s="170">
        <v>6</v>
      </c>
    </row>
    <row r="10" spans="1:7" s="20" customFormat="1" ht="15.75" customHeight="1" hidden="1">
      <c r="A10" s="117">
        <v>4300</v>
      </c>
      <c r="B10" s="31" t="s">
        <v>14</v>
      </c>
      <c r="C10" s="129"/>
      <c r="D10" s="30"/>
      <c r="E10" s="137"/>
      <c r="F10" s="146"/>
      <c r="G10" s="96"/>
    </row>
    <row r="11" spans="1:7" s="20" customFormat="1" ht="15.75" customHeight="1" hidden="1">
      <c r="A11" s="117">
        <v>4480</v>
      </c>
      <c r="B11" s="31" t="s">
        <v>22</v>
      </c>
      <c r="C11" s="129"/>
      <c r="D11" s="30"/>
      <c r="E11" s="137"/>
      <c r="F11" s="146"/>
      <c r="G11" s="96"/>
    </row>
    <row r="12" spans="1:7" s="20" customFormat="1" ht="29.25" customHeight="1" hidden="1">
      <c r="A12" s="114">
        <v>900</v>
      </c>
      <c r="B12" s="22" t="s">
        <v>23</v>
      </c>
      <c r="C12" s="155" t="s">
        <v>24</v>
      </c>
      <c r="D12" s="36"/>
      <c r="E12" s="136">
        <f>SUM(E13)</f>
        <v>0</v>
      </c>
      <c r="F12" s="145">
        <f>SUM(F13)</f>
        <v>0</v>
      </c>
      <c r="G12" s="94">
        <f>SUM(G13)</f>
        <v>0</v>
      </c>
    </row>
    <row r="13" spans="1:7" s="20" customFormat="1" ht="18" customHeight="1" hidden="1">
      <c r="A13" s="121" t="s">
        <v>25</v>
      </c>
      <c r="B13" s="37" t="s">
        <v>17</v>
      </c>
      <c r="C13" s="159"/>
      <c r="D13" s="47"/>
      <c r="E13" s="139">
        <f>E14</f>
        <v>0</v>
      </c>
      <c r="F13" s="148">
        <f>F14</f>
        <v>0</v>
      </c>
      <c r="G13" s="108">
        <f>G14</f>
        <v>0</v>
      </c>
    </row>
    <row r="14" spans="1:7" s="20" customFormat="1" ht="60.75" customHeight="1" hidden="1">
      <c r="A14" s="122">
        <v>6230</v>
      </c>
      <c r="B14" s="48" t="s">
        <v>26</v>
      </c>
      <c r="C14" s="156"/>
      <c r="D14" s="28"/>
      <c r="E14" s="140">
        <f>SUM(E15:E17)</f>
        <v>0</v>
      </c>
      <c r="F14" s="149">
        <f>SUM(F15:F17)</f>
        <v>0</v>
      </c>
      <c r="G14" s="109">
        <f>SUM(G15:G17)</f>
        <v>0</v>
      </c>
    </row>
    <row r="15" spans="1:7" s="52" customFormat="1" ht="10.5" customHeight="1" hidden="1">
      <c r="A15" s="132"/>
      <c r="B15" s="49" t="s">
        <v>27</v>
      </c>
      <c r="C15" s="50"/>
      <c r="D15" s="51"/>
      <c r="E15" s="141"/>
      <c r="F15" s="150"/>
      <c r="G15" s="110"/>
    </row>
    <row r="16" spans="1:7" s="52" customFormat="1" ht="13.5" customHeight="1" hidden="1">
      <c r="A16" s="132"/>
      <c r="B16" s="49" t="s">
        <v>28</v>
      </c>
      <c r="C16" s="50"/>
      <c r="D16" s="51"/>
      <c r="E16" s="141"/>
      <c r="F16" s="150"/>
      <c r="G16" s="110"/>
    </row>
    <row r="17" spans="1:7" s="52" customFormat="1" ht="26.25" hidden="1" thickBot="1">
      <c r="A17" s="132"/>
      <c r="B17" s="49" t="s">
        <v>29</v>
      </c>
      <c r="C17" s="50"/>
      <c r="D17" s="51"/>
      <c r="E17" s="141"/>
      <c r="F17" s="150"/>
      <c r="G17" s="110"/>
    </row>
    <row r="18" spans="1:7" s="20" customFormat="1" ht="21.75" customHeight="1" thickBot="1" thickTop="1">
      <c r="A18" s="115">
        <v>801</v>
      </c>
      <c r="B18" s="24" t="s">
        <v>40</v>
      </c>
      <c r="C18" s="155" t="s">
        <v>41</v>
      </c>
      <c r="D18" s="26"/>
      <c r="E18" s="136"/>
      <c r="F18" s="145">
        <f>F21+F24</f>
        <v>7130</v>
      </c>
      <c r="G18" s="94">
        <f>G21+G24</f>
        <v>7130</v>
      </c>
    </row>
    <row r="19" spans="1:7" s="20" customFormat="1" ht="65.25" customHeight="1" hidden="1">
      <c r="A19" s="117">
        <v>2830</v>
      </c>
      <c r="B19" s="31" t="s">
        <v>30</v>
      </c>
      <c r="C19" s="128"/>
      <c r="D19" s="30"/>
      <c r="E19" s="137"/>
      <c r="F19" s="146"/>
      <c r="G19" s="96"/>
    </row>
    <row r="20" spans="1:7" s="20" customFormat="1" ht="22.5" customHeight="1" hidden="1">
      <c r="A20" s="123">
        <v>4300</v>
      </c>
      <c r="B20" s="45" t="s">
        <v>14</v>
      </c>
      <c r="C20" s="160"/>
      <c r="D20" s="46"/>
      <c r="E20" s="142"/>
      <c r="F20" s="151"/>
      <c r="G20" s="111"/>
    </row>
    <row r="21" spans="1:7" s="20" customFormat="1" ht="23.25" customHeight="1" thickTop="1">
      <c r="A21" s="116">
        <v>80120</v>
      </c>
      <c r="B21" s="44" t="s">
        <v>42</v>
      </c>
      <c r="C21" s="158"/>
      <c r="D21" s="28"/>
      <c r="E21" s="138"/>
      <c r="F21" s="147">
        <f>SUM(F22:F23)</f>
        <v>6870</v>
      </c>
      <c r="G21" s="107">
        <f>SUM(G22:G23)</f>
        <v>4730</v>
      </c>
    </row>
    <row r="22" spans="1:7" s="2" customFormat="1" ht="17.25" customHeight="1">
      <c r="A22" s="213">
        <v>4010</v>
      </c>
      <c r="B22" s="53" t="s">
        <v>44</v>
      </c>
      <c r="C22" s="29"/>
      <c r="D22" s="42">
        <v>45000</v>
      </c>
      <c r="E22" s="214"/>
      <c r="F22" s="215"/>
      <c r="G22" s="95">
        <v>4730</v>
      </c>
    </row>
    <row r="23" spans="1:7" s="2" customFormat="1" ht="20.25" customHeight="1">
      <c r="A23" s="117">
        <v>4040</v>
      </c>
      <c r="B23" s="31" t="s">
        <v>21</v>
      </c>
      <c r="C23" s="29"/>
      <c r="D23" s="43"/>
      <c r="E23" s="214"/>
      <c r="F23" s="215">
        <v>6870</v>
      </c>
      <c r="G23" s="95"/>
    </row>
    <row r="24" spans="1:7" s="20" customFormat="1" ht="32.25" customHeight="1">
      <c r="A24" s="116">
        <v>80146</v>
      </c>
      <c r="B24" s="44" t="s">
        <v>48</v>
      </c>
      <c r="C24" s="158"/>
      <c r="D24" s="28"/>
      <c r="E24" s="138"/>
      <c r="F24" s="147">
        <f>SUM(F25:F26)</f>
        <v>260</v>
      </c>
      <c r="G24" s="107">
        <f>SUM(G25:G26)</f>
        <v>2400</v>
      </c>
    </row>
    <row r="25" spans="1:7" s="2" customFormat="1" ht="19.5" customHeight="1">
      <c r="A25" s="213">
        <v>4010</v>
      </c>
      <c r="B25" s="53" t="s">
        <v>44</v>
      </c>
      <c r="C25" s="29"/>
      <c r="D25" s="42">
        <v>45000</v>
      </c>
      <c r="E25" s="214"/>
      <c r="F25" s="215"/>
      <c r="G25" s="95">
        <v>2400</v>
      </c>
    </row>
    <row r="26" spans="1:7" s="2" customFormat="1" ht="18.75" customHeight="1" thickBot="1">
      <c r="A26" s="117">
        <v>4040</v>
      </c>
      <c r="B26" s="31" t="s">
        <v>21</v>
      </c>
      <c r="C26" s="29"/>
      <c r="D26" s="43"/>
      <c r="E26" s="214"/>
      <c r="F26" s="215">
        <v>260</v>
      </c>
      <c r="G26" s="95"/>
    </row>
    <row r="27" spans="1:7" s="20" customFormat="1" ht="33" customHeight="1" thickBot="1" thickTop="1">
      <c r="A27" s="115">
        <v>854</v>
      </c>
      <c r="B27" s="24" t="s">
        <v>63</v>
      </c>
      <c r="C27" s="155" t="s">
        <v>41</v>
      </c>
      <c r="D27" s="83"/>
      <c r="E27" s="94">
        <f>E28+E30+E34</f>
        <v>85000</v>
      </c>
      <c r="F27" s="145">
        <f>F28+F30+F34</f>
        <v>21500</v>
      </c>
      <c r="G27" s="94">
        <f>G28+G30+G34</f>
        <v>110500</v>
      </c>
    </row>
    <row r="28" spans="1:7" s="20" customFormat="1" ht="31.5" customHeight="1" thickTop="1">
      <c r="A28" s="118">
        <v>85403</v>
      </c>
      <c r="B28" s="101" t="s">
        <v>68</v>
      </c>
      <c r="C28" s="157"/>
      <c r="D28" s="47"/>
      <c r="E28" s="143"/>
      <c r="F28" s="148"/>
      <c r="G28" s="108">
        <f>G29</f>
        <v>500</v>
      </c>
    </row>
    <row r="29" spans="1:7" s="20" customFormat="1" ht="27.75" customHeight="1">
      <c r="A29" s="117">
        <v>4240</v>
      </c>
      <c r="B29" s="31" t="s">
        <v>84</v>
      </c>
      <c r="C29" s="29"/>
      <c r="D29" s="30"/>
      <c r="E29" s="43"/>
      <c r="F29" s="146"/>
      <c r="G29" s="96">
        <v>500</v>
      </c>
    </row>
    <row r="30" spans="1:7" s="20" customFormat="1" ht="17.25" customHeight="1">
      <c r="A30" s="116">
        <v>85415</v>
      </c>
      <c r="B30" s="44" t="s">
        <v>64</v>
      </c>
      <c r="C30" s="158"/>
      <c r="D30" s="89"/>
      <c r="E30" s="107">
        <f>SUM(E31:E33)</f>
        <v>85000</v>
      </c>
      <c r="F30" s="147">
        <f>F33</f>
        <v>19400</v>
      </c>
      <c r="G30" s="107">
        <f>SUM(G31:G33)</f>
        <v>110000</v>
      </c>
    </row>
    <row r="31" spans="1:7" s="20" customFormat="1" ht="44.25" customHeight="1">
      <c r="A31" s="222">
        <v>2130</v>
      </c>
      <c r="B31" s="23" t="s">
        <v>75</v>
      </c>
      <c r="C31" s="223"/>
      <c r="D31" s="224"/>
      <c r="E31" s="225">
        <v>85000</v>
      </c>
      <c r="F31" s="226"/>
      <c r="G31" s="227"/>
    </row>
    <row r="32" spans="1:7" s="20" customFormat="1" ht="29.25" customHeight="1">
      <c r="A32" s="117">
        <v>3240</v>
      </c>
      <c r="B32" s="31" t="s">
        <v>76</v>
      </c>
      <c r="C32" s="29"/>
      <c r="D32" s="228"/>
      <c r="E32" s="137"/>
      <c r="F32" s="146"/>
      <c r="G32" s="96">
        <v>85000</v>
      </c>
    </row>
    <row r="33" spans="1:7" s="20" customFormat="1" ht="29.25" customHeight="1">
      <c r="A33" s="123">
        <v>3240</v>
      </c>
      <c r="B33" s="45" t="s">
        <v>65</v>
      </c>
      <c r="C33" s="220"/>
      <c r="D33" s="221"/>
      <c r="E33" s="142"/>
      <c r="F33" s="151">
        <v>19400</v>
      </c>
      <c r="G33" s="111">
        <v>25000</v>
      </c>
    </row>
    <row r="34" spans="1:7" s="20" customFormat="1" ht="21.75" customHeight="1">
      <c r="A34" s="116">
        <v>85495</v>
      </c>
      <c r="B34" s="44" t="s">
        <v>17</v>
      </c>
      <c r="C34" s="158"/>
      <c r="D34" s="89"/>
      <c r="E34" s="138"/>
      <c r="F34" s="147">
        <f>F35</f>
        <v>2100</v>
      </c>
      <c r="G34" s="107"/>
    </row>
    <row r="35" spans="1:7" s="20" customFormat="1" ht="24.75" customHeight="1" thickBot="1">
      <c r="A35" s="218">
        <v>4010</v>
      </c>
      <c r="B35" s="219" t="s">
        <v>44</v>
      </c>
      <c r="C35" s="29"/>
      <c r="D35" s="30"/>
      <c r="E35" s="43"/>
      <c r="F35" s="146">
        <v>2100</v>
      </c>
      <c r="G35" s="96"/>
    </row>
    <row r="36" spans="1:7" s="52" customFormat="1" ht="31.5" customHeight="1" thickBot="1" thickTop="1">
      <c r="A36" s="115">
        <v>921</v>
      </c>
      <c r="B36" s="24" t="s">
        <v>71</v>
      </c>
      <c r="C36" s="161" t="s">
        <v>24</v>
      </c>
      <c r="D36" s="83"/>
      <c r="E36" s="204"/>
      <c r="F36" s="35">
        <f>F37</f>
        <v>200000</v>
      </c>
      <c r="G36" s="94">
        <f>G37</f>
        <v>200000</v>
      </c>
    </row>
    <row r="37" spans="1:7" s="55" customFormat="1" ht="19.5" customHeight="1" thickTop="1">
      <c r="A37" s="116">
        <v>92106</v>
      </c>
      <c r="B37" s="44" t="s">
        <v>90</v>
      </c>
      <c r="C37" s="158"/>
      <c r="D37" s="28"/>
      <c r="E37" s="196"/>
      <c r="F37" s="39">
        <f>SUM(F38:F39)</f>
        <v>200000</v>
      </c>
      <c r="G37" s="107">
        <f>SUM(G39:G39)</f>
        <v>200000</v>
      </c>
    </row>
    <row r="38" spans="1:7" s="2" customFormat="1" ht="29.25" customHeight="1">
      <c r="A38" s="117">
        <v>2550</v>
      </c>
      <c r="B38" s="177" t="s">
        <v>91</v>
      </c>
      <c r="C38" s="223"/>
      <c r="D38" s="33"/>
      <c r="E38" s="205"/>
      <c r="F38" s="74">
        <v>200000</v>
      </c>
      <c r="G38" s="227"/>
    </row>
    <row r="39" spans="1:7" s="2" customFormat="1" ht="30" customHeight="1" thickBot="1">
      <c r="A39" s="271">
        <v>6050</v>
      </c>
      <c r="B39" s="31" t="s">
        <v>92</v>
      </c>
      <c r="C39" s="272"/>
      <c r="D39" s="30"/>
      <c r="E39" s="43"/>
      <c r="F39" s="146"/>
      <c r="G39" s="96">
        <v>200000</v>
      </c>
    </row>
    <row r="40" spans="1:7" s="59" customFormat="1" ht="18.75" customHeight="1" thickBot="1" thickTop="1">
      <c r="A40" s="133"/>
      <c r="B40" s="56" t="s">
        <v>33</v>
      </c>
      <c r="C40" s="162"/>
      <c r="D40" s="58"/>
      <c r="E40" s="58">
        <f>E27+E18</f>
        <v>85000</v>
      </c>
      <c r="F40" s="164">
        <f>F27+F18+F36</f>
        <v>228630</v>
      </c>
      <c r="G40" s="97">
        <f>G27+G18+G36</f>
        <v>317630</v>
      </c>
    </row>
    <row r="41" spans="1:7" s="232" customFormat="1" ht="18.75" customHeight="1" thickBot="1" thickTop="1">
      <c r="A41" s="233"/>
      <c r="B41" s="60" t="s">
        <v>34</v>
      </c>
      <c r="C41" s="234"/>
      <c r="D41" s="229"/>
      <c r="E41" s="230"/>
      <c r="F41" s="235">
        <f>G40-F40</f>
        <v>89000</v>
      </c>
      <c r="G41" s="231"/>
    </row>
    <row r="42" s="63" customFormat="1" ht="15.75" thickTop="1">
      <c r="A42" s="134"/>
    </row>
    <row r="43" s="63" customFormat="1" ht="15">
      <c r="A43" s="134"/>
    </row>
    <row r="44" spans="1:4" s="63" customFormat="1" ht="15">
      <c r="A44" s="134"/>
      <c r="D44" s="64"/>
    </row>
    <row r="45" spans="1:4" s="63" customFormat="1" ht="15">
      <c r="A45" s="134"/>
      <c r="D45" s="65"/>
    </row>
    <row r="46" spans="1:4" s="63" customFormat="1" ht="15">
      <c r="A46" s="134"/>
      <c r="D46" s="65"/>
    </row>
    <row r="47" s="63" customFormat="1" ht="15">
      <c r="A47" s="134"/>
    </row>
    <row r="48" s="63" customFormat="1" ht="15">
      <c r="A48" s="134"/>
    </row>
    <row r="49" s="63" customFormat="1" ht="15">
      <c r="A49" s="134"/>
    </row>
  </sheetData>
  <mergeCells count="1">
    <mergeCell ref="A5:G5"/>
  </mergeCells>
  <printOptions/>
  <pageMargins left="0.7874015748031497" right="0.7874015748031497" top="0.984251968503937" bottom="0.708661417322834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2">
      <selection activeCell="D3" sqref="D3"/>
    </sheetView>
  </sheetViews>
  <sheetFormatPr defaultColWidth="9.00390625" defaultRowHeight="12.75"/>
  <cols>
    <col min="1" max="1" width="8.00390625" style="62" customWidth="1"/>
    <col min="2" max="2" width="38.625" style="62" customWidth="1"/>
    <col min="3" max="3" width="6.875" style="62" customWidth="1"/>
    <col min="4" max="5" width="16.25390625" style="62" customWidth="1"/>
    <col min="6" max="16384" width="10.00390625" style="62" customWidth="1"/>
  </cols>
  <sheetData>
    <row r="1" ht="15.75">
      <c r="D1" s="3" t="s">
        <v>74</v>
      </c>
    </row>
    <row r="2" spans="1:4" ht="14.25" customHeight="1">
      <c r="A2" s="66"/>
      <c r="B2" s="67"/>
      <c r="C2" s="68"/>
      <c r="D2" s="7" t="s">
        <v>95</v>
      </c>
    </row>
    <row r="3" spans="1:4" ht="13.5" customHeight="1">
      <c r="A3" s="66"/>
      <c r="B3" s="67"/>
      <c r="C3" s="68"/>
      <c r="D3" s="7" t="s">
        <v>1</v>
      </c>
    </row>
    <row r="4" spans="1:4" ht="15" customHeight="1">
      <c r="A4" s="66"/>
      <c r="B4" s="67"/>
      <c r="C4" s="68"/>
      <c r="D4" s="7" t="s">
        <v>70</v>
      </c>
    </row>
    <row r="5" spans="1:4" ht="24" customHeight="1">
      <c r="A5" s="66"/>
      <c r="B5" s="67"/>
      <c r="C5" s="68"/>
      <c r="D5" s="7"/>
    </row>
    <row r="6" spans="1:5" ht="54" customHeight="1">
      <c r="A6" s="264" t="s">
        <v>89</v>
      </c>
      <c r="B6" s="261"/>
      <c r="C6" s="262"/>
      <c r="D6" s="263"/>
      <c r="E6" s="12"/>
    </row>
    <row r="7" spans="1:5" s="1" customFormat="1" ht="24.75" customHeight="1" thickBot="1">
      <c r="A7" s="10"/>
      <c r="B7" s="11"/>
      <c r="C7" s="5"/>
      <c r="D7" s="9"/>
      <c r="E7" s="69" t="s">
        <v>36</v>
      </c>
    </row>
    <row r="8" spans="1:5" s="14" customFormat="1" ht="25.5" customHeight="1" thickTop="1">
      <c r="A8" s="273" t="s">
        <v>3</v>
      </c>
      <c r="B8" s="274" t="s">
        <v>4</v>
      </c>
      <c r="C8" s="104" t="s">
        <v>5</v>
      </c>
      <c r="D8" s="275" t="s">
        <v>6</v>
      </c>
      <c r="E8" s="276" t="s">
        <v>7</v>
      </c>
    </row>
    <row r="9" spans="1:5" s="14" customFormat="1" ht="16.5" customHeight="1">
      <c r="A9" s="277" t="s">
        <v>8</v>
      </c>
      <c r="B9" s="70"/>
      <c r="C9" s="16" t="s">
        <v>9</v>
      </c>
      <c r="D9" s="92" t="s">
        <v>10</v>
      </c>
      <c r="E9" s="278" t="s">
        <v>10</v>
      </c>
    </row>
    <row r="10" spans="1:5" s="19" customFormat="1" ht="9.75" customHeight="1" thickBot="1">
      <c r="A10" s="279">
        <v>1</v>
      </c>
      <c r="B10" s="71">
        <v>2</v>
      </c>
      <c r="C10" s="18">
        <v>3</v>
      </c>
      <c r="D10" s="93">
        <v>4</v>
      </c>
      <c r="E10" s="280">
        <v>5</v>
      </c>
    </row>
    <row r="11" spans="1:5" s="127" customFormat="1" ht="43.5" customHeight="1" thickBot="1" thickTop="1">
      <c r="A11" s="281">
        <v>921</v>
      </c>
      <c r="B11" s="269" t="s">
        <v>71</v>
      </c>
      <c r="C11" s="270" t="s">
        <v>24</v>
      </c>
      <c r="D11" s="126">
        <f>D12</f>
        <v>4000</v>
      </c>
      <c r="E11" s="282">
        <f>E12</f>
        <v>4000</v>
      </c>
    </row>
    <row r="12" spans="1:5" s="2" customFormat="1" ht="36" customHeight="1" thickTop="1">
      <c r="A12" s="283">
        <v>92108</v>
      </c>
      <c r="B12" s="98" t="s">
        <v>72</v>
      </c>
      <c r="C12" s="21"/>
      <c r="D12" s="181">
        <f>SUM(D13:D14)</f>
        <v>4000</v>
      </c>
      <c r="E12" s="284">
        <f>SUM(E13:E14)</f>
        <v>4000</v>
      </c>
    </row>
    <row r="13" spans="1:5" s="2" customFormat="1" ht="60" customHeight="1">
      <c r="A13" s="222">
        <v>2010</v>
      </c>
      <c r="B13" s="23" t="s">
        <v>54</v>
      </c>
      <c r="C13" s="73"/>
      <c r="D13" s="227">
        <v>4000</v>
      </c>
      <c r="E13" s="241"/>
    </row>
    <row r="14" spans="1:5" s="2" customFormat="1" ht="38.25" customHeight="1" thickBot="1">
      <c r="A14" s="120">
        <v>4210</v>
      </c>
      <c r="B14" s="211" t="s">
        <v>88</v>
      </c>
      <c r="C14" s="76"/>
      <c r="D14" s="266"/>
      <c r="E14" s="285">
        <v>4000</v>
      </c>
    </row>
    <row r="15" spans="1:5" s="20" customFormat="1" ht="21.75" customHeight="1" hidden="1" thickBot="1" thickTop="1">
      <c r="A15" s="114">
        <v>758</v>
      </c>
      <c r="B15" s="22" t="s">
        <v>18</v>
      </c>
      <c r="C15" s="25" t="s">
        <v>19</v>
      </c>
      <c r="D15" s="94"/>
      <c r="E15" s="198">
        <f>SUM(E16)</f>
        <v>0</v>
      </c>
    </row>
    <row r="16" spans="1:5" s="20" customFormat="1" ht="27.75" customHeight="1" hidden="1" thickTop="1">
      <c r="A16" s="119">
        <v>75832</v>
      </c>
      <c r="B16" s="37" t="s">
        <v>38</v>
      </c>
      <c r="C16" s="38"/>
      <c r="D16" s="107"/>
      <c r="E16" s="199">
        <f>SUM(E17)</f>
        <v>0</v>
      </c>
    </row>
    <row r="17" spans="1:5" s="20" customFormat="1" ht="21" customHeight="1" hidden="1" thickBot="1">
      <c r="A17" s="120">
        <v>4580</v>
      </c>
      <c r="B17" s="41" t="s">
        <v>39</v>
      </c>
      <c r="C17" s="29"/>
      <c r="D17" s="96"/>
      <c r="E17" s="243"/>
    </row>
    <row r="18" spans="1:5" s="20" customFormat="1" ht="30.75" customHeight="1" hidden="1" thickBot="1" thickTop="1">
      <c r="A18" s="115">
        <v>801</v>
      </c>
      <c r="B18" s="24" t="s">
        <v>40</v>
      </c>
      <c r="C18" s="25" t="s">
        <v>41</v>
      </c>
      <c r="D18" s="94">
        <f>D19+D24+D27+D31+D34</f>
        <v>0</v>
      </c>
      <c r="E18" s="204">
        <f>E19+E24+E27+E31+E34</f>
        <v>0</v>
      </c>
    </row>
    <row r="19" spans="1:5" s="20" customFormat="1" ht="25.5" customHeight="1" hidden="1" thickTop="1">
      <c r="A19" s="286">
        <v>80120</v>
      </c>
      <c r="B19" s="79" t="s">
        <v>42</v>
      </c>
      <c r="C19" s="34"/>
      <c r="D19" s="181">
        <f>SUM(D20:D23)</f>
        <v>0</v>
      </c>
      <c r="E19" s="287">
        <f>SUM(E20:E23)</f>
        <v>0</v>
      </c>
    </row>
    <row r="20" spans="1:5" s="20" customFormat="1" ht="32.25" customHeight="1" hidden="1">
      <c r="A20" s="288">
        <v>3020</v>
      </c>
      <c r="B20" s="53" t="s">
        <v>43</v>
      </c>
      <c r="C20" s="32"/>
      <c r="D20" s="227"/>
      <c r="E20" s="205"/>
    </row>
    <row r="21" spans="1:5" s="20" customFormat="1" ht="22.5" customHeight="1" hidden="1">
      <c r="A21" s="117">
        <v>4010</v>
      </c>
      <c r="B21" s="31" t="s">
        <v>44</v>
      </c>
      <c r="C21" s="34"/>
      <c r="D21" s="96"/>
      <c r="E21" s="197"/>
    </row>
    <row r="22" spans="1:5" s="20" customFormat="1" ht="22.5" customHeight="1" hidden="1">
      <c r="A22" s="117">
        <v>4040</v>
      </c>
      <c r="B22" s="31" t="s">
        <v>21</v>
      </c>
      <c r="C22" s="34"/>
      <c r="D22" s="96"/>
      <c r="E22" s="197"/>
    </row>
    <row r="23" spans="1:5" s="20" customFormat="1" ht="22.5" customHeight="1" hidden="1">
      <c r="A23" s="123">
        <v>4430</v>
      </c>
      <c r="B23" s="31" t="s">
        <v>45</v>
      </c>
      <c r="C23" s="34"/>
      <c r="D23" s="96"/>
      <c r="E23" s="197"/>
    </row>
    <row r="24" spans="1:5" s="20" customFormat="1" ht="25.5" customHeight="1" hidden="1">
      <c r="A24" s="116">
        <v>80123</v>
      </c>
      <c r="B24" s="80" t="s">
        <v>46</v>
      </c>
      <c r="C24" s="81"/>
      <c r="D24" s="107">
        <f>SUM(D25:D26)</f>
        <v>0</v>
      </c>
      <c r="E24" s="208">
        <f>SUM(E25:E26)</f>
        <v>0</v>
      </c>
    </row>
    <row r="25" spans="1:5" s="20" customFormat="1" ht="22.5" customHeight="1" hidden="1">
      <c r="A25" s="117">
        <v>4010</v>
      </c>
      <c r="B25" s="31" t="s">
        <v>44</v>
      </c>
      <c r="C25" s="34"/>
      <c r="D25" s="96"/>
      <c r="E25" s="197"/>
    </row>
    <row r="26" spans="1:5" s="20" customFormat="1" ht="23.25" customHeight="1" hidden="1">
      <c r="A26" s="117">
        <v>4040</v>
      </c>
      <c r="B26" s="31" t="s">
        <v>21</v>
      </c>
      <c r="C26" s="34"/>
      <c r="D26" s="96"/>
      <c r="E26" s="197"/>
    </row>
    <row r="27" spans="1:5" s="20" customFormat="1" ht="25.5" customHeight="1" hidden="1">
      <c r="A27" s="116">
        <v>80130</v>
      </c>
      <c r="B27" s="80" t="s">
        <v>47</v>
      </c>
      <c r="C27" s="81"/>
      <c r="D27" s="107">
        <f>SUM(D28:D30)</f>
        <v>0</v>
      </c>
      <c r="E27" s="208">
        <f>SUM(E28:E30)</f>
        <v>0</v>
      </c>
    </row>
    <row r="28" spans="1:5" s="20" customFormat="1" ht="22.5" customHeight="1" hidden="1">
      <c r="A28" s="117">
        <v>4010</v>
      </c>
      <c r="B28" s="31" t="s">
        <v>44</v>
      </c>
      <c r="C28" s="34"/>
      <c r="D28" s="96"/>
      <c r="E28" s="197"/>
    </row>
    <row r="29" spans="1:5" s="20" customFormat="1" ht="22.5" customHeight="1" hidden="1">
      <c r="A29" s="117">
        <v>4040</v>
      </c>
      <c r="B29" s="31" t="s">
        <v>21</v>
      </c>
      <c r="C29" s="34"/>
      <c r="D29" s="96"/>
      <c r="E29" s="197"/>
    </row>
    <row r="30" spans="1:5" s="20" customFormat="1" ht="23.25" customHeight="1" hidden="1">
      <c r="A30" s="117">
        <v>4300</v>
      </c>
      <c r="B30" s="78" t="s">
        <v>14</v>
      </c>
      <c r="C30" s="34"/>
      <c r="D30" s="96"/>
      <c r="E30" s="197"/>
    </row>
    <row r="31" spans="1:5" s="20" customFormat="1" ht="32.25" customHeight="1" hidden="1">
      <c r="A31" s="116">
        <v>80146</v>
      </c>
      <c r="B31" s="80" t="s">
        <v>48</v>
      </c>
      <c r="C31" s="81"/>
      <c r="D31" s="107">
        <f>SUM(D32:D33)</f>
        <v>0</v>
      </c>
      <c r="E31" s="208">
        <f>SUM(E32:E33)</f>
        <v>0</v>
      </c>
    </row>
    <row r="32" spans="1:5" s="20" customFormat="1" ht="22.5" customHeight="1" hidden="1">
      <c r="A32" s="117">
        <v>4040</v>
      </c>
      <c r="B32" s="31" t="s">
        <v>21</v>
      </c>
      <c r="C32" s="34"/>
      <c r="D32" s="96"/>
      <c r="E32" s="197"/>
    </row>
    <row r="33" spans="1:5" s="20" customFormat="1" ht="22.5" customHeight="1" hidden="1">
      <c r="A33" s="117">
        <v>4300</v>
      </c>
      <c r="B33" s="78" t="s">
        <v>14</v>
      </c>
      <c r="C33" s="34"/>
      <c r="D33" s="96"/>
      <c r="E33" s="197"/>
    </row>
    <row r="34" spans="1:5" s="20" customFormat="1" ht="25.5" customHeight="1" hidden="1">
      <c r="A34" s="116">
        <v>80195</v>
      </c>
      <c r="B34" s="80" t="s">
        <v>17</v>
      </c>
      <c r="C34" s="81"/>
      <c r="D34" s="107">
        <f>SUM(D35:D37)</f>
        <v>0</v>
      </c>
      <c r="E34" s="208">
        <f>SUM(E35:E37)</f>
        <v>0</v>
      </c>
    </row>
    <row r="35" spans="1:5" s="20" customFormat="1" ht="22.5" customHeight="1" hidden="1">
      <c r="A35" s="117">
        <v>4210</v>
      </c>
      <c r="B35" s="78" t="s">
        <v>12</v>
      </c>
      <c r="C35" s="34"/>
      <c r="D35" s="96"/>
      <c r="E35" s="197"/>
    </row>
    <row r="36" spans="1:5" s="20" customFormat="1" ht="35.25" customHeight="1" hidden="1">
      <c r="A36" s="117">
        <v>4300</v>
      </c>
      <c r="B36" s="78" t="s">
        <v>49</v>
      </c>
      <c r="C36" s="34"/>
      <c r="D36" s="96"/>
      <c r="E36" s="197"/>
    </row>
    <row r="37" spans="1:5" s="20" customFormat="1" ht="35.25" customHeight="1" hidden="1" thickBot="1">
      <c r="A37" s="117">
        <v>4300</v>
      </c>
      <c r="B37" s="78" t="s">
        <v>50</v>
      </c>
      <c r="C37" s="34"/>
      <c r="D37" s="96"/>
      <c r="E37" s="197"/>
    </row>
    <row r="38" spans="1:5" s="2" customFormat="1" ht="30.75" customHeight="1" hidden="1" thickBot="1" thickTop="1">
      <c r="A38" s="115">
        <v>854</v>
      </c>
      <c r="B38" s="77" t="s">
        <v>51</v>
      </c>
      <c r="C38" s="82" t="s">
        <v>41</v>
      </c>
      <c r="D38" s="99">
        <f>D39+D42</f>
        <v>0</v>
      </c>
      <c r="E38" s="204">
        <f>E39+E42</f>
        <v>0</v>
      </c>
    </row>
    <row r="39" spans="1:5" s="2" customFormat="1" ht="25.5" customHeight="1" hidden="1" thickTop="1">
      <c r="A39" s="289">
        <v>85410</v>
      </c>
      <c r="B39" s="84" t="s">
        <v>52</v>
      </c>
      <c r="C39" s="85"/>
      <c r="D39" s="267">
        <f>SUM(D40:D41)</f>
        <v>0</v>
      </c>
      <c r="E39" s="290"/>
    </row>
    <row r="40" spans="1:5" s="2" customFormat="1" ht="22.5" customHeight="1" hidden="1">
      <c r="A40" s="117">
        <v>4040</v>
      </c>
      <c r="B40" s="31" t="s">
        <v>21</v>
      </c>
      <c r="C40" s="86"/>
      <c r="D40" s="242"/>
      <c r="E40" s="205"/>
    </row>
    <row r="41" spans="1:5" s="2" customFormat="1" ht="18" customHeight="1" hidden="1">
      <c r="A41" s="117">
        <v>4300</v>
      </c>
      <c r="B41" s="31" t="s">
        <v>14</v>
      </c>
      <c r="C41" s="87"/>
      <c r="D41" s="95"/>
      <c r="E41" s="197"/>
    </row>
    <row r="42" spans="1:5" s="20" customFormat="1" ht="25.5" customHeight="1" hidden="1">
      <c r="A42" s="116">
        <v>85495</v>
      </c>
      <c r="B42" s="44" t="s">
        <v>17</v>
      </c>
      <c r="C42" s="88"/>
      <c r="D42" s="206"/>
      <c r="E42" s="208">
        <f>E43</f>
        <v>0</v>
      </c>
    </row>
    <row r="43" spans="1:5" s="2" customFormat="1" ht="22.5" customHeight="1" hidden="1" thickBot="1">
      <c r="A43" s="117">
        <v>4300</v>
      </c>
      <c r="B43" s="31" t="s">
        <v>14</v>
      </c>
      <c r="C43" s="54"/>
      <c r="D43" s="268"/>
      <c r="E43" s="291"/>
    </row>
    <row r="44" spans="1:5" s="59" customFormat="1" ht="21" customHeight="1" thickBot="1" thickTop="1">
      <c r="A44" s="292"/>
      <c r="B44" s="90" t="s">
        <v>33</v>
      </c>
      <c r="C44" s="57"/>
      <c r="D44" s="97">
        <f>D11</f>
        <v>4000</v>
      </c>
      <c r="E44" s="163">
        <f>E11</f>
        <v>4000</v>
      </c>
    </row>
    <row r="45" s="63" customFormat="1" ht="13.5" thickTop="1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Sobieraj</cp:lastModifiedBy>
  <cp:lastPrinted>2004-06-25T10:31:01Z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