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firstSheet="1" activeTab="2"/>
  </bookViews>
  <sheets>
    <sheet name="por pow" sheetId="1" r:id="rId1"/>
    <sheet name="Zał nr 2" sheetId="2" r:id="rId2"/>
    <sheet name="Zał nr 4" sheetId="3" r:id="rId3"/>
    <sheet name="Zał nr 3" sheetId="4" r:id="rId4"/>
    <sheet name="Zał nr 1" sheetId="5" r:id="rId5"/>
  </sheets>
  <definedNames>
    <definedName name="_xlnm.Print_Titles" localSheetId="4">'Zał nr 1'!$7:$9</definedName>
    <definedName name="_xlnm.Print_Titles" localSheetId="1">'Zał nr 2'!$8:$10</definedName>
    <definedName name="_xlnm.Print_Titles" localSheetId="3">'Zał nr 3'!$8:$10</definedName>
  </definedNames>
  <calcPr fullCalcOnLoad="1"/>
</workbook>
</file>

<file path=xl/sharedStrings.xml><?xml version="1.0" encoding="utf-8"?>
<sst xmlns="http://schemas.openxmlformats.org/spreadsheetml/2006/main" count="333" uniqueCount="165">
  <si>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</si>
  <si>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</si>
  <si>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</si>
  <si>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</si>
  <si>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</si>
  <si>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</si>
  <si>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</si>
  <si>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</si>
  <si>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</si>
  <si>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</si>
  <si>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</si>
  <si>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</si>
  <si>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</si>
  <si>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</si>
  <si>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</si>
  <si>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</si>
  <si>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</si>
  <si>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</si>
  <si>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</si>
  <si>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Świadczenia społeczne</t>
  </si>
  <si>
    <t>KULTURA I OCHRONA DZIEDZICTWA NARODOWEGO</t>
  </si>
  <si>
    <t>KS</t>
  </si>
  <si>
    <t>Muzea</t>
  </si>
  <si>
    <t>Składki na ubezpieczenia społeczne</t>
  </si>
  <si>
    <t xml:space="preserve">Dotacje celowe otrzymane z budżetu państwa na zadania  bieżące realizowane przez powiat na podstawie  porozumień z organami administracji rządowej </t>
  </si>
  <si>
    <t>Załącznik nr 5 do Zarządzenia</t>
  </si>
  <si>
    <t xml:space="preserve">ZMIANY PLANU DOCHODÓW  I   WYDATKÓW NA  ZADANIA  REALIZOWANE PRZEZ   POWIAT  NA PODSTAWIE POROZUMIEŃ                                                                                                               Z ORGANAMI ADMINISTRACJI RZĄDOWEJ                                                                           W  2003  ROKU            </t>
  </si>
  <si>
    <t>Zwiększenie</t>
  </si>
  <si>
    <t>E</t>
  </si>
  <si>
    <t xml:space="preserve">Nr     /  / 03  </t>
  </si>
  <si>
    <t>z dnia   sierpnia  2003 r.</t>
  </si>
  <si>
    <t>OŚWIATA I WYCHOWANIE</t>
  </si>
  <si>
    <t>80195</t>
  </si>
  <si>
    <t>Różne opłaty i składki</t>
  </si>
  <si>
    <t>Podróże służbowe krajowe</t>
  </si>
  <si>
    <t>4210</t>
  </si>
  <si>
    <t>750</t>
  </si>
  <si>
    <t>ADMINISTRACJA PUBLICZNA</t>
  </si>
  <si>
    <t>75023</t>
  </si>
  <si>
    <t>Urząd Miejski</t>
  </si>
  <si>
    <t>OA</t>
  </si>
  <si>
    <t>Zakup usług remontowych</t>
  </si>
  <si>
    <t>Zakup energii</t>
  </si>
  <si>
    <t>OCHRONA ZDROWIA</t>
  </si>
  <si>
    <t>IK</t>
  </si>
  <si>
    <t>926</t>
  </si>
  <si>
    <t>KULTURA FIZYCZNA I SPORT</t>
  </si>
  <si>
    <t>TRANSPORT I ŁĄCZNOŚĆ</t>
  </si>
  <si>
    <t>Drogi publiczne gminne</t>
  </si>
  <si>
    <t>Wydatki inwestycyjne jednostek budżetowych</t>
  </si>
  <si>
    <t>75095</t>
  </si>
  <si>
    <t>4430</t>
  </si>
  <si>
    <t>kanalizacja deszczowa przy ul.Kruczej</t>
  </si>
  <si>
    <t>4270</t>
  </si>
  <si>
    <t>92695</t>
  </si>
  <si>
    <t>Zakup pozostałych usług</t>
  </si>
  <si>
    <t>Gospodarka gruntami i nieruchomościami</t>
  </si>
  <si>
    <t>Szkoły podstawowe</t>
  </si>
  <si>
    <t>Wynagrodzenia osobowe pracowników</t>
  </si>
  <si>
    <t>RWZ</t>
  </si>
  <si>
    <t>N</t>
  </si>
  <si>
    <t>Przedszkola</t>
  </si>
  <si>
    <t>Gimnazja</t>
  </si>
  <si>
    <t>Zakup usług zdrowotnych</t>
  </si>
  <si>
    <t>Odpis na ZFŚS</t>
  </si>
  <si>
    <t>Programy polityki zdrowotnej</t>
  </si>
  <si>
    <t>900</t>
  </si>
  <si>
    <t>GOSPODARKA KOMUNALNA I OCHRONA ŚRODOWISKA</t>
  </si>
  <si>
    <t>90004</t>
  </si>
  <si>
    <t>Utrzymanie zieleni w miastach i gminach</t>
  </si>
  <si>
    <t>90095</t>
  </si>
  <si>
    <t>Drogi publiczne w miastach na prawach powiatu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</si>
  <si>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</si>
  <si>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</si>
  <si>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</si>
  <si>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</si>
  <si>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</si>
  <si>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</si>
  <si>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Ośrodki adopcyjno-opiekuńcze</t>
  </si>
  <si>
    <t>Zakup pomocy dydaktycznych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</si>
  <si>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</si>
  <si>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</si>
  <si>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</si>
  <si>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</si>
  <si>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</si>
  <si>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</si>
  <si>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</si>
  <si>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Teatry dramatyczne i lakowe</t>
  </si>
  <si>
    <t xml:space="preserve">"Requiem"  G. Verdiego </t>
  </si>
  <si>
    <t>działalność bieżąca</t>
  </si>
  <si>
    <t xml:space="preserve">druk Koszalińskich Zeszytów Muzealnych </t>
  </si>
  <si>
    <t>wymiana instalacji elektrycznej</t>
  </si>
  <si>
    <t>remont piwnic</t>
  </si>
  <si>
    <t xml:space="preserve">prace wykończeniowe w budowanej stodole </t>
  </si>
  <si>
    <t>SM</t>
  </si>
  <si>
    <t>Fn</t>
  </si>
  <si>
    <t>Pozostałe odsetki</t>
  </si>
  <si>
    <t>852</t>
  </si>
  <si>
    <t>85203</t>
  </si>
  <si>
    <t>Ośrodki wsparcia</t>
  </si>
  <si>
    <t>Nagrody i wydatki osobowe nie zaliczane do wynagrodzeń</t>
  </si>
  <si>
    <t>Środowiskowy Dom Pomocy 2</t>
  </si>
  <si>
    <t>Zasiłki i pomoc w naturze</t>
  </si>
  <si>
    <t>Rada Osiedla "Lechitów"</t>
  </si>
  <si>
    <t>710</t>
  </si>
  <si>
    <t>DZIAŁALNOŚĆ USŁUGOWA</t>
  </si>
  <si>
    <t>71004</t>
  </si>
  <si>
    <t>Plany zagospodarowania przestrzennego</t>
  </si>
  <si>
    <t>4110</t>
  </si>
  <si>
    <t>A</t>
  </si>
  <si>
    <t>SZKOLNICTWO WYŻSZE</t>
  </si>
  <si>
    <t>Pomoc materialna dla studentów</t>
  </si>
  <si>
    <t>Pomoc materialna dla uczniów</t>
  </si>
  <si>
    <t>Stypendia i zasiłki dla studentów</t>
  </si>
  <si>
    <t>Stypendia oraz inne formy pomocy dla uczniów</t>
  </si>
  <si>
    <t>BRM</t>
  </si>
  <si>
    <t>Zakup usług  pozostałych</t>
  </si>
  <si>
    <t>estetyzacja</t>
  </si>
  <si>
    <t>Zakup usług pozostałych - czynsz</t>
  </si>
  <si>
    <t>4260</t>
  </si>
  <si>
    <t>90013</t>
  </si>
  <si>
    <t>6060</t>
  </si>
  <si>
    <t>Wydatki na zakupy inwestycyjne jednostek budżetowych</t>
  </si>
  <si>
    <t>4280</t>
  </si>
  <si>
    <t>92601</t>
  </si>
  <si>
    <t>Obiekty sportowe</t>
  </si>
  <si>
    <t>OP</t>
  </si>
  <si>
    <t>2820</t>
  </si>
  <si>
    <r>
      <t>Zakup materiałów i wyposażenia -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Forum Miast Partnerskich</t>
    </r>
  </si>
  <si>
    <r>
      <t xml:space="preserve">Zakup usług pozostałych - </t>
    </r>
    <r>
      <rPr>
        <i/>
        <sz val="10"/>
        <rFont val="Times New Roman"/>
        <family val="1"/>
      </rPr>
      <t>Forum Miast Partnerskich</t>
    </r>
  </si>
  <si>
    <t xml:space="preserve">Dotacje celowe przekazane do samorządu województwa na zadania bieżące na podstawie porozumień między jednostkami samorządu terytorialnego </t>
  </si>
  <si>
    <t>Dotacja podmiotowa z budżetu dla pozostałych jednostek sektora finansów publicznych</t>
  </si>
  <si>
    <t xml:space="preserve">Dotacja celowa z budżetu na finansowanie lub dofinansowanie zadań zleconych do realizacji stowarzyszeniom </t>
  </si>
  <si>
    <t>Ośrodki Pomocy Społecznej</t>
  </si>
  <si>
    <t>Schroniska dla zwierząt</t>
  </si>
  <si>
    <t>opracowania, ekspertyzy, opinie, organizacja przetargów</t>
  </si>
  <si>
    <t>GOSPODARKA MIESZKANIOWA</t>
  </si>
  <si>
    <t>Licea ogólnokształcące</t>
  </si>
  <si>
    <t>Dotacja podmiotowa z budżetu dla instytucji kultury</t>
  </si>
  <si>
    <t>druk katalogu "Historia Koszalina"</t>
  </si>
  <si>
    <t>Środowiskowy Dom Pomocy 1</t>
  </si>
  <si>
    <t>z dnia 20  grudnia  2004 r.</t>
  </si>
  <si>
    <t>z dnia   20   grudnia  2004 r.</t>
  </si>
  <si>
    <t>z dnia  20  grudnia  2004 r.</t>
  </si>
  <si>
    <t>ZMIANY  PLANU  DOCHODÓW I  WYDATKÓW   NA  ZADANIA  WŁASNE   GMINY    W  2004  ROKU</t>
  </si>
  <si>
    <t>ZMIANY    PLANU DOCHODÓW I  WYDATKÓW   NA  ZADANIA  WŁASNE   POWIATU     W  2004  ROKU</t>
  </si>
  <si>
    <t>ZMIANY  W   PLANIE  WYDATKÓW NA  ZADANIA  ZLECONE GMINIE  Z ZAKRESU ADMINISTRACJI     RZĄDOWEJ                                                                                            W  2004  ROKU</t>
  </si>
  <si>
    <t>PU</t>
  </si>
  <si>
    <t>Zwalczanie narkomanii</t>
  </si>
  <si>
    <t>Przeciwdziałanie alkoholizmowi</t>
  </si>
  <si>
    <t>Różne wydatki na rzecz osób fizycznych</t>
  </si>
  <si>
    <t>Domy i ośrodki kultury, świetlice i kluby</t>
  </si>
  <si>
    <t>Dotacje celowe z budżetu na finansowanie lub dofinansowanie kosztów realizacji inwestycji i zakupów inwestycyjnych innych jednostek sektora finansów publicznych</t>
  </si>
  <si>
    <t>Część powiatowa subwencji ogólnej dla jednostek samorządu terytorialnego</t>
  </si>
  <si>
    <t>RO "Jedliny"</t>
  </si>
  <si>
    <t>NB</t>
  </si>
  <si>
    <t>Nadzór budowlany</t>
  </si>
  <si>
    <t>Składki na Fundusz Pracy</t>
  </si>
  <si>
    <t>Załącznik nr 4 do Zarządzenia</t>
  </si>
  <si>
    <t>ZMIANY  W   PLANIE  WYDATKÓW NA  ZADANIA  ZLECONE POWIATOWI  Z ZAKRESU ADMINISTRACJI     RZĄDOWEJ                                                                                            W  2004  ROKU</t>
  </si>
  <si>
    <r>
      <t xml:space="preserve">Dotacja podmiotowa z budżetu dla instytucji kultury - </t>
    </r>
    <r>
      <rPr>
        <i/>
        <sz val="10"/>
        <rFont val="Times New Roman"/>
        <family val="1"/>
      </rPr>
      <t>działalność bieżąca MOK</t>
    </r>
  </si>
  <si>
    <t xml:space="preserve">Nr 248 / 1602 / 04  </t>
  </si>
  <si>
    <t xml:space="preserve">Nr  248 / 1602 / 04  </t>
  </si>
  <si>
    <t xml:space="preserve">Nr  248 / 1602 / 04 </t>
  </si>
  <si>
    <t xml:space="preserve">Nr 248 / 1602 / 04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</si>
</sst>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1" xfId="0" applyFont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3" fontId="16" fillId="0" borderId="21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3" fontId="8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27" xfId="0" applyFont="1" applyBorder="1" applyAlignment="1">
      <alignment horizontal="center" vertical="center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164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>
      <alignment horizontal="centerContinuous" vertical="center"/>
    </xf>
    <xf numFmtId="9" fontId="17" fillId="0" borderId="0" xfId="17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3" fontId="25" fillId="0" borderId="3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49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1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42" xfId="0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 applyProtection="1">
      <alignment vertical="center"/>
      <protection locked="0"/>
    </xf>
    <xf numFmtId="3" fontId="22" fillId="0" borderId="34" xfId="0" applyNumberFormat="1" applyFont="1" applyFill="1" applyBorder="1" applyAlignment="1" applyProtection="1">
      <alignment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36" xfId="0" applyFont="1" applyBorder="1" applyAlignment="1">
      <alignment horizontal="center" vertical="center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49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14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4" xfId="0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8" xfId="0" applyNumberFormat="1" applyFont="1" applyBorder="1" applyAlignment="1">
      <alignment horizontal="right" vertical="center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vertical="center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>
      <alignment vertical="center"/>
    </xf>
    <xf numFmtId="0" fontId="14" fillId="0" borderId="47" xfId="0" applyNumberFormat="1" applyFont="1" applyFill="1" applyBorder="1" applyAlignment="1" applyProtection="1">
      <alignment vertical="center" wrapText="1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4" fillId="0" borderId="48" xfId="0" applyNumberFormat="1" applyFont="1" applyFill="1" applyBorder="1" applyAlignment="1" applyProtection="1">
      <alignment horizontal="left" vertical="center"/>
      <protection locked="0"/>
    </xf>
    <xf numFmtId="0" fontId="14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7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left" vertical="center"/>
      <protection locked="0"/>
    </xf>
    <xf numFmtId="0" fontId="14" fillId="0" borderId="44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43" fontId="14" fillId="0" borderId="17" xfId="15" applyFont="1" applyFill="1" applyBorder="1" applyAlignment="1" applyProtection="1">
      <alignment horizontal="left" vertical="center" wrapText="1"/>
      <protection locked="0"/>
    </xf>
    <xf numFmtId="43" fontId="14" fillId="0" borderId="44" xfId="15" applyFont="1" applyFill="1" applyBorder="1" applyAlignment="1" applyProtection="1">
      <alignment horizontal="left" vertical="center" wrapText="1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50" xfId="0" applyNumberFormat="1" applyFont="1" applyFill="1" applyBorder="1" applyAlignment="1" applyProtection="1">
      <alignment horizontal="left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14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4" xfId="0" applyNumberFormat="1" applyFont="1" applyFill="1" applyBorder="1" applyAlignment="1" applyProtection="1">
      <alignment vertical="center" wrapText="1"/>
      <protection locked="0"/>
    </xf>
    <xf numFmtId="0" fontId="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1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>
      <alignment vertical="center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9" xfId="0" applyNumberFormat="1" applyFont="1" applyFill="1" applyBorder="1" applyAlignment="1" applyProtection="1">
      <alignment horizontal="center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vertical="center"/>
      <protection locked="0"/>
    </xf>
    <xf numFmtId="0" fontId="14" fillId="0" borderId="44" xfId="0" applyNumberFormat="1" applyFont="1" applyFill="1" applyBorder="1" applyAlignment="1" applyProtection="1">
      <alignment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0" fontId="14" fillId="0" borderId="2" xfId="0" applyNumberFormat="1" applyFont="1" applyFill="1" applyBorder="1" applyAlignment="1" applyProtection="1">
      <alignment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0" fontId="14" fillId="0" borderId="6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14" fillId="0" borderId="52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0" fontId="11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67" xfId="0" applyNumberFormat="1" applyFont="1" applyFill="1" applyBorder="1" applyAlignment="1" applyProtection="1">
      <alignment horizontal="center" vertical="center"/>
      <protection locked="0"/>
    </xf>
    <xf numFmtId="164" fontId="14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vertical="center"/>
      <protection locked="0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3" fontId="31" fillId="0" borderId="26" xfId="0" applyNumberFormat="1" applyFont="1" applyFill="1" applyBorder="1" applyAlignment="1" applyProtection="1">
      <alignment horizontal="right" vertical="center"/>
      <protection locked="0"/>
    </xf>
    <xf numFmtId="3" fontId="31" fillId="0" borderId="23" xfId="0" applyNumberFormat="1" applyFont="1" applyFill="1" applyBorder="1" applyAlignment="1" applyProtection="1">
      <alignment horizontal="right" vertical="center"/>
      <protection locked="0"/>
    </xf>
    <xf numFmtId="164" fontId="31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16" fillId="0" borderId="70" xfId="0" applyNumberFormat="1" applyFont="1" applyBorder="1" applyAlignment="1">
      <alignment horizontal="centerContinuous" vertical="center"/>
    </xf>
    <xf numFmtId="49" fontId="14" fillId="0" borderId="71" xfId="0" applyNumberFormat="1" applyFont="1" applyFill="1" applyBorder="1" applyAlignment="1" applyProtection="1">
      <alignment horizontal="centerContinuous" vertical="center"/>
      <protection locked="0"/>
    </xf>
    <xf numFmtId="0" fontId="9" fillId="0" borderId="61" xfId="0" applyNumberFormat="1" applyFont="1" applyFill="1" applyBorder="1" applyAlignment="1" applyProtection="1">
      <alignment vertical="center" wrapText="1"/>
      <protection locked="0"/>
    </xf>
    <xf numFmtId="164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49" fontId="5" fillId="0" borderId="37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164" fontId="5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0" fontId="31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2" xfId="0" applyNumberFormat="1" applyFont="1" applyFill="1" applyBorder="1" applyAlignment="1" applyProtection="1">
      <alignment horizontal="right" vertical="center"/>
      <protection locked="0"/>
    </xf>
    <xf numFmtId="3" fontId="31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39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14" fillId="0" borderId="73" xfId="0" applyNumberFormat="1" applyFont="1" applyFill="1" applyBorder="1" applyAlignment="1" applyProtection="1">
      <alignment horizontal="right" vertical="center"/>
      <protection locked="0"/>
    </xf>
    <xf numFmtId="3" fontId="14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75" xfId="0" applyNumberFormat="1" applyFont="1" applyFill="1" applyBorder="1" applyAlignment="1" applyProtection="1">
      <alignment horizontal="right" vertical="center"/>
      <protection locked="0"/>
    </xf>
    <xf numFmtId="3" fontId="15" fillId="0" borderId="75" xfId="0" applyNumberFormat="1" applyFont="1" applyFill="1" applyBorder="1" applyAlignment="1" applyProtection="1">
      <alignment horizontal="right" vertical="center"/>
      <protection locked="0"/>
    </xf>
    <xf numFmtId="1" fontId="22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" xfId="18" applyNumberFormat="1" applyFont="1" applyFill="1" applyBorder="1" applyAlignment="1" applyProtection="1">
      <alignment vertical="center" wrapText="1"/>
      <protection locked="0"/>
    </xf>
    <xf numFmtId="0" fontId="14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6" xfId="0" applyNumberFormat="1" applyFont="1" applyFill="1" applyBorder="1" applyAlignment="1" applyProtection="1">
      <alignment horizontal="right" vertical="center"/>
      <protection locked="0"/>
    </xf>
    <xf numFmtId="0" fontId="5" fillId="0" borderId="77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NumberFormat="1" applyFont="1" applyFill="1" applyBorder="1" applyAlignment="1" applyProtection="1">
      <alignment horizontal="right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3" fontId="14" fillId="0" borderId="81" xfId="0" applyNumberFormat="1" applyFont="1" applyFill="1" applyBorder="1" applyAlignment="1" applyProtection="1">
      <alignment horizontal="right" vertical="center"/>
      <protection locked="0"/>
    </xf>
    <xf numFmtId="3" fontId="14" fillId="0" borderId="82" xfId="0" applyNumberFormat="1" applyFont="1" applyFill="1" applyBorder="1" applyAlignment="1" applyProtection="1">
      <alignment horizontal="right" vertical="center"/>
      <protection locked="0"/>
    </xf>
    <xf numFmtId="3" fontId="14" fillId="0" borderId="83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vertical="center" wrapText="1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3" fontId="14" fillId="0" borderId="82" xfId="0" applyNumberFormat="1" applyFont="1" applyFill="1" applyBorder="1" applyAlignment="1" applyProtection="1">
      <alignment horizontal="right" vertical="center"/>
      <protection locked="0"/>
    </xf>
    <xf numFmtId="3" fontId="14" fillId="0" borderId="81" xfId="0" applyNumberFormat="1" applyFont="1" applyFill="1" applyBorder="1" applyAlignment="1" applyProtection="1">
      <alignment horizontal="right" vertical="center"/>
      <protection locked="0"/>
    </xf>
    <xf numFmtId="3" fontId="14" fillId="0" borderId="83" xfId="0" applyNumberFormat="1" applyFont="1" applyFill="1" applyBorder="1" applyAlignment="1" applyProtection="1">
      <alignment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49" fontId="31" fillId="0" borderId="1" xfId="0" applyNumberFormat="1" applyFont="1" applyFill="1" applyBorder="1" applyAlignment="1" applyProtection="1">
      <alignment horizontal="centerContinuous" vertical="center"/>
      <protection locked="0"/>
    </xf>
    <xf numFmtId="0" fontId="31" fillId="0" borderId="2" xfId="0" applyNumberFormat="1" applyFont="1" applyFill="1" applyBorder="1" applyAlignment="1" applyProtection="1">
      <alignment vertical="center" wrapText="1"/>
      <protection locked="0"/>
    </xf>
    <xf numFmtId="164" fontId="31" fillId="0" borderId="26" xfId="0" applyNumberFormat="1" applyFont="1" applyFill="1" applyBorder="1" applyAlignment="1" applyProtection="1">
      <alignment horizontal="center" vertical="center"/>
      <protection locked="0"/>
    </xf>
    <xf numFmtId="164" fontId="31" fillId="0" borderId="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3" fontId="16" fillId="0" borderId="84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8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8">
      <selection activeCell="B12" sqref="B12"/>
    </sheetView>
  </sheetViews>
  <sheetFormatPr defaultColWidth="9.00390625" defaultRowHeight="12.75"/>
  <cols>
    <col min="1" max="1" width="8.00390625" style="78" customWidth="1"/>
    <col min="2" max="2" width="34.375" style="78" customWidth="1"/>
    <col min="3" max="3" width="6.875" style="78" customWidth="1"/>
    <col min="4" max="5" width="16.125" style="78" customWidth="1"/>
    <col min="6" max="16384" width="10.00390625" style="78" customWidth="1"/>
  </cols>
  <sheetData>
    <row r="1" spans="4:6" ht="15.75">
      <c r="D1" s="10" t="s">
        <v>25</v>
      </c>
      <c r="E1" s="10"/>
      <c r="F1" s="79"/>
    </row>
    <row r="2" spans="1:6" ht="14.25" customHeight="1">
      <c r="A2" s="80"/>
      <c r="B2" s="81"/>
      <c r="C2" s="82"/>
      <c r="D2" s="23" t="s">
        <v>29</v>
      </c>
      <c r="E2" s="23"/>
      <c r="F2" s="79"/>
    </row>
    <row r="3" spans="1:6" ht="14.25" customHeight="1">
      <c r="A3" s="80"/>
      <c r="B3" s="81"/>
      <c r="C3" s="82"/>
      <c r="D3" s="23" t="s">
        <v>14</v>
      </c>
      <c r="E3" s="23"/>
      <c r="F3" s="79"/>
    </row>
    <row r="4" spans="1:6" ht="13.5" customHeight="1">
      <c r="A4" s="80"/>
      <c r="B4" s="81"/>
      <c r="C4" s="82"/>
      <c r="D4" s="23" t="s">
        <v>30</v>
      </c>
      <c r="E4" s="23"/>
      <c r="F4" s="79"/>
    </row>
    <row r="5" spans="1:6" ht="15" customHeight="1">
      <c r="A5" s="80"/>
      <c r="B5" s="81"/>
      <c r="C5" s="82"/>
      <c r="D5" s="83"/>
      <c r="E5" s="83"/>
      <c r="F5" s="79"/>
    </row>
    <row r="6" spans="1:6" s="89" customFormat="1" ht="101.25" customHeight="1">
      <c r="A6" s="84" t="s">
        <v>26</v>
      </c>
      <c r="B6" s="85"/>
      <c r="C6" s="86"/>
      <c r="D6" s="87"/>
      <c r="E6" s="87"/>
      <c r="F6" s="88"/>
    </row>
    <row r="7" spans="1:6" s="89" customFormat="1" ht="2.25" customHeight="1" hidden="1">
      <c r="A7" s="84"/>
      <c r="B7" s="85"/>
      <c r="C7" s="86"/>
      <c r="D7" s="87"/>
      <c r="E7" s="87"/>
      <c r="F7" s="88"/>
    </row>
    <row r="8" spans="1:6" s="89" customFormat="1" ht="16.5" customHeight="1" thickBot="1">
      <c r="A8" s="84"/>
      <c r="B8" s="85"/>
      <c r="C8" s="86"/>
      <c r="D8" s="87"/>
      <c r="E8" s="87" t="s">
        <v>10</v>
      </c>
      <c r="F8" s="88"/>
    </row>
    <row r="9" spans="1:5" s="93" customFormat="1" ht="28.5" customHeight="1">
      <c r="A9" s="90" t="s">
        <v>0</v>
      </c>
      <c r="B9" s="91" t="s">
        <v>1</v>
      </c>
      <c r="C9" s="92" t="s">
        <v>2</v>
      </c>
      <c r="D9" s="113" t="s">
        <v>16</v>
      </c>
      <c r="E9" s="114" t="s">
        <v>3</v>
      </c>
    </row>
    <row r="10" spans="1:5" s="110" customFormat="1" ht="15" customHeight="1">
      <c r="A10" s="159" t="s">
        <v>4</v>
      </c>
      <c r="B10" s="160"/>
      <c r="C10" s="94" t="s">
        <v>5</v>
      </c>
      <c r="D10" s="111" t="s">
        <v>27</v>
      </c>
      <c r="E10" s="112" t="s">
        <v>6</v>
      </c>
    </row>
    <row r="11" spans="1:5" s="98" customFormat="1" ht="12.75" customHeight="1" thickBot="1">
      <c r="A11" s="158">
        <v>1</v>
      </c>
      <c r="B11" s="157">
        <v>2</v>
      </c>
      <c r="C11" s="95">
        <v>3</v>
      </c>
      <c r="D11" s="96">
        <v>4</v>
      </c>
      <c r="E11" s="97">
        <v>5</v>
      </c>
    </row>
    <row r="12" spans="1:5" s="100" customFormat="1" ht="22.5" customHeight="1" thickBot="1" thickTop="1">
      <c r="A12" s="47">
        <v>801</v>
      </c>
      <c r="B12" s="48" t="s">
        <v>31</v>
      </c>
      <c r="C12" s="49" t="s">
        <v>28</v>
      </c>
      <c r="D12" s="99">
        <f>D13</f>
        <v>5740</v>
      </c>
      <c r="E12" s="65">
        <f>E13</f>
        <v>5740</v>
      </c>
    </row>
    <row r="13" spans="1:5" s="100" customFormat="1" ht="21.75" customHeight="1" thickTop="1">
      <c r="A13" s="36" t="s">
        <v>32</v>
      </c>
      <c r="B13" s="35" t="s">
        <v>7</v>
      </c>
      <c r="C13" s="46"/>
      <c r="D13" s="67">
        <f>SUM(D14:D15)</f>
        <v>5740</v>
      </c>
      <c r="E13" s="64">
        <f>SUM(E14:E15)</f>
        <v>5740</v>
      </c>
    </row>
    <row r="14" spans="1:5" s="101" customFormat="1" ht="74.25" customHeight="1">
      <c r="A14" s="136">
        <v>2120</v>
      </c>
      <c r="B14" s="137" t="s">
        <v>24</v>
      </c>
      <c r="C14" s="138"/>
      <c r="D14" s="139">
        <v>5740</v>
      </c>
      <c r="E14" s="140"/>
    </row>
    <row r="15" spans="1:5" s="101" customFormat="1" ht="21.75" customHeight="1" thickBot="1">
      <c r="A15" s="22" t="s">
        <v>12</v>
      </c>
      <c r="B15" s="30" t="s">
        <v>11</v>
      </c>
      <c r="C15" s="37"/>
      <c r="D15" s="27"/>
      <c r="E15" s="102">
        <v>5740</v>
      </c>
    </row>
    <row r="16" spans="1:5" s="108" customFormat="1" ht="27" customHeight="1" thickBot="1" thickTop="1">
      <c r="A16" s="103"/>
      <c r="B16" s="104" t="s">
        <v>8</v>
      </c>
      <c r="C16" s="105"/>
      <c r="D16" s="106">
        <f>D12</f>
        <v>5740</v>
      </c>
      <c r="E16" s="107">
        <f>E12</f>
        <v>5740</v>
      </c>
    </row>
    <row r="17" s="109" customFormat="1" ht="13.5" thickTop="1"/>
    <row r="18" s="109" customFormat="1" ht="12.75"/>
    <row r="19" s="109" customFormat="1" ht="12.75"/>
    <row r="20" s="109" customFormat="1" ht="12.75"/>
    <row r="21" s="109" customFormat="1" ht="12.75"/>
    <row r="22" s="109" customFormat="1" ht="12.75"/>
    <row r="23" s="109" customFormat="1" ht="12.75"/>
    <row r="24" s="109" customFormat="1" ht="12.75"/>
    <row r="25" s="109" customFormat="1" ht="12.75"/>
  </sheetData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0.875" style="1" customWidth="1"/>
    <col min="3" max="3" width="7.875" style="1" customWidth="1"/>
    <col min="4" max="4" width="13.625" style="1" customWidth="1"/>
    <col min="5" max="5" width="12.25390625" style="1" customWidth="1"/>
    <col min="6" max="6" width="15.625" style="1" customWidth="1"/>
    <col min="7" max="16384" width="10.00390625" style="1" customWidth="1"/>
  </cols>
  <sheetData>
    <row r="1" spans="2:5" ht="15.75">
      <c r="B1" s="176"/>
      <c r="C1" s="10"/>
      <c r="D1" s="10"/>
      <c r="E1" s="10" t="s">
        <v>15</v>
      </c>
    </row>
    <row r="2" spans="1:5" ht="14.25" customHeight="1">
      <c r="A2" s="3"/>
      <c r="B2" s="4"/>
      <c r="C2" s="23"/>
      <c r="D2" s="23"/>
      <c r="E2" s="23" t="s">
        <v>162</v>
      </c>
    </row>
    <row r="3" spans="1:5" ht="13.5" customHeight="1">
      <c r="A3" s="3"/>
      <c r="B3" s="4"/>
      <c r="C3" s="23"/>
      <c r="D3" s="23"/>
      <c r="E3" s="23" t="s">
        <v>14</v>
      </c>
    </row>
    <row r="4" spans="1:5" ht="15" customHeight="1">
      <c r="A4" s="3"/>
      <c r="B4" s="4"/>
      <c r="C4" s="23"/>
      <c r="D4" s="23"/>
      <c r="E4" s="23" t="s">
        <v>142</v>
      </c>
    </row>
    <row r="5" spans="1:5" ht="9" customHeight="1">
      <c r="A5" s="3"/>
      <c r="B5" s="4"/>
      <c r="C5" s="23"/>
      <c r="D5" s="23"/>
      <c r="E5" s="5"/>
    </row>
    <row r="6" spans="1:6" s="11" customFormat="1" ht="33.75" customHeight="1">
      <c r="A6" s="6" t="s">
        <v>145</v>
      </c>
      <c r="B6" s="7"/>
      <c r="C6" s="8"/>
      <c r="D6" s="8"/>
      <c r="E6" s="8"/>
      <c r="F6" s="8"/>
    </row>
    <row r="7" spans="1:6" s="11" customFormat="1" ht="9.75" customHeight="1" thickBot="1">
      <c r="A7" s="6"/>
      <c r="B7" s="7"/>
      <c r="C7" s="8"/>
      <c r="D7" s="8"/>
      <c r="E7" s="8"/>
      <c r="F7" s="38" t="s">
        <v>10</v>
      </c>
    </row>
    <row r="8" spans="1:6" s="12" customFormat="1" ht="21.75" customHeight="1">
      <c r="A8" s="25" t="s">
        <v>0</v>
      </c>
      <c r="B8" s="33" t="s">
        <v>1</v>
      </c>
      <c r="C8" s="18" t="s">
        <v>2</v>
      </c>
      <c r="D8" s="336" t="s">
        <v>16</v>
      </c>
      <c r="E8" s="55" t="s">
        <v>3</v>
      </c>
      <c r="F8" s="42"/>
    </row>
    <row r="9" spans="1:6" s="12" customFormat="1" ht="14.25" customHeight="1">
      <c r="A9" s="26" t="s">
        <v>4</v>
      </c>
      <c r="B9" s="149"/>
      <c r="C9" s="15" t="s">
        <v>5</v>
      </c>
      <c r="D9" s="118" t="s">
        <v>27</v>
      </c>
      <c r="E9" s="71" t="s">
        <v>9</v>
      </c>
      <c r="F9" s="39" t="s">
        <v>6</v>
      </c>
    </row>
    <row r="10" spans="1:6" s="21" customFormat="1" ht="14.25" customHeight="1" thickBot="1">
      <c r="A10" s="31">
        <v>1</v>
      </c>
      <c r="B10" s="164">
        <v>2</v>
      </c>
      <c r="C10" s="32">
        <v>3</v>
      </c>
      <c r="D10" s="119">
        <v>4</v>
      </c>
      <c r="E10" s="116">
        <v>5</v>
      </c>
      <c r="F10" s="117">
        <v>6</v>
      </c>
    </row>
    <row r="11" spans="1:6" s="21" customFormat="1" ht="19.5" customHeight="1" thickBot="1" thickTop="1">
      <c r="A11" s="131">
        <v>600</v>
      </c>
      <c r="B11" s="177" t="s">
        <v>47</v>
      </c>
      <c r="C11" s="208" t="s">
        <v>44</v>
      </c>
      <c r="D11" s="314"/>
      <c r="E11" s="199">
        <f>E12</f>
        <v>77000</v>
      </c>
      <c r="F11" s="209">
        <f>F12</f>
        <v>77000</v>
      </c>
    </row>
    <row r="12" spans="1:6" s="21" customFormat="1" ht="27" customHeight="1" thickTop="1">
      <c r="A12" s="168">
        <v>60015</v>
      </c>
      <c r="B12" s="178" t="s">
        <v>71</v>
      </c>
      <c r="C12" s="210"/>
      <c r="D12" s="315"/>
      <c r="E12" s="291">
        <f>E13</f>
        <v>77000</v>
      </c>
      <c r="F12" s="284">
        <f>F14</f>
        <v>77000</v>
      </c>
    </row>
    <row r="13" spans="1:6" s="21" customFormat="1" ht="17.25" customHeight="1">
      <c r="A13" s="120">
        <v>4270</v>
      </c>
      <c r="B13" s="152" t="s">
        <v>41</v>
      </c>
      <c r="C13" s="165"/>
      <c r="D13" s="316"/>
      <c r="E13" s="73">
        <v>77000</v>
      </c>
      <c r="F13" s="285"/>
    </row>
    <row r="14" spans="1:6" s="21" customFormat="1" ht="30.75" customHeight="1" thickBot="1">
      <c r="A14" s="120">
        <v>6050</v>
      </c>
      <c r="B14" s="152" t="s">
        <v>49</v>
      </c>
      <c r="C14" s="165"/>
      <c r="D14" s="316"/>
      <c r="E14" s="175"/>
      <c r="F14" s="40">
        <v>77000</v>
      </c>
    </row>
    <row r="15" spans="1:6" s="21" customFormat="1" ht="0.75" customHeight="1" hidden="1" thickBot="1" thickTop="1">
      <c r="A15" s="217">
        <v>758</v>
      </c>
      <c r="B15" s="218" t="s">
        <v>82</v>
      </c>
      <c r="C15" s="208" t="s">
        <v>80</v>
      </c>
      <c r="D15" s="314"/>
      <c r="E15" s="261"/>
      <c r="F15" s="286"/>
    </row>
    <row r="16" spans="1:6" s="21" customFormat="1" ht="50.25" customHeight="1" hidden="1" thickBot="1" thickTop="1">
      <c r="A16" s="219">
        <v>75801</v>
      </c>
      <c r="B16" s="220" t="s">
        <v>153</v>
      </c>
      <c r="C16" s="210"/>
      <c r="D16" s="315"/>
      <c r="E16" s="262"/>
      <c r="F16" s="287"/>
    </row>
    <row r="17" spans="1:6" s="21" customFormat="1" ht="28.5" customHeight="1" hidden="1" thickBot="1">
      <c r="A17" s="120">
        <v>2920</v>
      </c>
      <c r="B17" s="152" t="s">
        <v>86</v>
      </c>
      <c r="C17" s="165"/>
      <c r="D17" s="316"/>
      <c r="E17" s="175"/>
      <c r="F17" s="288"/>
    </row>
    <row r="18" spans="1:6" s="21" customFormat="1" ht="21" customHeight="1" thickBot="1" thickTop="1">
      <c r="A18" s="131">
        <v>710</v>
      </c>
      <c r="B18" s="177" t="s">
        <v>105</v>
      </c>
      <c r="C18" s="208" t="s">
        <v>155</v>
      </c>
      <c r="D18" s="314"/>
      <c r="E18" s="199">
        <f>E19</f>
        <v>5859</v>
      </c>
      <c r="F18" s="209">
        <f>F19</f>
        <v>5859</v>
      </c>
    </row>
    <row r="19" spans="1:6" s="21" customFormat="1" ht="19.5" customHeight="1" thickTop="1">
      <c r="A19" s="168">
        <v>71015</v>
      </c>
      <c r="B19" s="178" t="s">
        <v>156</v>
      </c>
      <c r="C19" s="210"/>
      <c r="D19" s="315"/>
      <c r="E19" s="291">
        <f>SUM(E20:E24)</f>
        <v>5859</v>
      </c>
      <c r="F19" s="284">
        <f>SUM(F20:F24)</f>
        <v>5859</v>
      </c>
    </row>
    <row r="20" spans="1:6" s="21" customFormat="1" ht="17.25" customHeight="1">
      <c r="A20" s="120">
        <v>4110</v>
      </c>
      <c r="B20" s="152" t="s">
        <v>23</v>
      </c>
      <c r="C20" s="165"/>
      <c r="D20" s="316"/>
      <c r="E20" s="406">
        <v>230</v>
      </c>
      <c r="F20" s="289"/>
    </row>
    <row r="21" spans="1:6" s="21" customFormat="1" ht="17.25" customHeight="1">
      <c r="A21" s="120">
        <v>4120</v>
      </c>
      <c r="B21" s="152" t="s">
        <v>157</v>
      </c>
      <c r="C21" s="165"/>
      <c r="D21" s="316"/>
      <c r="E21" s="407">
        <v>31</v>
      </c>
      <c r="F21" s="40"/>
    </row>
    <row r="22" spans="1:6" s="21" customFormat="1" ht="17.25" customHeight="1">
      <c r="A22" s="120">
        <v>4210</v>
      </c>
      <c r="B22" s="152" t="s">
        <v>73</v>
      </c>
      <c r="C22" s="165"/>
      <c r="D22" s="316"/>
      <c r="E22" s="408"/>
      <c r="F22" s="40">
        <v>5859</v>
      </c>
    </row>
    <row r="23" spans="1:6" s="21" customFormat="1" ht="17.25" customHeight="1">
      <c r="A23" s="120">
        <v>4300</v>
      </c>
      <c r="B23" s="152" t="s">
        <v>11</v>
      </c>
      <c r="C23" s="165"/>
      <c r="D23" s="316"/>
      <c r="E23" s="408">
        <v>3000</v>
      </c>
      <c r="F23" s="40"/>
    </row>
    <row r="24" spans="1:6" s="21" customFormat="1" ht="17.25" customHeight="1" thickBot="1">
      <c r="A24" s="120">
        <v>4410</v>
      </c>
      <c r="B24" s="152" t="s">
        <v>34</v>
      </c>
      <c r="C24" s="165"/>
      <c r="D24" s="316"/>
      <c r="E24" s="408">
        <v>2598</v>
      </c>
      <c r="F24" s="288"/>
    </row>
    <row r="25" spans="1:6" s="21" customFormat="1" ht="21.75" customHeight="1" thickBot="1" thickTop="1">
      <c r="A25" s="131">
        <v>801</v>
      </c>
      <c r="B25" s="166" t="s">
        <v>31</v>
      </c>
      <c r="C25" s="154" t="s">
        <v>28</v>
      </c>
      <c r="D25" s="121"/>
      <c r="E25" s="72">
        <f>E26+E30</f>
        <v>62800</v>
      </c>
      <c r="F25" s="254">
        <f>F26+F30</f>
        <v>62800</v>
      </c>
    </row>
    <row r="26" spans="1:6" s="21" customFormat="1" ht="21.75" customHeight="1" thickTop="1">
      <c r="A26" s="168">
        <v>80120</v>
      </c>
      <c r="B26" s="169" t="s">
        <v>137</v>
      </c>
      <c r="C26" s="170"/>
      <c r="D26" s="337"/>
      <c r="E26" s="171">
        <f>SUM(E27:E29)</f>
        <v>13300</v>
      </c>
      <c r="F26" s="282">
        <f>SUM(F27:F29)</f>
        <v>13300</v>
      </c>
    </row>
    <row r="27" spans="1:6" s="21" customFormat="1" ht="29.25" customHeight="1">
      <c r="A27" s="120">
        <v>4010</v>
      </c>
      <c r="B27" s="152" t="s">
        <v>58</v>
      </c>
      <c r="C27" s="165"/>
      <c r="D27" s="316"/>
      <c r="E27" s="73">
        <v>10000</v>
      </c>
      <c r="F27" s="289"/>
    </row>
    <row r="28" spans="1:6" s="21" customFormat="1" ht="17.25" customHeight="1">
      <c r="A28" s="191">
        <v>4270</v>
      </c>
      <c r="B28" s="212" t="s">
        <v>41</v>
      </c>
      <c r="C28" s="165"/>
      <c r="D28" s="316"/>
      <c r="E28" s="70"/>
      <c r="F28" s="40">
        <v>13300</v>
      </c>
    </row>
    <row r="29" spans="1:6" s="21" customFormat="1" ht="17.25" customHeight="1">
      <c r="A29" s="120">
        <v>4300</v>
      </c>
      <c r="B29" s="167" t="s">
        <v>11</v>
      </c>
      <c r="C29" s="165"/>
      <c r="D29" s="316"/>
      <c r="E29" s="251">
        <v>3300</v>
      </c>
      <c r="F29" s="40"/>
    </row>
    <row r="30" spans="1:6" s="21" customFormat="1" ht="21" customHeight="1">
      <c r="A30" s="204">
        <v>80130</v>
      </c>
      <c r="B30" s="213" t="s">
        <v>72</v>
      </c>
      <c r="C30" s="214"/>
      <c r="D30" s="338"/>
      <c r="E30" s="207">
        <f>SUM(E31:E34)</f>
        <v>49500</v>
      </c>
      <c r="F30" s="280">
        <f>SUM(F31:F34)</f>
        <v>49500</v>
      </c>
    </row>
    <row r="31" spans="1:6" s="21" customFormat="1" ht="27" customHeight="1">
      <c r="A31" s="120">
        <v>4010</v>
      </c>
      <c r="B31" s="152" t="s">
        <v>58</v>
      </c>
      <c r="C31" s="165"/>
      <c r="D31" s="316"/>
      <c r="E31" s="70"/>
      <c r="F31" s="102">
        <v>8000</v>
      </c>
    </row>
    <row r="32" spans="1:6" s="21" customFormat="1" ht="21" customHeight="1">
      <c r="A32" s="120">
        <v>4210</v>
      </c>
      <c r="B32" s="152" t="s">
        <v>73</v>
      </c>
      <c r="C32" s="165"/>
      <c r="D32" s="316"/>
      <c r="E32" s="70"/>
      <c r="F32" s="102">
        <v>34000</v>
      </c>
    </row>
    <row r="33" spans="1:6" s="21" customFormat="1" ht="18" customHeight="1">
      <c r="A33" s="120">
        <v>4260</v>
      </c>
      <c r="B33" s="152" t="s">
        <v>41</v>
      </c>
      <c r="C33" s="165"/>
      <c r="D33" s="316"/>
      <c r="E33" s="70">
        <v>49500</v>
      </c>
      <c r="F33" s="102"/>
    </row>
    <row r="34" spans="1:6" s="21" customFormat="1" ht="21" customHeight="1" thickBot="1">
      <c r="A34" s="120">
        <v>4300</v>
      </c>
      <c r="B34" s="152" t="s">
        <v>11</v>
      </c>
      <c r="C34" s="290"/>
      <c r="D34" s="316"/>
      <c r="E34" s="70"/>
      <c r="F34" s="102">
        <v>7500</v>
      </c>
    </row>
    <row r="35" spans="1:6" s="21" customFormat="1" ht="27" customHeight="1" thickBot="1" thickTop="1">
      <c r="A35" s="217">
        <v>852</v>
      </c>
      <c r="B35" s="218" t="s">
        <v>77</v>
      </c>
      <c r="C35" s="208" t="s">
        <v>21</v>
      </c>
      <c r="D35" s="314"/>
      <c r="E35" s="199">
        <f>E36</f>
        <v>1100</v>
      </c>
      <c r="F35" s="209">
        <f>F36</f>
        <v>1100</v>
      </c>
    </row>
    <row r="36" spans="1:6" s="21" customFormat="1" ht="22.5" customHeight="1" thickTop="1">
      <c r="A36" s="219">
        <v>85226</v>
      </c>
      <c r="B36" s="220" t="s">
        <v>78</v>
      </c>
      <c r="C36" s="210"/>
      <c r="D36" s="315"/>
      <c r="E36" s="198">
        <f>E37+E38+E40</f>
        <v>1100</v>
      </c>
      <c r="F36" s="211">
        <f>F37+F38+F40+F39</f>
        <v>1100</v>
      </c>
    </row>
    <row r="37" spans="1:6" s="21" customFormat="1" ht="17.25" customHeight="1">
      <c r="A37" s="120">
        <v>4240</v>
      </c>
      <c r="B37" s="152" t="s">
        <v>79</v>
      </c>
      <c r="C37" s="165"/>
      <c r="D37" s="316"/>
      <c r="E37" s="70"/>
      <c r="F37" s="102">
        <v>500</v>
      </c>
    </row>
    <row r="38" spans="1:6" s="21" customFormat="1" ht="17.25" customHeight="1">
      <c r="A38" s="120">
        <v>4260</v>
      </c>
      <c r="B38" s="152" t="s">
        <v>42</v>
      </c>
      <c r="C38" s="165"/>
      <c r="D38" s="316"/>
      <c r="E38" s="70">
        <v>1100</v>
      </c>
      <c r="F38" s="40"/>
    </row>
    <row r="39" spans="1:6" s="21" customFormat="1" ht="17.25" customHeight="1">
      <c r="A39" s="120">
        <v>4300</v>
      </c>
      <c r="B39" s="152" t="s">
        <v>11</v>
      </c>
      <c r="C39" s="165"/>
      <c r="D39" s="316"/>
      <c r="E39" s="70"/>
      <c r="F39" s="40">
        <v>500</v>
      </c>
    </row>
    <row r="40" spans="1:6" s="21" customFormat="1" ht="23.25" customHeight="1">
      <c r="A40" s="249">
        <v>4410</v>
      </c>
      <c r="B40" s="250" t="s">
        <v>34</v>
      </c>
      <c r="C40" s="424"/>
      <c r="D40" s="426"/>
      <c r="E40" s="251"/>
      <c r="F40" s="427">
        <v>100</v>
      </c>
    </row>
    <row r="41" spans="1:6" s="34" customFormat="1" ht="35.25" customHeight="1" thickBot="1">
      <c r="A41" s="409">
        <v>854</v>
      </c>
      <c r="B41" s="410" t="s">
        <v>74</v>
      </c>
      <c r="C41" s="411" t="s">
        <v>28</v>
      </c>
      <c r="D41" s="412">
        <f>D47</f>
        <v>126915</v>
      </c>
      <c r="E41" s="413">
        <f>E42</f>
        <v>16800</v>
      </c>
      <c r="F41" s="414">
        <f>F42+F47</f>
        <v>143715</v>
      </c>
    </row>
    <row r="42" spans="1:6" s="2" customFormat="1" ht="29.25" thickTop="1">
      <c r="A42" s="122">
        <v>85407</v>
      </c>
      <c r="B42" s="151" t="s">
        <v>75</v>
      </c>
      <c r="C42" s="129"/>
      <c r="D42" s="339"/>
      <c r="E42" s="292">
        <f>SUM(E43:E46)</f>
        <v>16800</v>
      </c>
      <c r="F42" s="215">
        <f>F45</f>
        <v>16800</v>
      </c>
    </row>
    <row r="43" spans="1:6" s="2" customFormat="1" ht="16.5" customHeight="1">
      <c r="A43" s="126">
        <v>4260</v>
      </c>
      <c r="B43" s="150" t="s">
        <v>42</v>
      </c>
      <c r="C43" s="130"/>
      <c r="D43" s="329"/>
      <c r="E43" s="73">
        <v>15500</v>
      </c>
      <c r="F43" s="128"/>
    </row>
    <row r="44" spans="1:6" s="2" customFormat="1" ht="16.5" customHeight="1">
      <c r="A44" s="249">
        <v>4410</v>
      </c>
      <c r="B44" s="250" t="s">
        <v>34</v>
      </c>
      <c r="C44" s="129"/>
      <c r="D44" s="339"/>
      <c r="E44" s="251">
        <v>1300</v>
      </c>
      <c r="F44" s="298"/>
    </row>
    <row r="45" spans="1:6" s="2" customFormat="1" ht="21" customHeight="1">
      <c r="A45" s="293">
        <v>85410</v>
      </c>
      <c r="B45" s="294" t="s">
        <v>76</v>
      </c>
      <c r="C45" s="295"/>
      <c r="D45" s="340"/>
      <c r="E45" s="296"/>
      <c r="F45" s="297">
        <f>F46</f>
        <v>16800</v>
      </c>
    </row>
    <row r="46" spans="1:6" s="2" customFormat="1" ht="20.25" customHeight="1">
      <c r="A46" s="120">
        <v>4270</v>
      </c>
      <c r="B46" s="152" t="s">
        <v>41</v>
      </c>
      <c r="C46" s="24"/>
      <c r="D46" s="68"/>
      <c r="E46" s="70"/>
      <c r="F46" s="66">
        <v>16800</v>
      </c>
    </row>
    <row r="47" spans="1:6" s="2" customFormat="1" ht="20.25" customHeight="1">
      <c r="A47" s="204">
        <v>85415</v>
      </c>
      <c r="B47" s="334" t="s">
        <v>112</v>
      </c>
      <c r="C47" s="216"/>
      <c r="D47" s="325">
        <f>D48+D49</f>
        <v>126915</v>
      </c>
      <c r="E47" s="207"/>
      <c r="F47" s="335">
        <f>F50+F51</f>
        <v>126915</v>
      </c>
    </row>
    <row r="48" spans="1:6" s="2" customFormat="1" ht="73.5" customHeight="1">
      <c r="A48" s="120">
        <v>2338</v>
      </c>
      <c r="B48" s="194" t="s">
        <v>130</v>
      </c>
      <c r="C48" s="24"/>
      <c r="D48" s="27">
        <v>86365</v>
      </c>
      <c r="E48" s="70"/>
      <c r="F48" s="66"/>
    </row>
    <row r="49" spans="1:6" s="2" customFormat="1" ht="75" customHeight="1">
      <c r="A49" s="120">
        <v>2339</v>
      </c>
      <c r="B49" s="194" t="s">
        <v>130</v>
      </c>
      <c r="C49" s="24"/>
      <c r="D49" s="27">
        <v>40550</v>
      </c>
      <c r="E49" s="70"/>
      <c r="F49" s="66"/>
    </row>
    <row r="50" spans="1:6" s="2" customFormat="1" ht="30">
      <c r="A50" s="120">
        <v>3248</v>
      </c>
      <c r="B50" s="174" t="s">
        <v>114</v>
      </c>
      <c r="C50" s="24"/>
      <c r="D50" s="68"/>
      <c r="E50" s="70"/>
      <c r="F50" s="66">
        <v>86365</v>
      </c>
    </row>
    <row r="51" spans="1:6" s="2" customFormat="1" ht="30.75" thickBot="1">
      <c r="A51" s="120">
        <v>3249</v>
      </c>
      <c r="B51" s="174" t="s">
        <v>114</v>
      </c>
      <c r="C51" s="24"/>
      <c r="D51" s="68"/>
      <c r="E51" s="70"/>
      <c r="F51" s="66">
        <v>40550</v>
      </c>
    </row>
    <row r="52" spans="1:6" s="2" customFormat="1" ht="45.75" customHeight="1" thickBot="1" thickTop="1">
      <c r="A52" s="131">
        <v>921</v>
      </c>
      <c r="B52" s="161" t="s">
        <v>20</v>
      </c>
      <c r="C52" s="154" t="s">
        <v>21</v>
      </c>
      <c r="D52" s="121"/>
      <c r="E52" s="72">
        <f>E57+E53</f>
        <v>105630</v>
      </c>
      <c r="F52" s="63">
        <f>F57+F53</f>
        <v>105630</v>
      </c>
    </row>
    <row r="53" spans="1:6" s="2" customFormat="1" ht="21.75" customHeight="1" thickTop="1">
      <c r="A53" s="168">
        <v>92106</v>
      </c>
      <c r="B53" s="405" t="s">
        <v>87</v>
      </c>
      <c r="C53" s="226"/>
      <c r="D53" s="311"/>
      <c r="E53" s="74">
        <f>E54</f>
        <v>45000</v>
      </c>
      <c r="F53" s="145">
        <f>F54</f>
        <v>45000</v>
      </c>
    </row>
    <row r="54" spans="1:6" s="2" customFormat="1" ht="30" customHeight="1">
      <c r="A54" s="191">
        <v>2550</v>
      </c>
      <c r="B54" s="174" t="s">
        <v>138</v>
      </c>
      <c r="C54" s="202"/>
      <c r="D54" s="341"/>
      <c r="E54" s="203">
        <v>45000</v>
      </c>
      <c r="F54" s="193">
        <v>45000</v>
      </c>
    </row>
    <row r="55" spans="1:6" s="2" customFormat="1" ht="14.25" customHeight="1">
      <c r="A55" s="183"/>
      <c r="B55" s="227" t="s">
        <v>88</v>
      </c>
      <c r="C55" s="225"/>
      <c r="D55" s="312"/>
      <c r="E55" s="201">
        <v>45000</v>
      </c>
      <c r="F55" s="228"/>
    </row>
    <row r="56" spans="1:6" s="2" customFormat="1" ht="14.25" customHeight="1">
      <c r="A56" s="183"/>
      <c r="B56" s="227" t="s">
        <v>89</v>
      </c>
      <c r="C56" s="225"/>
      <c r="D56" s="312"/>
      <c r="E56" s="201"/>
      <c r="F56" s="228">
        <v>45000</v>
      </c>
    </row>
    <row r="57" spans="1:6" s="2" customFormat="1" ht="17.25" customHeight="1">
      <c r="A57" s="172">
        <v>92118</v>
      </c>
      <c r="B57" s="229" t="s">
        <v>22</v>
      </c>
      <c r="C57" s="127"/>
      <c r="D57" s="342"/>
      <c r="E57" s="69">
        <f>E58</f>
        <v>60630</v>
      </c>
      <c r="F57" s="182">
        <f>F58</f>
        <v>60630</v>
      </c>
    </row>
    <row r="58" spans="1:6" s="2" customFormat="1" ht="30" customHeight="1">
      <c r="A58" s="126">
        <v>2550</v>
      </c>
      <c r="B58" s="224" t="s">
        <v>138</v>
      </c>
      <c r="C58" s="130"/>
      <c r="D58" s="329"/>
      <c r="E58" s="73">
        <v>60630</v>
      </c>
      <c r="F58" s="142">
        <v>60630</v>
      </c>
    </row>
    <row r="59" spans="1:6" s="2" customFormat="1" ht="27" customHeight="1">
      <c r="A59" s="230"/>
      <c r="B59" s="227" t="s">
        <v>90</v>
      </c>
      <c r="C59" s="231"/>
      <c r="D59" s="343"/>
      <c r="E59" s="201">
        <v>14630</v>
      </c>
      <c r="F59" s="232"/>
    </row>
    <row r="60" spans="1:6" s="2" customFormat="1" ht="14.25" customHeight="1">
      <c r="A60" s="230"/>
      <c r="B60" s="227" t="s">
        <v>139</v>
      </c>
      <c r="C60" s="231"/>
      <c r="D60" s="343"/>
      <c r="E60" s="201"/>
      <c r="F60" s="232">
        <v>14630</v>
      </c>
    </row>
    <row r="61" spans="1:6" s="2" customFormat="1" ht="13.5" customHeight="1">
      <c r="A61" s="230"/>
      <c r="B61" s="227" t="s">
        <v>91</v>
      </c>
      <c r="C61" s="231"/>
      <c r="D61" s="343"/>
      <c r="E61" s="201">
        <v>9000</v>
      </c>
      <c r="F61" s="232"/>
    </row>
    <row r="62" spans="1:6" s="2" customFormat="1" ht="14.25" customHeight="1">
      <c r="A62" s="230"/>
      <c r="B62" s="227" t="s">
        <v>92</v>
      </c>
      <c r="C62" s="231"/>
      <c r="D62" s="343"/>
      <c r="E62" s="201">
        <v>37000</v>
      </c>
      <c r="F62" s="232"/>
    </row>
    <row r="63" spans="1:6" s="2" customFormat="1" ht="26.25" customHeight="1" thickBot="1">
      <c r="A63" s="230"/>
      <c r="B63" s="227" t="s">
        <v>93</v>
      </c>
      <c r="C63" s="231"/>
      <c r="D63" s="344"/>
      <c r="E63" s="201"/>
      <c r="F63" s="232">
        <v>46000</v>
      </c>
    </row>
    <row r="64" spans="1:6" s="54" customFormat="1" ht="21" customHeight="1" thickBot="1" thickTop="1">
      <c r="A64" s="52"/>
      <c r="B64" s="53" t="s">
        <v>8</v>
      </c>
      <c r="C64" s="162"/>
      <c r="D64" s="345">
        <f>D41</f>
        <v>126915</v>
      </c>
      <c r="E64" s="153">
        <f>E11+E15+E18+E25+E35+E41+E52</f>
        <v>269189</v>
      </c>
      <c r="F64" s="62">
        <f>F11+F15+F18+F25+F35+F41+F52</f>
        <v>396104</v>
      </c>
    </row>
    <row r="65" spans="1:6" s="60" customFormat="1" ht="0.75" customHeight="1" hidden="1" thickBot="1" thickTop="1">
      <c r="A65" s="61"/>
      <c r="B65" s="58" t="s">
        <v>18</v>
      </c>
      <c r="C65" s="155"/>
      <c r="D65" s="255"/>
      <c r="E65" s="76">
        <f>F64-E64</f>
        <v>126915</v>
      </c>
      <c r="F65" s="59"/>
    </row>
    <row r="66" spans="1:6" s="376" customFormat="1" ht="19.5" customHeight="1" thickBot="1" thickTop="1">
      <c r="A66" s="372"/>
      <c r="B66" s="373" t="s">
        <v>18</v>
      </c>
      <c r="C66" s="374"/>
      <c r="D66" s="375"/>
      <c r="E66" s="433">
        <f>F64-E64</f>
        <v>126915</v>
      </c>
      <c r="F66" s="434"/>
    </row>
    <row r="67" s="16" customFormat="1" ht="13.5" thickTop="1"/>
  </sheetData>
  <mergeCells count="1">
    <mergeCell ref="E66:F66"/>
  </mergeCells>
  <printOptions horizontalCentered="1"/>
  <pageMargins left="0.3937007874015748" right="0" top="0.984251968503937" bottom="0.5905511811023623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8.00390625" style="1" customWidth="1"/>
    <col min="2" max="2" width="39.625" style="1" customWidth="1"/>
    <col min="3" max="3" width="6.875" style="1" customWidth="1"/>
    <col min="4" max="5" width="15.625" style="1" customWidth="1"/>
    <col min="6" max="16384" width="10.00390625" style="1" customWidth="1"/>
  </cols>
  <sheetData>
    <row r="1" spans="4:6" s="11" customFormat="1" ht="14.25" customHeight="1">
      <c r="D1" s="10" t="s">
        <v>158</v>
      </c>
      <c r="E1" s="10"/>
      <c r="F1" s="10"/>
    </row>
    <row r="2" spans="1:6" s="11" customFormat="1" ht="14.25" customHeight="1">
      <c r="A2" s="28"/>
      <c r="B2" s="29"/>
      <c r="C2" s="8"/>
      <c r="D2" s="23" t="s">
        <v>164</v>
      </c>
      <c r="E2" s="23"/>
      <c r="F2" s="10"/>
    </row>
    <row r="3" spans="1:6" s="11" customFormat="1" ht="14.25" customHeight="1">
      <c r="A3" s="28"/>
      <c r="B3" s="29"/>
      <c r="C3" s="8"/>
      <c r="D3" s="23" t="s">
        <v>14</v>
      </c>
      <c r="E3" s="23"/>
      <c r="F3" s="10"/>
    </row>
    <row r="4" spans="1:6" s="11" customFormat="1" ht="14.25" customHeight="1">
      <c r="A4" s="28"/>
      <c r="B4" s="29"/>
      <c r="C4" s="8"/>
      <c r="D4" s="23" t="s">
        <v>143</v>
      </c>
      <c r="E4" s="23"/>
      <c r="F4" s="10"/>
    </row>
    <row r="5" spans="1:6" s="11" customFormat="1" ht="29.25" customHeight="1">
      <c r="A5" s="28"/>
      <c r="B5" s="29"/>
      <c r="C5" s="8"/>
      <c r="D5" s="8"/>
      <c r="E5" s="23"/>
      <c r="F5" s="10"/>
    </row>
    <row r="6" spans="1:6" s="11" customFormat="1" ht="71.25" customHeight="1">
      <c r="A6" s="6" t="s">
        <v>159</v>
      </c>
      <c r="B6" s="7"/>
      <c r="C6" s="8"/>
      <c r="D6" s="8"/>
      <c r="E6" s="9"/>
      <c r="F6" s="10"/>
    </row>
    <row r="7" spans="1:6" s="11" customFormat="1" ht="15" customHeight="1" thickBot="1">
      <c r="A7" s="6"/>
      <c r="B7" s="7"/>
      <c r="C7" s="8"/>
      <c r="D7" s="8"/>
      <c r="E7" s="9" t="s">
        <v>10</v>
      </c>
      <c r="F7" s="10"/>
    </row>
    <row r="8" spans="1:5" s="12" customFormat="1" ht="25.5">
      <c r="A8" s="17" t="s">
        <v>0</v>
      </c>
      <c r="B8" s="33" t="s">
        <v>1</v>
      </c>
      <c r="C8" s="18" t="s">
        <v>2</v>
      </c>
      <c r="D8" s="435" t="s">
        <v>3</v>
      </c>
      <c r="E8" s="436"/>
    </row>
    <row r="9" spans="1:5" s="12" customFormat="1" ht="15.75" customHeight="1">
      <c r="A9" s="13" t="s">
        <v>4</v>
      </c>
      <c r="B9" s="14"/>
      <c r="C9" s="15" t="s">
        <v>5</v>
      </c>
      <c r="D9" s="240" t="s">
        <v>9</v>
      </c>
      <c r="E9" s="39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41">
        <v>4</v>
      </c>
      <c r="E10" s="43">
        <v>5</v>
      </c>
    </row>
    <row r="11" spans="1:5" s="34" customFormat="1" ht="25.5" customHeight="1" thickBot="1" thickTop="1">
      <c r="A11" s="131">
        <v>710</v>
      </c>
      <c r="B11" s="177" t="s">
        <v>105</v>
      </c>
      <c r="C11" s="208" t="s">
        <v>155</v>
      </c>
      <c r="D11" s="243">
        <f>D12</f>
        <v>306</v>
      </c>
      <c r="E11" s="63">
        <f>E12</f>
        <v>306</v>
      </c>
    </row>
    <row r="12" spans="1:5" s="2" customFormat="1" ht="20.25" customHeight="1" thickTop="1">
      <c r="A12" s="168">
        <v>71015</v>
      </c>
      <c r="B12" s="178" t="s">
        <v>156</v>
      </c>
      <c r="C12" s="210"/>
      <c r="D12" s="245">
        <f>SUM(D13:D15)</f>
        <v>306</v>
      </c>
      <c r="E12" s="145">
        <f>SUM(E13:E15)</f>
        <v>306</v>
      </c>
    </row>
    <row r="13" spans="1:5" s="2" customFormat="1" ht="24.75" customHeight="1">
      <c r="A13" s="120">
        <v>4110</v>
      </c>
      <c r="B13" s="152" t="s">
        <v>23</v>
      </c>
      <c r="C13" s="24"/>
      <c r="D13" s="244">
        <v>269</v>
      </c>
      <c r="E13" s="351"/>
    </row>
    <row r="14" spans="1:5" s="2" customFormat="1" ht="21" customHeight="1">
      <c r="A14" s="120">
        <v>4120</v>
      </c>
      <c r="B14" s="152" t="s">
        <v>157</v>
      </c>
      <c r="C14" s="24"/>
      <c r="D14" s="244">
        <v>37</v>
      </c>
      <c r="E14" s="102"/>
    </row>
    <row r="15" spans="1:5" s="2" customFormat="1" ht="18" customHeight="1" thickBot="1">
      <c r="A15" s="120">
        <v>4210</v>
      </c>
      <c r="B15" s="152" t="s">
        <v>73</v>
      </c>
      <c r="C15" s="24"/>
      <c r="D15" s="244"/>
      <c r="E15" s="40">
        <v>306</v>
      </c>
    </row>
    <row r="16" spans="1:5" s="54" customFormat="1" ht="21.75" customHeight="1" thickBot="1" thickTop="1">
      <c r="A16" s="52"/>
      <c r="B16" s="53" t="s">
        <v>8</v>
      </c>
      <c r="C16" s="162"/>
      <c r="D16" s="242">
        <f>SUM(D11)</f>
        <v>306</v>
      </c>
      <c r="E16" s="239">
        <f>SUM(E11)</f>
        <v>306</v>
      </c>
    </row>
    <row r="17" ht="16.5" thickTop="1"/>
    <row r="20" ht="15.75">
      <c r="B20" s="77"/>
    </row>
  </sheetData>
  <mergeCells count="1">
    <mergeCell ref="D8:E8"/>
  </mergeCells>
  <printOptions horizontalCentered="1"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6.625" style="1" customWidth="1"/>
    <col min="3" max="3" width="6.875" style="1" customWidth="1"/>
    <col min="4" max="5" width="15.625" style="1" customWidth="1"/>
    <col min="6" max="16384" width="10.00390625" style="1" customWidth="1"/>
  </cols>
  <sheetData>
    <row r="1" spans="4:6" s="11" customFormat="1" ht="14.25" customHeight="1">
      <c r="D1" s="10" t="s">
        <v>17</v>
      </c>
      <c r="E1" s="10"/>
      <c r="F1" s="10"/>
    </row>
    <row r="2" spans="1:6" s="11" customFormat="1" ht="14.25" customHeight="1">
      <c r="A2" s="28"/>
      <c r="B2" s="29"/>
      <c r="C2" s="8"/>
      <c r="D2" s="23" t="s">
        <v>163</v>
      </c>
      <c r="E2" s="23"/>
      <c r="F2" s="10"/>
    </row>
    <row r="3" spans="1:6" s="11" customFormat="1" ht="14.25" customHeight="1">
      <c r="A3" s="28"/>
      <c r="B3" s="29"/>
      <c r="C3" s="8"/>
      <c r="D3" s="23" t="s">
        <v>14</v>
      </c>
      <c r="E3" s="23"/>
      <c r="F3" s="10"/>
    </row>
    <row r="4" spans="1:6" s="11" customFormat="1" ht="14.25" customHeight="1">
      <c r="A4" s="28"/>
      <c r="B4" s="29"/>
      <c r="C4" s="8"/>
      <c r="D4" s="23" t="s">
        <v>141</v>
      </c>
      <c r="E4" s="23"/>
      <c r="F4" s="10"/>
    </row>
    <row r="5" spans="1:6" s="11" customFormat="1" ht="29.25" customHeight="1">
      <c r="A5" s="28"/>
      <c r="B5" s="29"/>
      <c r="C5" s="8"/>
      <c r="D5" s="8"/>
      <c r="E5" s="23"/>
      <c r="F5" s="10"/>
    </row>
    <row r="6" spans="1:6" s="11" customFormat="1" ht="71.25" customHeight="1">
      <c r="A6" s="6" t="s">
        <v>146</v>
      </c>
      <c r="B6" s="7"/>
      <c r="C6" s="8"/>
      <c r="D6" s="8"/>
      <c r="E6" s="9"/>
      <c r="F6" s="10"/>
    </row>
    <row r="7" spans="1:6" s="11" customFormat="1" ht="15" customHeight="1" thickBot="1">
      <c r="A7" s="6"/>
      <c r="B7" s="7"/>
      <c r="C7" s="8"/>
      <c r="D7" s="8"/>
      <c r="E7" s="9" t="s">
        <v>10</v>
      </c>
      <c r="F7" s="10"/>
    </row>
    <row r="8" spans="1:5" s="12" customFormat="1" ht="25.5">
      <c r="A8" s="17" t="s">
        <v>0</v>
      </c>
      <c r="B8" s="33" t="s">
        <v>1</v>
      </c>
      <c r="C8" s="18" t="s">
        <v>2</v>
      </c>
      <c r="D8" s="435" t="s">
        <v>3</v>
      </c>
      <c r="E8" s="436"/>
    </row>
    <row r="9" spans="1:5" s="12" customFormat="1" ht="15.75" customHeight="1">
      <c r="A9" s="13" t="s">
        <v>4</v>
      </c>
      <c r="B9" s="14"/>
      <c r="C9" s="15" t="s">
        <v>5</v>
      </c>
      <c r="D9" s="240" t="s">
        <v>9</v>
      </c>
      <c r="E9" s="39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41">
        <v>4</v>
      </c>
      <c r="E10" s="43">
        <v>5</v>
      </c>
    </row>
    <row r="11" spans="1:5" s="34" customFormat="1" ht="18" customHeight="1" thickBot="1" thickTop="1">
      <c r="A11" s="51" t="s">
        <v>97</v>
      </c>
      <c r="B11" s="50" t="s">
        <v>77</v>
      </c>
      <c r="C11" s="49" t="s">
        <v>21</v>
      </c>
      <c r="D11" s="243">
        <f>D12+D21</f>
        <v>6729</v>
      </c>
      <c r="E11" s="63">
        <f>E12+E21</f>
        <v>6729</v>
      </c>
    </row>
    <row r="12" spans="1:5" s="2" customFormat="1" ht="20.25" customHeight="1" thickTop="1">
      <c r="A12" s="134" t="s">
        <v>98</v>
      </c>
      <c r="B12" s="163" t="s">
        <v>99</v>
      </c>
      <c r="C12" s="156"/>
      <c r="D12" s="245">
        <f>D13+D17</f>
        <v>3899</v>
      </c>
      <c r="E12" s="145">
        <f>E13+E17</f>
        <v>3899</v>
      </c>
    </row>
    <row r="13" spans="1:5" s="2" customFormat="1" ht="18" customHeight="1">
      <c r="A13" s="44"/>
      <c r="B13" s="369" t="s">
        <v>140</v>
      </c>
      <c r="C13" s="24"/>
      <c r="D13" s="370">
        <f>SUM(D14:D16)</f>
        <v>291</v>
      </c>
      <c r="E13" s="351">
        <f>SUM(E14:E16)</f>
        <v>291</v>
      </c>
    </row>
    <row r="14" spans="1:5" s="2" customFormat="1" ht="30.75" customHeight="1">
      <c r="A14" s="44">
        <v>3020</v>
      </c>
      <c r="B14" s="238" t="s">
        <v>100</v>
      </c>
      <c r="C14" s="24"/>
      <c r="D14" s="244"/>
      <c r="E14" s="102">
        <v>291</v>
      </c>
    </row>
    <row r="15" spans="1:5" s="2" customFormat="1" ht="18" customHeight="1">
      <c r="A15" s="44">
        <v>4260</v>
      </c>
      <c r="B15" s="238" t="s">
        <v>42</v>
      </c>
      <c r="C15" s="24"/>
      <c r="D15" s="244">
        <v>155</v>
      </c>
      <c r="E15" s="40"/>
    </row>
    <row r="16" spans="1:5" s="2" customFormat="1" ht="18" customHeight="1">
      <c r="A16" s="44">
        <v>4270</v>
      </c>
      <c r="B16" s="238" t="s">
        <v>41</v>
      </c>
      <c r="C16" s="24"/>
      <c r="D16" s="244">
        <v>136</v>
      </c>
      <c r="E16" s="40"/>
    </row>
    <row r="17" spans="1:5" s="2" customFormat="1" ht="18" customHeight="1">
      <c r="A17" s="44"/>
      <c r="B17" s="369" t="s">
        <v>101</v>
      </c>
      <c r="C17" s="24"/>
      <c r="D17" s="370">
        <f>SUM(D18:D20)</f>
        <v>3608</v>
      </c>
      <c r="E17" s="371">
        <f>SUM(E18:E20)</f>
        <v>3608</v>
      </c>
    </row>
    <row r="18" spans="1:5" s="2" customFormat="1" ht="18" customHeight="1">
      <c r="A18" s="44">
        <v>4210</v>
      </c>
      <c r="B18" s="238" t="s">
        <v>73</v>
      </c>
      <c r="C18" s="24"/>
      <c r="D18" s="37"/>
      <c r="E18" s="40">
        <v>3608</v>
      </c>
    </row>
    <row r="19" spans="1:5" s="2" customFormat="1" ht="18" customHeight="1">
      <c r="A19" s="44">
        <v>4260</v>
      </c>
      <c r="B19" s="238" t="s">
        <v>42</v>
      </c>
      <c r="C19" s="24"/>
      <c r="D19" s="244">
        <v>2326</v>
      </c>
      <c r="E19" s="40"/>
    </row>
    <row r="20" spans="1:5" s="2" customFormat="1" ht="18" customHeight="1">
      <c r="A20" s="44">
        <v>4300</v>
      </c>
      <c r="B20" s="238" t="s">
        <v>11</v>
      </c>
      <c r="C20" s="24"/>
      <c r="D20" s="244">
        <v>1282</v>
      </c>
      <c r="E20" s="40"/>
    </row>
    <row r="21" spans="1:5" s="2" customFormat="1" ht="18" customHeight="1">
      <c r="A21" s="246">
        <v>85214</v>
      </c>
      <c r="B21" s="247" t="s">
        <v>102</v>
      </c>
      <c r="C21" s="216"/>
      <c r="D21" s="248">
        <f>SUM(D22:D23)</f>
        <v>2830</v>
      </c>
      <c r="E21" s="190">
        <f>SUM(E22:E23)</f>
        <v>2830</v>
      </c>
    </row>
    <row r="22" spans="1:5" s="2" customFormat="1" ht="18" customHeight="1">
      <c r="A22" s="44">
        <v>3110</v>
      </c>
      <c r="B22" s="238" t="s">
        <v>19</v>
      </c>
      <c r="C22" s="24"/>
      <c r="D22" s="37"/>
      <c r="E22" s="40">
        <v>2830</v>
      </c>
    </row>
    <row r="23" spans="1:5" s="2" customFormat="1" ht="18.75" customHeight="1" thickBot="1">
      <c r="A23" s="44">
        <v>4110</v>
      </c>
      <c r="B23" s="238" t="s">
        <v>23</v>
      </c>
      <c r="C23" s="24"/>
      <c r="D23" s="244">
        <v>2830</v>
      </c>
      <c r="E23" s="40"/>
    </row>
    <row r="24" spans="1:5" s="54" customFormat="1" ht="21.75" customHeight="1" thickBot="1" thickTop="1">
      <c r="A24" s="52"/>
      <c r="B24" s="53" t="s">
        <v>8</v>
      </c>
      <c r="C24" s="162"/>
      <c r="D24" s="242">
        <f>SUM(D11)</f>
        <v>6729</v>
      </c>
      <c r="E24" s="239">
        <f>SUM(E11)</f>
        <v>6729</v>
      </c>
    </row>
    <row r="25" ht="16.5" thickTop="1"/>
    <row r="28" ht="15.75">
      <c r="B28" s="77"/>
    </row>
  </sheetData>
  <mergeCells count="1">
    <mergeCell ref="D8:E8"/>
  </mergeCells>
  <printOptions horizontalCentered="1"/>
  <pageMargins left="0" right="0" top="0.7874015748031497" bottom="0.3937007874015748" header="0.5118110236220472" footer="0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F3" sqref="F3"/>
    </sheetView>
  </sheetViews>
  <sheetFormatPr defaultColWidth="9.00390625" defaultRowHeight="12.75"/>
  <cols>
    <col min="1" max="1" width="7.25390625" style="1" customWidth="1"/>
    <col min="2" max="2" width="37.75390625" style="1" customWidth="1"/>
    <col min="3" max="3" width="6.625" style="1" customWidth="1"/>
    <col min="4" max="4" width="1.25" style="1" hidden="1" customWidth="1"/>
    <col min="5" max="5" width="12.875" style="1" customWidth="1"/>
    <col min="6" max="6" width="11.375" style="1" customWidth="1"/>
    <col min="7" max="7" width="13.00390625" style="1" customWidth="1"/>
    <col min="8" max="16384" width="10.00390625" style="1" customWidth="1"/>
  </cols>
  <sheetData>
    <row r="1" ht="14.25" customHeight="1">
      <c r="F1" s="10" t="s">
        <v>13</v>
      </c>
    </row>
    <row r="2" spans="1:6" ht="14.25" customHeight="1">
      <c r="A2" s="3"/>
      <c r="B2" s="4"/>
      <c r="C2" s="5"/>
      <c r="D2" s="5"/>
      <c r="E2" s="5"/>
      <c r="F2" s="23" t="s">
        <v>161</v>
      </c>
    </row>
    <row r="3" spans="1:6" ht="14.25" customHeight="1">
      <c r="A3" s="3"/>
      <c r="B3" s="4"/>
      <c r="C3" s="5"/>
      <c r="D3" s="5"/>
      <c r="E3" s="5"/>
      <c r="F3" s="23" t="s">
        <v>14</v>
      </c>
    </row>
    <row r="4" spans="1:6" ht="14.25" customHeight="1">
      <c r="A4" s="3"/>
      <c r="B4" s="4"/>
      <c r="C4" s="5"/>
      <c r="D4" s="5"/>
      <c r="E4" s="5"/>
      <c r="F4" s="23" t="s">
        <v>143</v>
      </c>
    </row>
    <row r="5" spans="1:7" s="11" customFormat="1" ht="40.5" customHeight="1">
      <c r="A5" s="6" t="s">
        <v>144</v>
      </c>
      <c r="B5" s="7"/>
      <c r="C5" s="8"/>
      <c r="D5" s="8"/>
      <c r="E5" s="8"/>
      <c r="F5" s="41"/>
      <c r="G5" s="41"/>
    </row>
    <row r="6" spans="1:7" s="11" customFormat="1" ht="11.25" customHeight="1" thickBot="1">
      <c r="A6" s="6"/>
      <c r="B6" s="7"/>
      <c r="C6" s="8"/>
      <c r="D6" s="8"/>
      <c r="E6" s="8"/>
      <c r="G6" s="45" t="s">
        <v>10</v>
      </c>
    </row>
    <row r="7" spans="1:7" s="12" customFormat="1" ht="19.5" customHeight="1">
      <c r="A7" s="25" t="s">
        <v>0</v>
      </c>
      <c r="B7" s="33" t="s">
        <v>1</v>
      </c>
      <c r="C7" s="18" t="s">
        <v>2</v>
      </c>
      <c r="D7" s="256" t="s">
        <v>16</v>
      </c>
      <c r="E7" s="309" t="s">
        <v>16</v>
      </c>
      <c r="F7" s="55" t="s">
        <v>3</v>
      </c>
      <c r="G7" s="42"/>
    </row>
    <row r="8" spans="1:7" s="12" customFormat="1" ht="12" customHeight="1">
      <c r="A8" s="26" t="s">
        <v>4</v>
      </c>
      <c r="B8" s="14"/>
      <c r="C8" s="15" t="s">
        <v>5</v>
      </c>
      <c r="D8" s="115" t="s">
        <v>6</v>
      </c>
      <c r="E8" s="310" t="s">
        <v>6</v>
      </c>
      <c r="F8" s="71" t="s">
        <v>9</v>
      </c>
      <c r="G8" s="144" t="s">
        <v>6</v>
      </c>
    </row>
    <row r="9" spans="1:7" s="21" customFormat="1" ht="12.75" customHeight="1" thickBot="1">
      <c r="A9" s="31">
        <v>1</v>
      </c>
      <c r="B9" s="32">
        <v>2</v>
      </c>
      <c r="C9" s="32">
        <v>3</v>
      </c>
      <c r="D9" s="116">
        <v>5</v>
      </c>
      <c r="E9" s="119">
        <v>4</v>
      </c>
      <c r="F9" s="180">
        <v>5</v>
      </c>
      <c r="G9" s="117">
        <v>6</v>
      </c>
    </row>
    <row r="10" spans="1:7" s="21" customFormat="1" ht="18" customHeight="1" thickBot="1" thickTop="1">
      <c r="A10" s="131">
        <v>600</v>
      </c>
      <c r="B10" s="184" t="s">
        <v>47</v>
      </c>
      <c r="C10" s="154" t="s">
        <v>44</v>
      </c>
      <c r="D10" s="257"/>
      <c r="E10" s="121"/>
      <c r="F10" s="72">
        <f>F11</f>
        <v>243000</v>
      </c>
      <c r="G10" s="63">
        <f>G11</f>
        <v>243000</v>
      </c>
    </row>
    <row r="11" spans="1:7" s="21" customFormat="1" ht="18.75" customHeight="1" thickTop="1">
      <c r="A11" s="168">
        <v>60016</v>
      </c>
      <c r="B11" s="185" t="s">
        <v>48</v>
      </c>
      <c r="C11" s="226"/>
      <c r="D11" s="258"/>
      <c r="E11" s="311"/>
      <c r="F11" s="74">
        <f>F12</f>
        <v>243000</v>
      </c>
      <c r="G11" s="145">
        <f>G12+G13</f>
        <v>243000</v>
      </c>
    </row>
    <row r="12" spans="1:7" s="21" customFormat="1" ht="18.75" customHeight="1">
      <c r="A12" s="120">
        <v>4270</v>
      </c>
      <c r="B12" s="135" t="s">
        <v>41</v>
      </c>
      <c r="C12" s="225"/>
      <c r="D12" s="259"/>
      <c r="E12" s="312"/>
      <c r="F12" s="70">
        <v>243000</v>
      </c>
      <c r="G12" s="102"/>
    </row>
    <row r="13" spans="1:7" s="21" customFormat="1" ht="27" customHeight="1">
      <c r="A13" s="191">
        <v>6050</v>
      </c>
      <c r="B13" s="135" t="s">
        <v>49</v>
      </c>
      <c r="C13" s="225"/>
      <c r="D13" s="259"/>
      <c r="E13" s="312"/>
      <c r="F13" s="133"/>
      <c r="G13" s="192">
        <v>243000</v>
      </c>
    </row>
    <row r="14" spans="1:7" s="21" customFormat="1" ht="15" customHeight="1" thickBot="1">
      <c r="A14" s="183"/>
      <c r="B14" s="186" t="s">
        <v>52</v>
      </c>
      <c r="C14" s="225"/>
      <c r="D14" s="259"/>
      <c r="E14" s="312"/>
      <c r="F14" s="187"/>
      <c r="G14" s="141">
        <v>243000</v>
      </c>
    </row>
    <row r="15" spans="1:7" s="21" customFormat="1" ht="16.5" customHeight="1" thickBot="1" thickTop="1">
      <c r="A15" s="131">
        <v>700</v>
      </c>
      <c r="B15" s="195" t="s">
        <v>136</v>
      </c>
      <c r="C15" s="154" t="s">
        <v>60</v>
      </c>
      <c r="D15" s="257"/>
      <c r="E15" s="121"/>
      <c r="F15" s="199">
        <f>F16</f>
        <v>10000</v>
      </c>
      <c r="G15" s="209">
        <f>G16</f>
        <v>10000</v>
      </c>
    </row>
    <row r="16" spans="1:7" s="21" customFormat="1" ht="30" customHeight="1" thickTop="1">
      <c r="A16" s="168">
        <v>70005</v>
      </c>
      <c r="B16" s="196" t="s">
        <v>56</v>
      </c>
      <c r="C16" s="226"/>
      <c r="D16" s="258"/>
      <c r="E16" s="311"/>
      <c r="F16" s="198">
        <f>F17</f>
        <v>10000</v>
      </c>
      <c r="G16" s="211">
        <f>G17+G18+G22</f>
        <v>10000</v>
      </c>
    </row>
    <row r="17" spans="1:7" s="21" customFormat="1" ht="17.25" customHeight="1">
      <c r="A17" s="191">
        <v>4300</v>
      </c>
      <c r="B17" s="143" t="s">
        <v>11</v>
      </c>
      <c r="C17" s="301"/>
      <c r="D17" s="260"/>
      <c r="E17" s="313"/>
      <c r="F17" s="197">
        <v>10000</v>
      </c>
      <c r="G17" s="192"/>
    </row>
    <row r="18" spans="1:7" s="21" customFormat="1" ht="17.25" customHeight="1" thickBot="1">
      <c r="A18" s="22" t="s">
        <v>51</v>
      </c>
      <c r="B18" s="143" t="s">
        <v>33</v>
      </c>
      <c r="C18" s="225"/>
      <c r="D18" s="259"/>
      <c r="E18" s="312"/>
      <c r="F18" s="132"/>
      <c r="G18" s="192">
        <v>10000</v>
      </c>
    </row>
    <row r="19" spans="1:7" s="21" customFormat="1" ht="19.5" customHeight="1" thickBot="1" thickTop="1">
      <c r="A19" s="221" t="s">
        <v>104</v>
      </c>
      <c r="B19" s="237" t="s">
        <v>105</v>
      </c>
      <c r="C19" s="208" t="s">
        <v>109</v>
      </c>
      <c r="D19" s="261"/>
      <c r="E19" s="314"/>
      <c r="F19" s="199">
        <f>F20</f>
        <v>40</v>
      </c>
      <c r="G19" s="209">
        <f>G20</f>
        <v>40</v>
      </c>
    </row>
    <row r="20" spans="1:7" s="21" customFormat="1" ht="30.75" customHeight="1" thickTop="1">
      <c r="A20" s="222" t="s">
        <v>106</v>
      </c>
      <c r="B20" s="223" t="s">
        <v>107</v>
      </c>
      <c r="C20" s="210"/>
      <c r="D20" s="262"/>
      <c r="E20" s="315"/>
      <c r="F20" s="198">
        <f>SUM(F21:F22)</f>
        <v>40</v>
      </c>
      <c r="G20" s="211">
        <f>SUM(G21:G22)</f>
        <v>40</v>
      </c>
    </row>
    <row r="21" spans="1:7" s="21" customFormat="1" ht="16.5" customHeight="1">
      <c r="A21" s="22" t="s">
        <v>108</v>
      </c>
      <c r="B21" s="143" t="s">
        <v>23</v>
      </c>
      <c r="C21" s="225"/>
      <c r="D21" s="259"/>
      <c r="E21" s="312"/>
      <c r="F21" s="132"/>
      <c r="G21" s="193">
        <v>40</v>
      </c>
    </row>
    <row r="22" spans="1:7" s="21" customFormat="1" ht="16.5" customHeight="1" thickBot="1">
      <c r="A22" s="120">
        <v>4300</v>
      </c>
      <c r="B22" s="274" t="s">
        <v>11</v>
      </c>
      <c r="C22" s="165"/>
      <c r="D22" s="263"/>
      <c r="E22" s="316"/>
      <c r="F22" s="203">
        <v>40</v>
      </c>
      <c r="G22" s="141"/>
    </row>
    <row r="23" spans="1:7" s="34" customFormat="1" ht="21" customHeight="1" thickBot="1" thickTop="1">
      <c r="A23" s="146" t="s">
        <v>36</v>
      </c>
      <c r="B23" s="48" t="s">
        <v>37</v>
      </c>
      <c r="C23" s="49"/>
      <c r="D23" s="264"/>
      <c r="E23" s="75"/>
      <c r="F23" s="72">
        <f>F24+F29</f>
        <v>18340</v>
      </c>
      <c r="G23" s="254">
        <f>G24+G29</f>
        <v>18340</v>
      </c>
    </row>
    <row r="24" spans="1:7" s="34" customFormat="1" ht="19.5" customHeight="1" thickTop="1">
      <c r="A24" s="147" t="s">
        <v>38</v>
      </c>
      <c r="B24" s="148" t="s">
        <v>39</v>
      </c>
      <c r="C24" s="302"/>
      <c r="D24" s="265"/>
      <c r="E24" s="317"/>
      <c r="F24" s="347">
        <f>SUM(F25:F28)</f>
        <v>14000</v>
      </c>
      <c r="G24" s="279">
        <f>SUM(G25:G28)</f>
        <v>14000</v>
      </c>
    </row>
    <row r="25" spans="1:7" s="34" customFormat="1" ht="18" customHeight="1">
      <c r="A25" s="252">
        <v>4210</v>
      </c>
      <c r="B25" s="235" t="s">
        <v>73</v>
      </c>
      <c r="C25" s="303" t="s">
        <v>40</v>
      </c>
      <c r="D25" s="234"/>
      <c r="E25" s="318"/>
      <c r="F25" s="203">
        <v>4000</v>
      </c>
      <c r="G25" s="394"/>
    </row>
    <row r="26" spans="1:7" s="34" customFormat="1" ht="18" customHeight="1">
      <c r="A26" s="191">
        <v>4210</v>
      </c>
      <c r="B26" s="200" t="s">
        <v>73</v>
      </c>
      <c r="C26" s="202" t="s">
        <v>94</v>
      </c>
      <c r="D26" s="236"/>
      <c r="E26" s="319"/>
      <c r="F26" s="395"/>
      <c r="G26" s="193">
        <v>4000</v>
      </c>
    </row>
    <row r="27" spans="1:7" s="34" customFormat="1" ht="18" customHeight="1">
      <c r="A27" s="22" t="s">
        <v>53</v>
      </c>
      <c r="B27" s="233" t="s">
        <v>41</v>
      </c>
      <c r="C27" s="24" t="s">
        <v>40</v>
      </c>
      <c r="D27" s="266"/>
      <c r="E27" s="68"/>
      <c r="F27" s="70"/>
      <c r="G27" s="193">
        <v>10000</v>
      </c>
    </row>
    <row r="28" spans="1:7" s="34" customFormat="1" ht="18" customHeight="1">
      <c r="A28" s="22" t="s">
        <v>12</v>
      </c>
      <c r="B28" s="143" t="s">
        <v>11</v>
      </c>
      <c r="C28" s="24" t="s">
        <v>40</v>
      </c>
      <c r="D28" s="266"/>
      <c r="E28" s="68"/>
      <c r="F28" s="203">
        <v>10000</v>
      </c>
      <c r="G28" s="102"/>
    </row>
    <row r="29" spans="1:7" s="34" customFormat="1" ht="19.5" customHeight="1">
      <c r="A29" s="188" t="s">
        <v>50</v>
      </c>
      <c r="B29" s="189" t="s">
        <v>7</v>
      </c>
      <c r="C29" s="216"/>
      <c r="D29" s="267"/>
      <c r="E29" s="320"/>
      <c r="F29" s="346">
        <f>F31+F33+F34+F32</f>
        <v>4340</v>
      </c>
      <c r="G29" s="280">
        <f>G31+G33+G34+G30</f>
        <v>4340</v>
      </c>
    </row>
    <row r="30" spans="1:7" s="2" customFormat="1" ht="30" customHeight="1">
      <c r="A30" s="22" t="s">
        <v>35</v>
      </c>
      <c r="B30" s="143" t="s">
        <v>128</v>
      </c>
      <c r="C30" s="24" t="s">
        <v>59</v>
      </c>
      <c r="D30" s="266"/>
      <c r="E30" s="68"/>
      <c r="F30" s="70"/>
      <c r="G30" s="40">
        <v>600</v>
      </c>
    </row>
    <row r="31" spans="1:7" s="34" customFormat="1" ht="15" customHeight="1">
      <c r="A31" s="22" t="s">
        <v>51</v>
      </c>
      <c r="B31" s="143" t="s">
        <v>33</v>
      </c>
      <c r="C31" s="24" t="s">
        <v>59</v>
      </c>
      <c r="D31" s="266"/>
      <c r="E31" s="68"/>
      <c r="F31" s="70">
        <v>3500</v>
      </c>
      <c r="G31" s="102"/>
    </row>
    <row r="32" spans="1:7" s="34" customFormat="1" ht="30" customHeight="1">
      <c r="A32" s="22" t="s">
        <v>12</v>
      </c>
      <c r="B32" s="143" t="s">
        <v>129</v>
      </c>
      <c r="C32" s="24" t="s">
        <v>59</v>
      </c>
      <c r="D32" s="266"/>
      <c r="E32" s="68"/>
      <c r="F32" s="70">
        <v>600</v>
      </c>
      <c r="G32" s="102"/>
    </row>
    <row r="33" spans="1:7" s="34" customFormat="1" ht="16.5" customHeight="1">
      <c r="A33" s="22" t="s">
        <v>12</v>
      </c>
      <c r="B33" s="143" t="s">
        <v>11</v>
      </c>
      <c r="C33" s="24" t="s">
        <v>59</v>
      </c>
      <c r="D33" s="266"/>
      <c r="E33" s="68"/>
      <c r="F33" s="70"/>
      <c r="G33" s="102">
        <v>3500</v>
      </c>
    </row>
    <row r="34" spans="1:7" s="34" customFormat="1" ht="15" customHeight="1">
      <c r="A34" s="22"/>
      <c r="B34" s="253" t="s">
        <v>103</v>
      </c>
      <c r="C34" s="352" t="s">
        <v>115</v>
      </c>
      <c r="D34" s="266"/>
      <c r="E34" s="68"/>
      <c r="F34" s="350">
        <f>SUM(F35:F37)</f>
        <v>240</v>
      </c>
      <c r="G34" s="351">
        <f>SUM(G35:G37)</f>
        <v>240</v>
      </c>
    </row>
    <row r="35" spans="1:7" s="34" customFormat="1" ht="16.5" customHeight="1">
      <c r="A35" s="22" t="s">
        <v>119</v>
      </c>
      <c r="B35" s="143" t="s">
        <v>42</v>
      </c>
      <c r="C35" s="24"/>
      <c r="D35" s="266"/>
      <c r="E35" s="68"/>
      <c r="F35" s="70"/>
      <c r="G35" s="102">
        <v>40</v>
      </c>
    </row>
    <row r="36" spans="1:7" s="34" customFormat="1" ht="16.5" customHeight="1">
      <c r="A36" s="22" t="s">
        <v>12</v>
      </c>
      <c r="B36" s="143" t="s">
        <v>11</v>
      </c>
      <c r="C36" s="24"/>
      <c r="D36" s="266"/>
      <c r="E36" s="68"/>
      <c r="F36" s="70"/>
      <c r="G36" s="102">
        <v>200</v>
      </c>
    </row>
    <row r="37" spans="1:7" s="34" customFormat="1" ht="16.5" customHeight="1" thickBot="1">
      <c r="A37" s="364" t="s">
        <v>12</v>
      </c>
      <c r="B37" s="365" t="s">
        <v>118</v>
      </c>
      <c r="C37" s="129"/>
      <c r="D37" s="366"/>
      <c r="E37" s="339"/>
      <c r="F37" s="251">
        <v>240</v>
      </c>
      <c r="G37" s="367"/>
    </row>
    <row r="38" spans="1:7" s="34" customFormat="1" ht="0.75" customHeight="1" hidden="1" thickBot="1" thickTop="1">
      <c r="A38" s="357" t="s">
        <v>81</v>
      </c>
      <c r="B38" s="358" t="s">
        <v>82</v>
      </c>
      <c r="C38" s="359" t="s">
        <v>95</v>
      </c>
      <c r="D38" s="360">
        <f>D39</f>
        <v>0</v>
      </c>
      <c r="E38" s="361"/>
      <c r="F38" s="362"/>
      <c r="G38" s="363"/>
    </row>
    <row r="39" spans="1:7" s="34" customFormat="1" ht="44.25" customHeight="1" hidden="1" thickBot="1" thickTop="1">
      <c r="A39" s="222" t="s">
        <v>83</v>
      </c>
      <c r="B39" s="223" t="s">
        <v>84</v>
      </c>
      <c r="C39" s="304"/>
      <c r="D39" s="198">
        <f>D40</f>
        <v>0</v>
      </c>
      <c r="E39" s="322"/>
      <c r="F39" s="198"/>
      <c r="G39" s="211"/>
    </row>
    <row r="40" spans="1:7" s="34" customFormat="1" ht="19.5" customHeight="1" hidden="1" thickBot="1">
      <c r="A40" s="22" t="s">
        <v>85</v>
      </c>
      <c r="B40" s="194" t="s">
        <v>86</v>
      </c>
      <c r="C40" s="130"/>
      <c r="D40" s="70"/>
      <c r="E40" s="27"/>
      <c r="F40" s="70"/>
      <c r="G40" s="141"/>
    </row>
    <row r="41" spans="1:7" s="34" customFormat="1" ht="18" customHeight="1" thickBot="1" thickTop="1">
      <c r="A41" s="131">
        <v>801</v>
      </c>
      <c r="B41" s="179" t="s">
        <v>31</v>
      </c>
      <c r="C41" s="154" t="s">
        <v>28</v>
      </c>
      <c r="D41" s="389">
        <f>D42+D44</f>
        <v>0</v>
      </c>
      <c r="E41" s="390"/>
      <c r="F41" s="389">
        <f>F42+F49+F53</f>
        <v>36310</v>
      </c>
      <c r="G41" s="391">
        <f>G42+G49+G53+G47</f>
        <v>36310</v>
      </c>
    </row>
    <row r="42" spans="1:7" s="34" customFormat="1" ht="23.25" customHeight="1" thickTop="1">
      <c r="A42" s="172">
        <v>80101</v>
      </c>
      <c r="B42" s="35" t="s">
        <v>57</v>
      </c>
      <c r="C42" s="305"/>
      <c r="D42" s="268"/>
      <c r="E42" s="323"/>
      <c r="F42" s="296">
        <v>24100</v>
      </c>
      <c r="G42" s="211">
        <v>21800</v>
      </c>
    </row>
    <row r="43" spans="1:7" s="34" customFormat="1" ht="23.25" customHeight="1">
      <c r="A43" s="379">
        <v>4010</v>
      </c>
      <c r="B43" s="124" t="s">
        <v>58</v>
      </c>
      <c r="C43" s="305"/>
      <c r="D43" s="173"/>
      <c r="E43" s="381"/>
      <c r="F43" s="392"/>
      <c r="G43" s="393">
        <v>21000</v>
      </c>
    </row>
    <row r="44" spans="1:7" s="34" customFormat="1" ht="15" customHeight="1">
      <c r="A44" s="191">
        <v>4110</v>
      </c>
      <c r="B44" s="200" t="s">
        <v>23</v>
      </c>
      <c r="C44" s="200"/>
      <c r="D44" s="203"/>
      <c r="E44" s="324"/>
      <c r="F44" s="201"/>
      <c r="G44" s="66">
        <v>500</v>
      </c>
    </row>
    <row r="45" spans="1:7" s="34" customFormat="1" ht="15" customHeight="1">
      <c r="A45" s="191">
        <v>4260</v>
      </c>
      <c r="B45" s="200" t="s">
        <v>42</v>
      </c>
      <c r="C45" s="200"/>
      <c r="D45" s="203"/>
      <c r="E45" s="324"/>
      <c r="F45" s="203">
        <v>24100</v>
      </c>
      <c r="G45" s="378"/>
    </row>
    <row r="46" spans="1:7" s="34" customFormat="1" ht="15" customHeight="1">
      <c r="A46" s="275">
        <v>4410</v>
      </c>
      <c r="B46" s="200" t="s">
        <v>34</v>
      </c>
      <c r="C46" s="200"/>
      <c r="D46" s="203"/>
      <c r="E46" s="324"/>
      <c r="F46" s="201"/>
      <c r="G46" s="378">
        <v>300</v>
      </c>
    </row>
    <row r="47" spans="1:7" s="34" customFormat="1" ht="16.5" customHeight="1">
      <c r="A47" s="204">
        <v>80104</v>
      </c>
      <c r="B47" s="205" t="s">
        <v>61</v>
      </c>
      <c r="C47" s="205"/>
      <c r="D47" s="207"/>
      <c r="E47" s="325"/>
      <c r="F47" s="206"/>
      <c r="G47" s="335">
        <f>G48</f>
        <v>200</v>
      </c>
    </row>
    <row r="48" spans="1:7" s="34" customFormat="1" ht="17.25" customHeight="1">
      <c r="A48" s="275">
        <v>4110</v>
      </c>
      <c r="B48" s="200" t="s">
        <v>23</v>
      </c>
      <c r="C48" s="200"/>
      <c r="D48" s="203"/>
      <c r="E48" s="324"/>
      <c r="F48" s="201"/>
      <c r="G48" s="394">
        <v>200</v>
      </c>
    </row>
    <row r="49" spans="1:7" s="34" customFormat="1" ht="16.5" customHeight="1">
      <c r="A49" s="204">
        <v>80110</v>
      </c>
      <c r="B49" s="205" t="s">
        <v>62</v>
      </c>
      <c r="C49" s="205"/>
      <c r="D49" s="207"/>
      <c r="E49" s="325"/>
      <c r="F49" s="207">
        <f>F52</f>
        <v>5800</v>
      </c>
      <c r="G49" s="190">
        <v>7900</v>
      </c>
    </row>
    <row r="50" spans="1:7" s="34" customFormat="1" ht="16.5" customHeight="1">
      <c r="A50" s="191">
        <v>4010</v>
      </c>
      <c r="B50" s="143" t="s">
        <v>58</v>
      </c>
      <c r="C50" s="200"/>
      <c r="D50" s="203"/>
      <c r="E50" s="324"/>
      <c r="F50" s="201"/>
      <c r="G50" s="193">
        <v>3500</v>
      </c>
    </row>
    <row r="51" spans="1:7" s="34" customFormat="1" ht="15" customHeight="1">
      <c r="A51" s="191">
        <v>4210</v>
      </c>
      <c r="B51" s="200" t="s">
        <v>73</v>
      </c>
      <c r="C51" s="200"/>
      <c r="D51" s="203"/>
      <c r="E51" s="324"/>
      <c r="F51" s="201"/>
      <c r="G51" s="193">
        <v>4400</v>
      </c>
    </row>
    <row r="52" spans="1:7" s="34" customFormat="1" ht="15" customHeight="1">
      <c r="A52" s="191">
        <v>4260</v>
      </c>
      <c r="B52" s="200" t="s">
        <v>42</v>
      </c>
      <c r="C52" s="200"/>
      <c r="D52" s="203"/>
      <c r="E52" s="324"/>
      <c r="F52" s="203">
        <v>5800</v>
      </c>
      <c r="G52" s="396"/>
    </row>
    <row r="53" spans="1:7" s="34" customFormat="1" ht="14.25" customHeight="1">
      <c r="A53" s="204">
        <v>80195</v>
      </c>
      <c r="B53" s="205" t="s">
        <v>7</v>
      </c>
      <c r="C53" s="205"/>
      <c r="D53" s="207"/>
      <c r="E53" s="325"/>
      <c r="F53" s="207">
        <f>F54+F55+F56+F57</f>
        <v>6410</v>
      </c>
      <c r="G53" s="190">
        <f>G54+G55+G56+G57</f>
        <v>6410</v>
      </c>
    </row>
    <row r="54" spans="1:7" s="34" customFormat="1" ht="15.75" customHeight="1">
      <c r="A54" s="191">
        <v>4210</v>
      </c>
      <c r="B54" s="200" t="s">
        <v>73</v>
      </c>
      <c r="C54" s="200"/>
      <c r="D54" s="203"/>
      <c r="E54" s="324"/>
      <c r="F54" s="203">
        <v>6110</v>
      </c>
      <c r="G54" s="378"/>
    </row>
    <row r="55" spans="1:7" s="34" customFormat="1" ht="15.75" customHeight="1">
      <c r="A55" s="191">
        <v>4280</v>
      </c>
      <c r="B55" s="200" t="s">
        <v>63</v>
      </c>
      <c r="C55" s="200"/>
      <c r="D55" s="203"/>
      <c r="E55" s="324"/>
      <c r="F55" s="203">
        <v>300</v>
      </c>
      <c r="G55" s="378"/>
    </row>
    <row r="56" spans="1:7" s="34" customFormat="1" ht="15.75" customHeight="1">
      <c r="A56" s="191">
        <v>4300</v>
      </c>
      <c r="B56" s="200" t="s">
        <v>11</v>
      </c>
      <c r="C56" s="200"/>
      <c r="D56" s="203"/>
      <c r="E56" s="324"/>
      <c r="F56" s="203"/>
      <c r="G56" s="378">
        <v>6200</v>
      </c>
    </row>
    <row r="57" spans="1:7" s="34" customFormat="1" ht="15.75" customHeight="1" thickBot="1">
      <c r="A57" s="191">
        <v>4440</v>
      </c>
      <c r="B57" s="200" t="s">
        <v>64</v>
      </c>
      <c r="C57" s="200"/>
      <c r="D57" s="203"/>
      <c r="E57" s="324"/>
      <c r="F57" s="203"/>
      <c r="G57" s="378">
        <v>210</v>
      </c>
    </row>
    <row r="58" spans="1:7" s="34" customFormat="1" ht="16.5" customHeight="1" thickBot="1" thickTop="1">
      <c r="A58" s="217">
        <v>803</v>
      </c>
      <c r="B58" s="299" t="s">
        <v>110</v>
      </c>
      <c r="C58" s="208" t="s">
        <v>28</v>
      </c>
      <c r="D58" s="199"/>
      <c r="E58" s="321">
        <f>E59</f>
        <v>9000</v>
      </c>
      <c r="F58" s="199"/>
      <c r="G58" s="209">
        <f>G59</f>
        <v>9000</v>
      </c>
    </row>
    <row r="59" spans="1:7" s="34" customFormat="1" ht="16.5" customHeight="1" thickTop="1">
      <c r="A59" s="219">
        <v>80309</v>
      </c>
      <c r="B59" s="300" t="s">
        <v>111</v>
      </c>
      <c r="C59" s="300"/>
      <c r="D59" s="198"/>
      <c r="E59" s="322">
        <f>E60+E61</f>
        <v>9000</v>
      </c>
      <c r="F59" s="198"/>
      <c r="G59" s="211">
        <f>G62+G63</f>
        <v>9000</v>
      </c>
    </row>
    <row r="60" spans="1:7" s="34" customFormat="1" ht="60">
      <c r="A60" s="191">
        <v>2338</v>
      </c>
      <c r="B60" s="194" t="s">
        <v>130</v>
      </c>
      <c r="C60" s="200"/>
      <c r="D60" s="203"/>
      <c r="E60" s="324">
        <v>6750</v>
      </c>
      <c r="F60" s="203"/>
      <c r="G60" s="378"/>
    </row>
    <row r="61" spans="1:7" s="34" customFormat="1" ht="60">
      <c r="A61" s="191">
        <v>2339</v>
      </c>
      <c r="B61" s="194" t="s">
        <v>130</v>
      </c>
      <c r="C61" s="200"/>
      <c r="D61" s="203"/>
      <c r="E61" s="324">
        <v>2250</v>
      </c>
      <c r="F61" s="203"/>
      <c r="G61" s="378"/>
    </row>
    <row r="62" spans="1:7" s="34" customFormat="1" ht="15" customHeight="1">
      <c r="A62" s="191">
        <v>3218</v>
      </c>
      <c r="B62" s="200" t="s">
        <v>113</v>
      </c>
      <c r="C62" s="200"/>
      <c r="D62" s="203"/>
      <c r="E62" s="324"/>
      <c r="F62" s="203"/>
      <c r="G62" s="378">
        <v>6750</v>
      </c>
    </row>
    <row r="63" spans="1:7" s="34" customFormat="1" ht="15" customHeight="1" thickBot="1">
      <c r="A63" s="191">
        <v>3219</v>
      </c>
      <c r="B63" s="200" t="s">
        <v>113</v>
      </c>
      <c r="C63" s="200"/>
      <c r="D63" s="203"/>
      <c r="E63" s="324"/>
      <c r="F63" s="203"/>
      <c r="G63" s="378">
        <v>2250</v>
      </c>
    </row>
    <row r="64" spans="1:7" s="34" customFormat="1" ht="20.25" customHeight="1" thickBot="1" thickTop="1">
      <c r="A64" s="131">
        <v>851</v>
      </c>
      <c r="B64" s="179" t="s">
        <v>43</v>
      </c>
      <c r="C64" s="154"/>
      <c r="D64" s="269"/>
      <c r="E64" s="326"/>
      <c r="F64" s="72">
        <f>F65+F67+F70+F74</f>
        <v>134510</v>
      </c>
      <c r="G64" s="63">
        <f>G74+G65+G67+G70</f>
        <v>134510</v>
      </c>
    </row>
    <row r="65" spans="1:7" s="34" customFormat="1" ht="20.25" customHeight="1" thickTop="1">
      <c r="A65" s="168">
        <v>85149</v>
      </c>
      <c r="B65" s="181" t="s">
        <v>65</v>
      </c>
      <c r="C65" s="226" t="s">
        <v>21</v>
      </c>
      <c r="D65" s="270"/>
      <c r="E65" s="327"/>
      <c r="F65" s="74">
        <f>F66</f>
        <v>9000</v>
      </c>
      <c r="G65" s="386"/>
    </row>
    <row r="66" spans="1:7" s="34" customFormat="1" ht="42.75" customHeight="1">
      <c r="A66" s="379">
        <v>2570</v>
      </c>
      <c r="B66" s="124" t="s">
        <v>131</v>
      </c>
      <c r="C66" s="380"/>
      <c r="D66" s="173"/>
      <c r="E66" s="381"/>
      <c r="F66" s="173">
        <v>9000</v>
      </c>
      <c r="G66" s="387"/>
    </row>
    <row r="67" spans="1:7" s="34" customFormat="1" ht="20.25" customHeight="1">
      <c r="A67" s="122">
        <v>85153</v>
      </c>
      <c r="B67" s="382" t="s">
        <v>148</v>
      </c>
      <c r="C67" s="377" t="s">
        <v>147</v>
      </c>
      <c r="D67" s="292"/>
      <c r="E67" s="383"/>
      <c r="F67" s="292">
        <f>SUM(F68:F69)</f>
        <v>4000</v>
      </c>
      <c r="G67" s="388">
        <f>SUM(G68:G69)</f>
        <v>4000</v>
      </c>
    </row>
    <row r="68" spans="1:7" s="34" customFormat="1" ht="18" customHeight="1">
      <c r="A68" s="191">
        <v>4210</v>
      </c>
      <c r="B68" s="200" t="s">
        <v>73</v>
      </c>
      <c r="C68" s="384"/>
      <c r="D68" s="171"/>
      <c r="E68" s="385"/>
      <c r="F68" s="171"/>
      <c r="G68" s="128">
        <v>4000</v>
      </c>
    </row>
    <row r="69" spans="1:7" s="34" customFormat="1" ht="18" customHeight="1">
      <c r="A69" s="249">
        <v>4300</v>
      </c>
      <c r="B69" s="365" t="s">
        <v>11</v>
      </c>
      <c r="C69" s="377"/>
      <c r="D69" s="251"/>
      <c r="E69" s="368"/>
      <c r="F69" s="251">
        <v>4000</v>
      </c>
      <c r="G69" s="298"/>
    </row>
    <row r="70" spans="1:7" s="34" customFormat="1" ht="20.25" customHeight="1">
      <c r="A70" s="172">
        <v>85154</v>
      </c>
      <c r="B70" s="35" t="s">
        <v>149</v>
      </c>
      <c r="C70" s="380" t="s">
        <v>147</v>
      </c>
      <c r="D70" s="69"/>
      <c r="E70" s="67"/>
      <c r="F70" s="69">
        <f>SUM(F71:F73)</f>
        <v>121510</v>
      </c>
      <c r="G70" s="387">
        <f>SUM(G71:G73)</f>
        <v>121510</v>
      </c>
    </row>
    <row r="71" spans="1:7" s="2" customFormat="1" ht="45">
      <c r="A71" s="120">
        <v>2820</v>
      </c>
      <c r="B71" s="143" t="s">
        <v>132</v>
      </c>
      <c r="C71" s="165"/>
      <c r="D71" s="70"/>
      <c r="E71" s="27"/>
      <c r="F71" s="70">
        <v>121510</v>
      </c>
      <c r="G71" s="66"/>
    </row>
    <row r="72" spans="1:7" s="2" customFormat="1" ht="15.75" customHeight="1">
      <c r="A72" s="120">
        <v>3030</v>
      </c>
      <c r="B72" s="143" t="s">
        <v>150</v>
      </c>
      <c r="C72" s="165"/>
      <c r="D72" s="70"/>
      <c r="E72" s="27"/>
      <c r="F72" s="70"/>
      <c r="G72" s="66">
        <v>160</v>
      </c>
    </row>
    <row r="73" spans="1:7" s="34" customFormat="1" ht="17.25" customHeight="1">
      <c r="A73" s="249">
        <v>4300</v>
      </c>
      <c r="B73" s="365" t="s">
        <v>11</v>
      </c>
      <c r="C73" s="225"/>
      <c r="D73" s="70"/>
      <c r="E73" s="27"/>
      <c r="F73" s="70"/>
      <c r="G73" s="66">
        <f>121510-160</f>
        <v>121350</v>
      </c>
    </row>
    <row r="74" spans="1:7" s="34" customFormat="1" ht="20.25" customHeight="1">
      <c r="A74" s="204">
        <v>85195</v>
      </c>
      <c r="B74" s="189" t="s">
        <v>7</v>
      </c>
      <c r="C74" s="214"/>
      <c r="D74" s="207"/>
      <c r="E74" s="325"/>
      <c r="F74" s="207"/>
      <c r="G74" s="387">
        <f>G75+G76</f>
        <v>9000</v>
      </c>
    </row>
    <row r="75" spans="1:7" s="34" customFormat="1" ht="48" customHeight="1">
      <c r="A75" s="126">
        <v>2820</v>
      </c>
      <c r="B75" s="415" t="s">
        <v>132</v>
      </c>
      <c r="C75" s="416" t="s">
        <v>126</v>
      </c>
      <c r="D75" s="73"/>
      <c r="E75" s="417"/>
      <c r="F75" s="73"/>
      <c r="G75" s="394">
        <v>4000</v>
      </c>
    </row>
    <row r="76" spans="1:7" s="34" customFormat="1" ht="19.5" customHeight="1">
      <c r="A76" s="249">
        <v>4300</v>
      </c>
      <c r="B76" s="365" t="s">
        <v>11</v>
      </c>
      <c r="C76" s="424" t="s">
        <v>21</v>
      </c>
      <c r="D76" s="251"/>
      <c r="E76" s="368"/>
      <c r="F76" s="251"/>
      <c r="G76" s="425">
        <v>5000</v>
      </c>
    </row>
    <row r="77" spans="1:7" s="34" customFormat="1" ht="18" customHeight="1" thickBot="1">
      <c r="A77" s="418">
        <v>852</v>
      </c>
      <c r="B77" s="419" t="s">
        <v>77</v>
      </c>
      <c r="C77" s="420" t="s">
        <v>21</v>
      </c>
      <c r="D77" s="421"/>
      <c r="E77" s="422"/>
      <c r="F77" s="421">
        <f>F78</f>
        <v>170</v>
      </c>
      <c r="G77" s="423">
        <f>G78</f>
        <v>170</v>
      </c>
    </row>
    <row r="78" spans="1:7" s="34" customFormat="1" ht="18.75" customHeight="1" thickTop="1">
      <c r="A78" s="219">
        <v>85219</v>
      </c>
      <c r="B78" s="223" t="s">
        <v>133</v>
      </c>
      <c r="C78" s="300"/>
      <c r="D78" s="198"/>
      <c r="E78" s="322"/>
      <c r="F78" s="198">
        <f>F79</f>
        <v>170</v>
      </c>
      <c r="G78" s="397">
        <f>G80</f>
        <v>170</v>
      </c>
    </row>
    <row r="79" spans="1:7" s="34" customFormat="1" ht="16.5" customHeight="1">
      <c r="A79" s="191">
        <v>4300</v>
      </c>
      <c r="B79" s="194" t="s">
        <v>11</v>
      </c>
      <c r="C79" s="200"/>
      <c r="D79" s="203"/>
      <c r="E79" s="324"/>
      <c r="F79" s="203">
        <v>170</v>
      </c>
      <c r="G79" s="398"/>
    </row>
    <row r="80" spans="1:7" s="34" customFormat="1" ht="16.5" customHeight="1" thickBot="1">
      <c r="A80" s="120">
        <v>4580</v>
      </c>
      <c r="B80" s="143" t="s">
        <v>96</v>
      </c>
      <c r="C80" s="306"/>
      <c r="D80" s="70"/>
      <c r="E80" s="27"/>
      <c r="F80" s="70"/>
      <c r="G80" s="398">
        <v>170</v>
      </c>
    </row>
    <row r="81" spans="1:7" s="34" customFormat="1" ht="30.75" customHeight="1" thickBot="1" thickTop="1">
      <c r="A81" s="146" t="s">
        <v>66</v>
      </c>
      <c r="B81" s="48" t="s">
        <v>67</v>
      </c>
      <c r="C81" s="49" t="s">
        <v>44</v>
      </c>
      <c r="D81" s="271"/>
      <c r="E81" s="328"/>
      <c r="F81" s="72">
        <f>F82+F87+F84</f>
        <v>36800</v>
      </c>
      <c r="G81" s="63">
        <f>G82+G87+G84</f>
        <v>36800</v>
      </c>
    </row>
    <row r="82" spans="1:7" s="34" customFormat="1" ht="29.25" customHeight="1" thickTop="1">
      <c r="A82" s="147" t="s">
        <v>68</v>
      </c>
      <c r="B82" s="148" t="s">
        <v>69</v>
      </c>
      <c r="C82" s="302"/>
      <c r="D82" s="265"/>
      <c r="E82" s="317"/>
      <c r="F82" s="74"/>
      <c r="G82" s="145">
        <f>G83</f>
        <v>25000</v>
      </c>
    </row>
    <row r="83" spans="1:7" s="34" customFormat="1" ht="16.5" customHeight="1">
      <c r="A83" s="123" t="s">
        <v>12</v>
      </c>
      <c r="B83" s="124" t="s">
        <v>11</v>
      </c>
      <c r="C83" s="353"/>
      <c r="D83" s="354"/>
      <c r="E83" s="355"/>
      <c r="F83" s="173"/>
      <c r="G83" s="125">
        <v>25000</v>
      </c>
    </row>
    <row r="84" spans="1:7" s="34" customFormat="1" ht="20.25" customHeight="1">
      <c r="A84" s="36" t="s">
        <v>120</v>
      </c>
      <c r="B84" s="35" t="s">
        <v>134</v>
      </c>
      <c r="C84" s="307"/>
      <c r="D84" s="354"/>
      <c r="E84" s="355"/>
      <c r="F84" s="69">
        <f>F85+F86</f>
        <v>9000</v>
      </c>
      <c r="G84" s="182">
        <f>G85+G86</f>
        <v>9000</v>
      </c>
    </row>
    <row r="85" spans="1:7" s="34" customFormat="1" ht="15" customHeight="1">
      <c r="A85" s="22" t="s">
        <v>35</v>
      </c>
      <c r="B85" s="143" t="s">
        <v>73</v>
      </c>
      <c r="C85" s="24"/>
      <c r="D85" s="266"/>
      <c r="E85" s="68"/>
      <c r="F85" s="70">
        <v>9000</v>
      </c>
      <c r="G85" s="102"/>
    </row>
    <row r="86" spans="1:7" s="34" customFormat="1" ht="31.5" customHeight="1">
      <c r="A86" s="22" t="s">
        <v>121</v>
      </c>
      <c r="B86" s="143" t="s">
        <v>122</v>
      </c>
      <c r="C86" s="24"/>
      <c r="D86" s="266"/>
      <c r="E86" s="68"/>
      <c r="F86" s="70"/>
      <c r="G86" s="102">
        <v>9000</v>
      </c>
    </row>
    <row r="87" spans="1:7" s="34" customFormat="1" ht="17.25" customHeight="1">
      <c r="A87" s="188" t="s">
        <v>70</v>
      </c>
      <c r="B87" s="189" t="s">
        <v>7</v>
      </c>
      <c r="C87" s="216"/>
      <c r="D87" s="267"/>
      <c r="E87" s="320"/>
      <c r="F87" s="207">
        <f>F88+F89</f>
        <v>27800</v>
      </c>
      <c r="G87" s="190">
        <f>G88+G89</f>
        <v>2800</v>
      </c>
    </row>
    <row r="88" spans="1:7" s="34" customFormat="1" ht="16.5" customHeight="1">
      <c r="A88" s="276" t="s">
        <v>53</v>
      </c>
      <c r="B88" s="277" t="s">
        <v>41</v>
      </c>
      <c r="C88" s="130"/>
      <c r="D88" s="278"/>
      <c r="E88" s="329"/>
      <c r="F88" s="73">
        <v>25000</v>
      </c>
      <c r="G88" s="281"/>
    </row>
    <row r="89" spans="1:7" s="34" customFormat="1" ht="16.5" customHeight="1">
      <c r="A89" s="22" t="s">
        <v>12</v>
      </c>
      <c r="B89" s="194" t="s">
        <v>116</v>
      </c>
      <c r="C89" s="24"/>
      <c r="D89" s="266"/>
      <c r="E89" s="68"/>
      <c r="F89" s="70">
        <v>2800</v>
      </c>
      <c r="G89" s="283">
        <v>2800</v>
      </c>
    </row>
    <row r="90" spans="1:7" s="34" customFormat="1" ht="15">
      <c r="A90" s="22"/>
      <c r="B90" s="349" t="s">
        <v>117</v>
      </c>
      <c r="C90" s="24"/>
      <c r="D90" s="266"/>
      <c r="E90" s="68"/>
      <c r="F90" s="201">
        <v>2800</v>
      </c>
      <c r="G90" s="283"/>
    </row>
    <row r="91" spans="1:7" s="34" customFormat="1" ht="26.25" thickBot="1">
      <c r="A91" s="22"/>
      <c r="B91" s="349" t="s">
        <v>135</v>
      </c>
      <c r="C91" s="24"/>
      <c r="D91" s="266"/>
      <c r="E91" s="68"/>
      <c r="F91" s="70"/>
      <c r="G91" s="348">
        <v>2800</v>
      </c>
    </row>
    <row r="92" spans="1:7" s="2" customFormat="1" ht="33.75" customHeight="1" thickBot="1" thickTop="1">
      <c r="A92" s="131">
        <v>921</v>
      </c>
      <c r="B92" s="161" t="s">
        <v>20</v>
      </c>
      <c r="C92" s="154" t="s">
        <v>21</v>
      </c>
      <c r="D92" s="121"/>
      <c r="E92" s="399"/>
      <c r="F92" s="72">
        <f>SUM(F93)</f>
        <v>36000</v>
      </c>
      <c r="G92" s="63">
        <f>SUM(G93)</f>
        <v>36000</v>
      </c>
    </row>
    <row r="93" spans="1:7" s="2" customFormat="1" ht="28.5" customHeight="1" thickTop="1">
      <c r="A93" s="168">
        <v>92109</v>
      </c>
      <c r="B93" s="178" t="s">
        <v>151</v>
      </c>
      <c r="C93" s="226"/>
      <c r="D93" s="311"/>
      <c r="E93" s="400"/>
      <c r="F93" s="74">
        <f>SUM(F94:F96)</f>
        <v>36000</v>
      </c>
      <c r="G93" s="145">
        <f>G94</f>
        <v>36000</v>
      </c>
    </row>
    <row r="94" spans="1:7" s="2" customFormat="1" ht="30" customHeight="1">
      <c r="A94" s="191">
        <v>2550</v>
      </c>
      <c r="B94" s="174" t="s">
        <v>160</v>
      </c>
      <c r="C94" s="202"/>
      <c r="D94" s="341"/>
      <c r="E94" s="401"/>
      <c r="F94" s="203"/>
      <c r="G94" s="193">
        <v>36000</v>
      </c>
    </row>
    <row r="95" spans="1:7" s="2" customFormat="1" ht="15" customHeight="1" hidden="1">
      <c r="A95" s="183"/>
      <c r="B95" s="227" t="s">
        <v>89</v>
      </c>
      <c r="C95" s="225"/>
      <c r="D95" s="312"/>
      <c r="E95" s="402"/>
      <c r="F95" s="201"/>
      <c r="G95" s="228"/>
    </row>
    <row r="96" spans="1:7" s="2" customFormat="1" ht="60.75" thickBot="1">
      <c r="A96" s="403">
        <v>6220</v>
      </c>
      <c r="B96" s="404" t="s">
        <v>152</v>
      </c>
      <c r="C96" s="225"/>
      <c r="D96" s="312"/>
      <c r="E96" s="402"/>
      <c r="F96" s="70">
        <v>36000</v>
      </c>
      <c r="G96" s="228"/>
    </row>
    <row r="97" spans="1:7" s="34" customFormat="1" ht="19.5" customHeight="1" thickBot="1" thickTop="1">
      <c r="A97" s="146" t="s">
        <v>45</v>
      </c>
      <c r="B97" s="48" t="s">
        <v>46</v>
      </c>
      <c r="C97" s="49"/>
      <c r="D97" s="264"/>
      <c r="E97" s="75"/>
      <c r="F97" s="72">
        <f>F100</f>
        <v>2250</v>
      </c>
      <c r="G97" s="254">
        <f>G100+G98</f>
        <v>2250</v>
      </c>
    </row>
    <row r="98" spans="1:7" s="34" customFormat="1" ht="17.25" customHeight="1" thickTop="1">
      <c r="A98" s="36" t="s">
        <v>124</v>
      </c>
      <c r="B98" s="35" t="s">
        <v>125</v>
      </c>
      <c r="C98" s="307" t="s">
        <v>126</v>
      </c>
      <c r="D98" s="272"/>
      <c r="E98" s="330"/>
      <c r="F98" s="69"/>
      <c r="G98" s="282">
        <f>G99</f>
        <v>2000</v>
      </c>
    </row>
    <row r="99" spans="1:7" s="34" customFormat="1" ht="45">
      <c r="A99" s="22" t="s">
        <v>127</v>
      </c>
      <c r="B99" s="135" t="s">
        <v>132</v>
      </c>
      <c r="C99" s="24"/>
      <c r="D99" s="266"/>
      <c r="E99" s="68"/>
      <c r="F99" s="70"/>
      <c r="G99" s="283">
        <v>2000</v>
      </c>
    </row>
    <row r="100" spans="1:7" s="34" customFormat="1" ht="15" customHeight="1">
      <c r="A100" s="36" t="s">
        <v>54</v>
      </c>
      <c r="B100" s="35" t="s">
        <v>7</v>
      </c>
      <c r="C100" s="307"/>
      <c r="D100" s="272"/>
      <c r="E100" s="330"/>
      <c r="F100" s="69">
        <f>SUM(F102:F105)</f>
        <v>2250</v>
      </c>
      <c r="G100" s="282">
        <f>G102+G105</f>
        <v>250</v>
      </c>
    </row>
    <row r="101" spans="1:7" s="432" customFormat="1" ht="14.25" customHeight="1">
      <c r="A101" s="428"/>
      <c r="B101" s="429" t="s">
        <v>154</v>
      </c>
      <c r="C101" s="352" t="s">
        <v>115</v>
      </c>
      <c r="D101" s="430"/>
      <c r="E101" s="431"/>
      <c r="F101" s="350">
        <f>SUM(F102:F103)</f>
        <v>250</v>
      </c>
      <c r="G101" s="371">
        <f>SUM(G102:G103)</f>
        <v>250</v>
      </c>
    </row>
    <row r="102" spans="1:7" s="34" customFormat="1" ht="15.75" customHeight="1">
      <c r="A102" s="22" t="s">
        <v>35</v>
      </c>
      <c r="B102" s="135" t="s">
        <v>73</v>
      </c>
      <c r="C102" s="24"/>
      <c r="D102" s="266"/>
      <c r="E102" s="68"/>
      <c r="F102" s="70"/>
      <c r="G102" s="283">
        <v>250</v>
      </c>
    </row>
    <row r="103" spans="1:7" s="34" customFormat="1" ht="15.75" customHeight="1">
      <c r="A103" s="22" t="s">
        <v>12</v>
      </c>
      <c r="B103" s="194" t="s">
        <v>55</v>
      </c>
      <c r="C103" s="24"/>
      <c r="D103" s="266"/>
      <c r="E103" s="68"/>
      <c r="F103" s="70">
        <v>250</v>
      </c>
      <c r="G103" s="283"/>
    </row>
    <row r="104" spans="1:7" s="34" customFormat="1" ht="19.5" customHeight="1">
      <c r="A104" s="22" t="s">
        <v>123</v>
      </c>
      <c r="B104" s="135" t="s">
        <v>63</v>
      </c>
      <c r="C104" s="24" t="s">
        <v>21</v>
      </c>
      <c r="D104" s="266"/>
      <c r="E104" s="68"/>
      <c r="F104" s="70">
        <v>1000</v>
      </c>
      <c r="G104" s="283"/>
    </row>
    <row r="105" spans="1:7" s="34" customFormat="1" ht="15.75" customHeight="1" thickBot="1">
      <c r="A105" s="22" t="s">
        <v>12</v>
      </c>
      <c r="B105" s="194" t="s">
        <v>55</v>
      </c>
      <c r="C105" s="24" t="s">
        <v>21</v>
      </c>
      <c r="D105" s="273"/>
      <c r="E105" s="331"/>
      <c r="F105" s="308">
        <v>1000</v>
      </c>
      <c r="G105" s="283"/>
    </row>
    <row r="106" spans="1:7" s="56" customFormat="1" ht="20.25" customHeight="1" thickBot="1" thickTop="1">
      <c r="A106" s="52"/>
      <c r="B106" s="53" t="s">
        <v>8</v>
      </c>
      <c r="C106" s="162"/>
      <c r="D106" s="242">
        <f>D38</f>
        <v>0</v>
      </c>
      <c r="E106" s="333">
        <f>E58</f>
        <v>9000</v>
      </c>
      <c r="F106" s="332">
        <f>F10+F15+F23+F38+F41+F64+F77+F81+F97+F19+F92</f>
        <v>517420</v>
      </c>
      <c r="G106" s="239">
        <f>G10+G15+G23+G38+G41+G64+G77+G81+G97+G19+G74+G92</f>
        <v>526420</v>
      </c>
    </row>
    <row r="107" spans="1:7" s="60" customFormat="1" ht="18.75" customHeight="1" thickBot="1" thickTop="1">
      <c r="A107" s="57"/>
      <c r="B107" s="58" t="s">
        <v>18</v>
      </c>
      <c r="C107" s="255"/>
      <c r="D107" s="155"/>
      <c r="E107" s="58"/>
      <c r="F107" s="356">
        <f>D106+G106-F106</f>
        <v>9000</v>
      </c>
      <c r="G107" s="59"/>
    </row>
    <row r="108" s="16" customFormat="1" ht="13.5" thickTop="1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</sheetData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2004-12-22T08:44:27Z</cp:lastPrinted>
  <dcterms:created xsi:type="dcterms:W3CDTF">2000-03-17T13:30:26Z</dcterms:created>
  <dcterms:modified xsi:type="dcterms:W3CDTF">2004-12-16T13:43:55Z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