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</sheets>
  <definedNames>
    <definedName name="_xlnm.Print_Titles" localSheetId="0">'Zał 1'!$8:$10</definedName>
  </definedNames>
  <calcPr fullCalcOnLoad="1"/>
</workbook>
</file>

<file path=xl/sharedStrings.xml><?xml version="1.0" encoding="utf-8"?>
<sst xmlns="http://schemas.openxmlformats.org/spreadsheetml/2006/main" count="196" uniqueCount="100">
  <si>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</si>
  <si>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</si>
  <si>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</si>
  <si>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</si>
  <si>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</si>
  <si>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</si>
  <si>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</si>
  <si>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</si>
  <si>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</si>
  <si>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</si>
  <si>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</si>
  <si>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</si>
  <si>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IK</t>
  </si>
  <si>
    <t>Wynagrodzenia bezosobowe</t>
  </si>
  <si>
    <t>Wydatki inwestycyjne jednostek budżetowych</t>
  </si>
  <si>
    <t>Pozostała działalność</t>
  </si>
  <si>
    <t>Zakup materiałów i wyposażenia</t>
  </si>
  <si>
    <t>Zakup usług pozostałych</t>
  </si>
  <si>
    <t>RWZ</t>
  </si>
  <si>
    <t>ADMINISTRACJA PUBLICZNA</t>
  </si>
  <si>
    <t>OA</t>
  </si>
  <si>
    <t>Zakup pomocy naukowych, dydaktycznych i książek</t>
  </si>
  <si>
    <t>OŚWIATA I WYCHOWANIE</t>
  </si>
  <si>
    <t>E</t>
  </si>
  <si>
    <t>Wynagrodzenia osobowe pracowników</t>
  </si>
  <si>
    <t>Składki na ubezpieczenia społeczne</t>
  </si>
  <si>
    <t>Składki na Fundusz Pracy</t>
  </si>
  <si>
    <t>Zakup usług zdrowotnych</t>
  </si>
  <si>
    <t>Składki na ubezpieczenie społeczne</t>
  </si>
  <si>
    <t>Wydatki na zakupy inwestycyjne jednostek budżetowych</t>
  </si>
  <si>
    <t>Dotacja celowa z budżetu na finansowanie lub dofinansowanie zadań zleconych do realizacji stowarzyszeniom</t>
  </si>
  <si>
    <t>Różne wydatki na rzecz osób fizycznych</t>
  </si>
  <si>
    <t>POMOC SPOŁECZNA</t>
  </si>
  <si>
    <t>KS</t>
  </si>
  <si>
    <t>Świadczenia społeczne</t>
  </si>
  <si>
    <t>GOSPODARKA KOMUNALNA I OCHRONA ŚRODOWISKA</t>
  </si>
  <si>
    <t>KULTURA I OCHRONA DZIEDZICTWA NARODOWEGO</t>
  </si>
  <si>
    <t xml:space="preserve">Zakup usług pozostałych </t>
  </si>
  <si>
    <t>926</t>
  </si>
  <si>
    <t>KULTURA FIZYCZNA I SPORT</t>
  </si>
  <si>
    <t>92695</t>
  </si>
  <si>
    <t>OGÓŁEM</t>
  </si>
  <si>
    <t>per saldo</t>
  </si>
  <si>
    <t>ZMIANY PLANU  DOCHODÓW  I  WYDATKÓW  NA  ZADANIA  WŁASNE  GMINY W  2005  ROKU</t>
  </si>
  <si>
    <t>Załącznik nr 2 do Zarządzenia</t>
  </si>
  <si>
    <t>801</t>
  </si>
  <si>
    <t>80195</t>
  </si>
  <si>
    <t>Rodziny zastępcze</t>
  </si>
  <si>
    <t>ZMIANY W PLANIE WYDATKÓW NA ZADANIA WŁASNE POWIATU  W  2005  ROKU</t>
  </si>
  <si>
    <t>URZĘDY NACZELNYCH ORGANÓW WŁADZY PAŃSTWOWEJ, KONTROLI I OCHRONY PRAWA ORAZ SĄDOWNICTWA</t>
  </si>
  <si>
    <t>Wybory Prezydenta Rzeczypospolitej Polskiej</t>
  </si>
  <si>
    <t>Dotacje celowe otrzymane z budżetu państwa na realizację zadań bieżących z zakresu administracji rządowej oraz innych zadań zleconych gminie ustawami</t>
  </si>
  <si>
    <t>Składki na FP</t>
  </si>
  <si>
    <t>Wybory do Sejmu i Senatu</t>
  </si>
  <si>
    <t>754</t>
  </si>
  <si>
    <t>BEZPIECZEŃSTWO PUBLICZNE I OCHRONA PRZECIWPOŻAROWA</t>
  </si>
  <si>
    <t>ZK</t>
  </si>
  <si>
    <t>75414</t>
  </si>
  <si>
    <t>Obrona cywilna</t>
  </si>
  <si>
    <t>Dotacje celowe przekazane z budżetu na realizacje zadań własnych gminy</t>
  </si>
  <si>
    <t>Załącznik nr 4 do Zarządzenia</t>
  </si>
  <si>
    <t>ZMIANY  W   PLANIE   WYDATKÓW NA  ZADANIA  ZLECONE POWIATOWI  Z ZAKRESU ADMINISTRACJI RZĄDOWEJ                                               W  2005  ROKU</t>
  </si>
  <si>
    <t>Załącznik nr 3 do Zarządzenia</t>
  </si>
  <si>
    <t>71015</t>
  </si>
  <si>
    <t>Nadzór budowlany</t>
  </si>
  <si>
    <t>4280</t>
  </si>
  <si>
    <t>Jednostki specjalistyczne poradnictwa, mieszkania chronione i ośrodki interwencji kryzysowej</t>
  </si>
  <si>
    <t>GOSPODARKA MIESZKANIOWA</t>
  </si>
  <si>
    <t xml:space="preserve">Zakup usług  pozostałych  </t>
  </si>
  <si>
    <t>Gospodarka gruntami i nieruchomościami</t>
  </si>
  <si>
    <t>DZIAŁALNOŚĆ USŁUGOWA</t>
  </si>
  <si>
    <t>Załącznik nr 5 do Zarządzenia</t>
  </si>
  <si>
    <t>Zwiększenie</t>
  </si>
  <si>
    <t>Dotacja podmiotowa z budżetu dla samorządowej instytucji kultury</t>
  </si>
  <si>
    <t>92116</t>
  </si>
  <si>
    <t>Biblioteki</t>
  </si>
  <si>
    <t xml:space="preserve">ZMIANY PLANU DOCHODÓW  I   WYDATKÓW NA  ZADANIA  REALIZOWANE PRZEZ   POWIAT  NA PODSTAWIE POROZUMIEŃ  Z ORGANAMI ADMINISTRACJI RZĄDOWEJ                                                                                            W  2005  ROKU            </t>
  </si>
  <si>
    <t xml:space="preserve">Dotacje celowe otrzymane z budżetu państwa na zadania  bieżące realizowane przez powiat na podstawie  porozumień z organami administracji rządowej </t>
  </si>
  <si>
    <t>RÓŻNE ROZLICZENIA</t>
  </si>
  <si>
    <t>Fn</t>
  </si>
  <si>
    <t>Rezerwy ogólne i celowe</t>
  </si>
  <si>
    <t>Dotacja celowa z budżetu na finansowanie lub dofinansowanie zadań zleconych do realizacji fundacjom -CIP</t>
  </si>
  <si>
    <t>Dotacje celowe przekazane z budżetu państwa na zadania bieżące z zakresu administracji rządowej oraz inne zadania zlecone ustawami realizowane przez powiat</t>
  </si>
  <si>
    <t>OP</t>
  </si>
  <si>
    <t>ZMIANY PLANU  DOCHODÓW  I  WYDATKÓW NA  ZADANIA  ZLECONE GMINIE  Z ZAKRESU ADMINISTRACJI  RZĄDOWEJ 
W  2005 ROKU</t>
  </si>
  <si>
    <t>N</t>
  </si>
  <si>
    <t>NB</t>
  </si>
  <si>
    <t>Świadczenia rodzinne oraz składki na ubezpieczenia emerytalne i rentowe z ubezpieczenia społecznego</t>
  </si>
  <si>
    <t>OCHRONA ZDROWIA</t>
  </si>
  <si>
    <t>Programy polityki zdrowotnej</t>
  </si>
  <si>
    <t>Dotacja celowa z budżetu dla pozostałych jednostek zaliczanych do sektora finansów publicznych</t>
  </si>
  <si>
    <t>Dotacja celowa z budżetu na finansowanie lub dofinansowanie zadań zleconych do realizacji pozostałym jednostkom niezaliczanym do sektora finansów publicznych</t>
  </si>
  <si>
    <t>Rezerwy - UE</t>
  </si>
  <si>
    <t>Urząd Miejski</t>
  </si>
  <si>
    <t>z dnia 28 października   2005 r.</t>
  </si>
  <si>
    <t>z dnia  28  października  2005 r.</t>
  </si>
  <si>
    <t>z dnia  28 października 2005 r.</t>
  </si>
  <si>
    <t>Nr  365 / 2184 / 05</t>
  </si>
  <si>
    <t xml:space="preserve">Nr  365 / 2184 / 05  </t>
  </si>
  <si>
    <t xml:space="preserve">Nr  365 / 2184 / 05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</si>
</sst>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3"/>
      <name val="Times New Roman CE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locked="0"/>
    </xf>
    <xf numFmtId="164" fontId="12" fillId="0" borderId="25" xfId="0" applyNumberFormat="1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8" xfId="0" applyNumberFormat="1" applyFont="1" applyFill="1" applyBorder="1" applyAlignment="1" applyProtection="1">
      <alignment horizontal="center" vertical="center"/>
      <protection locked="0"/>
    </xf>
    <xf numFmtId="164" fontId="12" fillId="0" borderId="29" xfId="0" applyNumberFormat="1" applyFont="1" applyFill="1" applyBorder="1" applyAlignment="1" applyProtection="1">
      <alignment horizontal="center" vertical="center"/>
      <protection locked="0"/>
    </xf>
    <xf numFmtId="164" fontId="13" fillId="0" borderId="8" xfId="0" applyNumberFormat="1" applyFont="1" applyFill="1" applyBorder="1" applyAlignment="1" applyProtection="1">
      <alignment horizontal="center" vertical="center"/>
      <protection locked="0"/>
    </xf>
    <xf numFmtId="164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0" fontId="13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8" xfId="0" applyNumberFormat="1" applyFont="1" applyFill="1" applyBorder="1" applyAlignment="1" applyProtection="1">
      <alignment horizontal="center" vertical="center"/>
      <protection locked="0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39" xfId="0" applyNumberFormat="1" applyFont="1" applyFill="1" applyBorder="1" applyAlignment="1" applyProtection="1">
      <alignment vertical="center"/>
      <protection locked="0"/>
    </xf>
    <xf numFmtId="164" fontId="11" fillId="0" borderId="30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0" applyNumberFormat="1" applyFont="1" applyFill="1" applyBorder="1" applyAlignment="1" applyProtection="1">
      <alignment horizontal="center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8" xfId="0" applyNumberFormat="1" applyFont="1" applyFill="1" applyBorder="1" applyAlignment="1" applyProtection="1">
      <alignment vertical="center" wrapText="1"/>
      <protection locked="0"/>
    </xf>
    <xf numFmtId="164" fontId="13" fillId="0" borderId="8" xfId="0" applyNumberFormat="1" applyFont="1" applyFill="1" applyBorder="1" applyAlignment="1" applyProtection="1">
      <alignment horizontal="center" vertical="center"/>
      <protection locked="0"/>
    </xf>
    <xf numFmtId="164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2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NumberFormat="1" applyFont="1" applyFill="1" applyBorder="1" applyAlignment="1" applyProtection="1">
      <alignment vertical="center" wrapText="1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12" fillId="0" borderId="44" xfId="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0" fontId="13" fillId="0" borderId="27" xfId="0" applyNumberFormat="1" applyFont="1" applyFill="1" applyBorder="1" applyAlignment="1" applyProtection="1">
      <alignment horizontal="centerContinuous" vertical="center"/>
      <protection locked="0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7" xfId="0" applyNumberFormat="1" applyFont="1" applyFill="1" applyBorder="1" applyAlignment="1" applyProtection="1">
      <alignment vertical="center" wrapText="1"/>
      <protection locked="0"/>
    </xf>
    <xf numFmtId="49" fontId="12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5" xfId="0" applyFont="1" applyBorder="1" applyAlignment="1">
      <alignment horizontal="center" vertical="center"/>
    </xf>
    <xf numFmtId="3" fontId="12" fillId="0" borderId="26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7" xfId="0" applyNumberFormat="1" applyFont="1" applyFill="1" applyBorder="1" applyAlignment="1" applyProtection="1">
      <alignment vertical="center" wrapText="1"/>
      <protection locked="0"/>
    </xf>
    <xf numFmtId="0" fontId="12" fillId="0" borderId="49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9" fillId="0" borderId="5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" fontId="11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7" xfId="18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164" fontId="9" fillId="0" borderId="33" xfId="18" applyNumberFormat="1" applyFont="1" applyFill="1" applyBorder="1" applyAlignment="1" applyProtection="1">
      <alignment vertical="center" wrapText="1"/>
      <protection locked="0"/>
    </xf>
    <xf numFmtId="1" fontId="11" fillId="0" borderId="18" xfId="0" applyNumberFormat="1" applyFont="1" applyFill="1" applyBorder="1" applyAlignment="1" applyProtection="1">
      <alignment horizontal="centerContinuous" vertical="center"/>
      <protection locked="0"/>
    </xf>
    <xf numFmtId="3" fontId="11" fillId="0" borderId="5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3" fontId="9" fillId="0" borderId="44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49" fontId="13" fillId="0" borderId="5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3" fontId="14" fillId="0" borderId="26" xfId="0" applyNumberFormat="1" applyFont="1" applyBorder="1" applyAlignment="1">
      <alignment horizontal="centerContinuous" vertical="center"/>
    </xf>
    <xf numFmtId="3" fontId="14" fillId="0" borderId="43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164" fontId="12" fillId="0" borderId="37" xfId="0" applyNumberFormat="1" applyFont="1" applyFill="1" applyBorder="1" applyAlignment="1" applyProtection="1">
      <alignment horizontal="center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center" vertical="center"/>
    </xf>
    <xf numFmtId="3" fontId="12" fillId="0" borderId="42" xfId="0" applyNumberFormat="1" applyFont="1" applyBorder="1" applyAlignment="1">
      <alignment vertical="center"/>
    </xf>
    <xf numFmtId="0" fontId="13" fillId="0" borderId="38" xfId="0" applyNumberFormat="1" applyFont="1" applyFill="1" applyBorder="1" applyAlignment="1" applyProtection="1">
      <alignment vertical="center" wrapText="1"/>
      <protection locked="0"/>
    </xf>
    <xf numFmtId="0" fontId="12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56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0" fontId="13" fillId="0" borderId="38" xfId="0" applyNumberFormat="1" applyFont="1" applyFill="1" applyBorder="1" applyAlignment="1" applyProtection="1">
      <alignment vertical="center" wrapText="1"/>
      <protection locked="0"/>
    </xf>
    <xf numFmtId="0" fontId="12" fillId="0" borderId="33" xfId="0" applyFont="1" applyBorder="1" applyAlignment="1">
      <alignment vertical="center"/>
    </xf>
    <xf numFmtId="3" fontId="12" fillId="0" borderId="57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49" fontId="12" fillId="0" borderId="6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23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6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3" xfId="0" applyNumberFormat="1" applyFont="1" applyBorder="1" applyAlignment="1">
      <alignment vertical="center"/>
    </xf>
    <xf numFmtId="3" fontId="12" fillId="0" borderId="6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3" fontId="13" fillId="0" borderId="54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2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1" fontId="9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3" xfId="18" applyNumberFormat="1" applyFont="1" applyFill="1" applyBorder="1" applyAlignment="1" applyProtection="1">
      <alignment vertical="center" wrapText="1"/>
      <protection locked="0"/>
    </xf>
    <xf numFmtId="3" fontId="9" fillId="0" borderId="23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66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vertical="center"/>
    </xf>
    <xf numFmtId="1" fontId="9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7" xfId="18" applyNumberFormat="1" applyFont="1" applyFill="1" applyBorder="1" applyAlignment="1" applyProtection="1">
      <alignment vertical="center" wrapText="1"/>
      <protection locked="0"/>
    </xf>
    <xf numFmtId="3" fontId="9" fillId="0" borderId="37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right" vertical="center"/>
    </xf>
    <xf numFmtId="3" fontId="9" fillId="0" borderId="67" xfId="0" applyNumberFormat="1" applyFont="1" applyBorder="1" applyAlignment="1">
      <alignment horizontal="right" vertical="center"/>
    </xf>
    <xf numFmtId="0" fontId="13" fillId="0" borderId="65" xfId="0" applyNumberFormat="1" applyFont="1" applyFill="1" applyBorder="1" applyAlignment="1" applyProtection="1">
      <alignment horizontal="centerContinuous" vertical="center"/>
      <protection locked="0"/>
    </xf>
    <xf numFmtId="3" fontId="9" fillId="0" borderId="7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68" xfId="0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164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4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Border="1" applyAlignment="1">
      <alignment horizontal="centerContinuous" vertical="center" wrapText="1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49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9" fontId="15" fillId="0" borderId="0" xfId="17" applyFont="1" applyFill="1" applyBorder="1" applyAlignment="1" applyProtection="1">
      <alignment/>
      <protection locked="0"/>
    </xf>
    <xf numFmtId="164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70" xfId="0" applyNumberFormat="1" applyFont="1" applyBorder="1" applyAlignment="1">
      <alignment horizontal="right" vertical="center"/>
    </xf>
    <xf numFmtId="1" fontId="9" fillId="0" borderId="32" xfId="0" applyNumberFormat="1" applyFont="1" applyFill="1" applyBorder="1" applyAlignment="1" applyProtection="1">
      <alignment horizontal="centerContinuous" vertical="center"/>
      <protection locked="0"/>
    </xf>
    <xf numFmtId="3" fontId="11" fillId="0" borderId="33" xfId="0" applyNumberFormat="1" applyFont="1" applyBorder="1" applyAlignment="1">
      <alignment horizontal="center" vertical="center"/>
    </xf>
    <xf numFmtId="3" fontId="11" fillId="0" borderId="63" xfId="0" applyNumberFormat="1" applyFont="1" applyBorder="1" applyAlignment="1">
      <alignment horizontal="right" vertical="center"/>
    </xf>
    <xf numFmtId="3" fontId="9" fillId="0" borderId="71" xfId="0" applyNumberFormat="1" applyFont="1" applyBorder="1" applyAlignment="1">
      <alignment horizontal="right" vertical="center"/>
    </xf>
    <xf numFmtId="0" fontId="13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55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164" fontId="13" fillId="0" borderId="54" xfId="0" applyNumberFormat="1" applyFont="1" applyFill="1" applyBorder="1" applyAlignment="1" applyProtection="1">
      <alignment horizontal="center" vertical="center"/>
      <protection locked="0"/>
    </xf>
    <xf numFmtId="3" fontId="11" fillId="0" borderId="72" xfId="0" applyNumberFormat="1" applyFont="1" applyBorder="1" applyAlignment="1">
      <alignment horizontal="right" vertical="center"/>
    </xf>
    <xf numFmtId="0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66" xfId="0" applyNumberFormat="1" applyFont="1" applyBorder="1" applyAlignment="1">
      <alignment vertical="center"/>
    </xf>
    <xf numFmtId="3" fontId="14" fillId="0" borderId="73" xfId="0" applyNumberFormat="1" applyFont="1" applyBorder="1" applyAlignment="1">
      <alignment horizontal="centerContinuous" vertical="center"/>
    </xf>
    <xf numFmtId="0" fontId="2" fillId="0" borderId="69" xfId="0" applyFont="1" applyBorder="1" applyAlignment="1">
      <alignment horizontal="centerContinuous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165" fontId="20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2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49" fontId="12" fillId="0" borderId="32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0" fontId="25" fillId="0" borderId="42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3" fontId="25" fillId="0" borderId="25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/>
    </xf>
    <xf numFmtId="0" fontId="5" fillId="0" borderId="7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74" xfId="0" applyNumberFormat="1" applyFont="1" applyFill="1" applyBorder="1" applyAlignment="1" applyProtection="1">
      <alignment horizontal="center" vertical="center"/>
      <protection locked="0"/>
    </xf>
    <xf numFmtId="3" fontId="4" fillId="0" borderId="66" xfId="0" applyNumberFormat="1" applyFont="1" applyFill="1" applyBorder="1" applyAlignment="1" applyProtection="1">
      <alignment horizontal="right" vertical="center"/>
      <protection locked="0"/>
    </xf>
    <xf numFmtId="0" fontId="4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0" fontId="12" fillId="0" borderId="75" xfId="0" applyNumberFormat="1" applyFont="1" applyFill="1" applyBorder="1" applyAlignment="1" applyProtection="1">
      <alignment horizontal="right" vertical="center"/>
      <protection locked="0"/>
    </xf>
    <xf numFmtId="0" fontId="13" fillId="0" borderId="64" xfId="0" applyNumberFormat="1" applyFont="1" applyFill="1" applyBorder="1" applyAlignment="1" applyProtection="1">
      <alignment horizontal="center" vertical="center"/>
      <protection locked="0"/>
    </xf>
    <xf numFmtId="0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3" fillId="0" borderId="76" xfId="0" applyNumberFormat="1" applyFont="1" applyFill="1" applyBorder="1" applyAlignment="1" applyProtection="1">
      <alignment horizontal="right" vertical="center"/>
      <protection locked="0"/>
    </xf>
    <xf numFmtId="3" fontId="13" fillId="0" borderId="72" xfId="0" applyNumberFormat="1" applyFont="1" applyFill="1" applyBorder="1" applyAlignment="1" applyProtection="1">
      <alignment horizontal="right" vertical="center"/>
      <protection locked="0"/>
    </xf>
    <xf numFmtId="3" fontId="12" fillId="0" borderId="68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Border="1" applyAlignment="1">
      <alignment vertical="center"/>
    </xf>
    <xf numFmtId="3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" fontId="13" fillId="0" borderId="19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0" fontId="12" fillId="0" borderId="78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43" fontId="12" fillId="0" borderId="23" xfId="15" applyFont="1" applyFill="1" applyBorder="1" applyAlignment="1" applyProtection="1">
      <alignment horizontal="left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43" fontId="12" fillId="0" borderId="37" xfId="15" applyFont="1" applyFill="1" applyBorder="1" applyAlignment="1" applyProtection="1">
      <alignment horizontal="left" vertical="center" wrapText="1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  <protection locked="0"/>
    </xf>
    <xf numFmtId="164" fontId="13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79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80" xfId="0" applyNumberFormat="1" applyFont="1" applyFill="1" applyBorder="1" applyAlignment="1" applyProtection="1">
      <alignment horizontal="center"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11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12" fillId="0" borderId="81" xfId="0" applyNumberFormat="1" applyFont="1" applyFill="1" applyBorder="1" applyAlignment="1" applyProtection="1">
      <alignment horizontal="right" vertical="center"/>
      <protection locked="0"/>
    </xf>
    <xf numFmtId="3" fontId="13" fillId="0" borderId="82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4" fillId="0" borderId="69" xfId="0" applyNumberFormat="1" applyFont="1" applyBorder="1" applyAlignment="1">
      <alignment horizontal="centerContinuous" vertical="center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4" xfId="0" applyNumberFormat="1" applyFont="1" applyFill="1" applyBorder="1" applyAlignment="1" applyProtection="1">
      <alignment horizontal="center" wrapText="1"/>
      <protection locked="0"/>
    </xf>
    <xf numFmtId="0" fontId="20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87" xfId="0" applyNumberFormat="1" applyFont="1" applyFill="1" applyBorder="1" applyAlignment="1" applyProtection="1">
      <alignment horizontal="center" vertical="top" wrapText="1"/>
      <protection locked="0"/>
    </xf>
    <xf numFmtId="0" fontId="22" fillId="0" borderId="88" xfId="0" applyFont="1" applyBorder="1" applyAlignment="1">
      <alignment horizontal="center" vertical="center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10" fillId="0" borderId="88" xfId="0" applyNumberFormat="1" applyFont="1" applyFill="1" applyBorder="1" applyAlignment="1" applyProtection="1">
      <alignment horizontal="center" vertical="center"/>
      <protection locked="0"/>
    </xf>
    <xf numFmtId="0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3" fontId="4" fillId="0" borderId="89" xfId="0" applyNumberFormat="1" applyFont="1" applyFill="1" applyBorder="1" applyAlignment="1" applyProtection="1">
      <alignment horizontal="right" vertical="center"/>
      <protection locked="0"/>
    </xf>
    <xf numFmtId="49" fontId="12" fillId="0" borderId="7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90" xfId="0" applyNumberFormat="1" applyFont="1" applyFill="1" applyBorder="1" applyAlignment="1" applyProtection="1">
      <alignment horizontal="right" vertical="center"/>
      <protection locked="0"/>
    </xf>
    <xf numFmtId="0" fontId="11" fillId="0" borderId="91" xfId="0" applyNumberFormat="1" applyFont="1" applyFill="1" applyBorder="1" applyAlignment="1" applyProtection="1">
      <alignment horizontal="center" vertical="center"/>
      <protection locked="0"/>
    </xf>
    <xf numFmtId="3" fontId="13" fillId="0" borderId="92" xfId="0" applyNumberFormat="1" applyFont="1" applyFill="1" applyBorder="1" applyAlignment="1" applyProtection="1">
      <alignment horizontal="right" vertical="center"/>
      <protection locked="0"/>
    </xf>
    <xf numFmtId="0" fontId="11" fillId="0" borderId="93" xfId="0" applyNumberFormat="1" applyFont="1" applyFill="1" applyBorder="1" applyAlignment="1" applyProtection="1">
      <alignment horizontal="center" vertical="center"/>
      <protection locked="0"/>
    </xf>
    <xf numFmtId="0" fontId="25" fillId="0" borderId="73" xfId="0" applyFont="1" applyBorder="1" applyAlignment="1">
      <alignment vertical="center"/>
    </xf>
    <xf numFmtId="3" fontId="25" fillId="0" borderId="89" xfId="0" applyNumberFormat="1" applyFont="1" applyBorder="1" applyAlignment="1">
      <alignment vertical="center"/>
    </xf>
    <xf numFmtId="0" fontId="16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" wrapText="1"/>
      <protection locked="0"/>
    </xf>
    <xf numFmtId="0" fontId="4" fillId="0" borderId="75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68" xfId="0" applyNumberFormat="1" applyFont="1" applyFill="1" applyBorder="1" applyAlignment="1" applyProtection="1">
      <alignment horizontal="center" vertical="top" wrapText="1"/>
      <protection locked="0"/>
    </xf>
    <xf numFmtId="0" fontId="8" fillId="0" borderId="71" xfId="0" applyNumberFormat="1" applyFont="1" applyFill="1" applyBorder="1" applyAlignment="1" applyProtection="1">
      <alignment horizontal="center" vertical="center"/>
      <protection locked="0"/>
    </xf>
    <xf numFmtId="0" fontId="12" fillId="0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68" xfId="0" applyNumberFormat="1" applyFont="1" applyFill="1" applyBorder="1" applyAlignment="1" applyProtection="1">
      <alignment horizontal="center" vertical="center"/>
      <protection locked="0"/>
    </xf>
    <xf numFmtId="49" fontId="12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93" xfId="0" applyNumberFormat="1" applyFont="1" applyFill="1" applyBorder="1" applyAlignment="1" applyProtection="1">
      <alignment horizontal="center" vertical="center"/>
      <protection locked="0"/>
    </xf>
    <xf numFmtId="0" fontId="4" fillId="0" borderId="73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vertical="center" wrapText="1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Fill="1" applyBorder="1" applyAlignment="1" applyProtection="1">
      <alignment vertical="center" wrapText="1"/>
      <protection locked="0"/>
    </xf>
    <xf numFmtId="164" fontId="12" fillId="0" borderId="49" xfId="0" applyNumberFormat="1" applyFont="1" applyFill="1" applyBorder="1" applyAlignment="1" applyProtection="1">
      <alignment horizontal="center" vertical="center"/>
      <protection locked="0"/>
    </xf>
    <xf numFmtId="3" fontId="12" fillId="0" borderId="7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9" fillId="0" borderId="42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14" fillId="0" borderId="69" xfId="0" applyFont="1" applyBorder="1" applyAlignment="1">
      <alignment horizontal="centerContinuous" vertical="center" wrapText="1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164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D3" sqref="D3"/>
    </sheetView>
  </sheetViews>
  <sheetFormatPr defaultColWidth="9.00390625" defaultRowHeight="12.75"/>
  <cols>
    <col min="1" max="1" width="7.875" style="1" customWidth="1"/>
    <col min="2" max="2" width="36.875" style="1" customWidth="1"/>
    <col min="3" max="3" width="7.125" style="1" customWidth="1"/>
    <col min="4" max="4" width="12.00390625" style="1" customWidth="1"/>
    <col min="5" max="5" width="11.25390625" style="1" customWidth="1"/>
    <col min="6" max="6" width="10.875" style="1" customWidth="1"/>
    <col min="7" max="16384" width="10.00390625" style="1" customWidth="1"/>
  </cols>
  <sheetData>
    <row r="1" ht="15.75">
      <c r="D1" s="2" t="s">
        <v>0</v>
      </c>
    </row>
    <row r="2" spans="1:4" ht="11.25" customHeight="1">
      <c r="A2" s="3"/>
      <c r="B2" s="4"/>
      <c r="C2" s="5"/>
      <c r="D2" s="6" t="s">
        <v>97</v>
      </c>
    </row>
    <row r="3" spans="1:4" ht="14.25" customHeight="1">
      <c r="A3" s="3"/>
      <c r="B3" s="4"/>
      <c r="C3" s="5"/>
      <c r="D3" s="6" t="s">
        <v>1</v>
      </c>
    </row>
    <row r="4" spans="1:4" ht="13.5" customHeight="1">
      <c r="A4" s="3"/>
      <c r="B4" s="4"/>
      <c r="C4" s="5"/>
      <c r="D4" s="6" t="s">
        <v>94</v>
      </c>
    </row>
    <row r="5" spans="1:5" ht="18.75">
      <c r="A5" s="3"/>
      <c r="B5" s="4"/>
      <c r="C5" s="5"/>
      <c r="D5" s="5"/>
      <c r="E5" s="6"/>
    </row>
    <row r="6" spans="1:6" s="11" customFormat="1" ht="37.5">
      <c r="A6" s="7" t="s">
        <v>43</v>
      </c>
      <c r="B6" s="8"/>
      <c r="C6" s="9"/>
      <c r="D6" s="9"/>
      <c r="E6" s="10"/>
      <c r="F6" s="10"/>
    </row>
    <row r="7" spans="1:6" s="11" customFormat="1" ht="19.5" thickBot="1">
      <c r="A7" s="7"/>
      <c r="B7" s="8"/>
      <c r="C7" s="9"/>
      <c r="D7" s="9"/>
      <c r="F7" s="12" t="s">
        <v>2</v>
      </c>
    </row>
    <row r="8" spans="1:6" s="18" customFormat="1" ht="28.5">
      <c r="A8" s="13" t="s">
        <v>3</v>
      </c>
      <c r="B8" s="14" t="s">
        <v>4</v>
      </c>
      <c r="C8" s="15" t="s">
        <v>5</v>
      </c>
      <c r="D8" s="311" t="s">
        <v>6</v>
      </c>
      <c r="E8" s="16" t="s">
        <v>7</v>
      </c>
      <c r="F8" s="318"/>
    </row>
    <row r="9" spans="1:6" s="18" customFormat="1" ht="20.25">
      <c r="A9" s="19" t="s">
        <v>8</v>
      </c>
      <c r="B9" s="20"/>
      <c r="C9" s="21" t="s">
        <v>9</v>
      </c>
      <c r="D9" s="22" t="s">
        <v>10</v>
      </c>
      <c r="E9" s="23" t="s">
        <v>11</v>
      </c>
      <c r="F9" s="288" t="s">
        <v>10</v>
      </c>
    </row>
    <row r="10" spans="1:6" s="30" customFormat="1" ht="12" thickBot="1">
      <c r="A10" s="25">
        <v>1</v>
      </c>
      <c r="B10" s="26">
        <v>2</v>
      </c>
      <c r="C10" s="27">
        <v>3</v>
      </c>
      <c r="D10" s="28">
        <v>4</v>
      </c>
      <c r="E10" s="29">
        <v>5</v>
      </c>
      <c r="F10" s="319">
        <v>6</v>
      </c>
    </row>
    <row r="11" spans="1:6" s="37" customFormat="1" ht="19.5" customHeight="1" thickBot="1" thickTop="1">
      <c r="A11" s="36">
        <v>750</v>
      </c>
      <c r="B11" s="43" t="s">
        <v>19</v>
      </c>
      <c r="C11" s="44"/>
      <c r="D11" s="45"/>
      <c r="E11" s="46">
        <f>E12+E14</f>
        <v>33462</v>
      </c>
      <c r="F11" s="320">
        <f>F14+F12</f>
        <v>150000</v>
      </c>
    </row>
    <row r="12" spans="1:6" s="37" customFormat="1" ht="18" customHeight="1" thickTop="1">
      <c r="A12" s="54">
        <v>75023</v>
      </c>
      <c r="B12" s="55" t="s">
        <v>93</v>
      </c>
      <c r="C12" s="56" t="s">
        <v>20</v>
      </c>
      <c r="D12" s="57"/>
      <c r="E12" s="58">
        <f>SUM(E13)</f>
        <v>33462</v>
      </c>
      <c r="F12" s="321"/>
    </row>
    <row r="13" spans="1:6" s="42" customFormat="1" ht="21" customHeight="1">
      <c r="A13" s="39">
        <v>4110</v>
      </c>
      <c r="B13" s="40" t="s">
        <v>25</v>
      </c>
      <c r="C13" s="50"/>
      <c r="D13" s="51"/>
      <c r="E13" s="52">
        <v>33462</v>
      </c>
      <c r="F13" s="322"/>
    </row>
    <row r="14" spans="1:6" s="37" customFormat="1" ht="18" customHeight="1">
      <c r="A14" s="54">
        <v>75095</v>
      </c>
      <c r="B14" s="55" t="s">
        <v>15</v>
      </c>
      <c r="C14" s="56" t="s">
        <v>83</v>
      </c>
      <c r="D14" s="57"/>
      <c r="E14" s="58"/>
      <c r="F14" s="321">
        <f>SUM(F15:F15)</f>
        <v>150000</v>
      </c>
    </row>
    <row r="15" spans="1:6" s="42" customFormat="1" ht="47.25" customHeight="1" thickBot="1">
      <c r="A15" s="39">
        <v>2810</v>
      </c>
      <c r="B15" s="40" t="s">
        <v>81</v>
      </c>
      <c r="C15" s="50"/>
      <c r="D15" s="51"/>
      <c r="E15" s="52"/>
      <c r="F15" s="322">
        <v>150000</v>
      </c>
    </row>
    <row r="16" spans="1:6" s="35" customFormat="1" ht="34.5" customHeight="1" thickBot="1" thickTop="1">
      <c r="A16" s="225" t="s">
        <v>54</v>
      </c>
      <c r="B16" s="226" t="s">
        <v>55</v>
      </c>
      <c r="C16" s="137" t="s">
        <v>56</v>
      </c>
      <c r="D16" s="231"/>
      <c r="E16" s="232">
        <f>SUM(E17)</f>
        <v>3700</v>
      </c>
      <c r="F16" s="323">
        <f>SUM(F17)</f>
        <v>3700</v>
      </c>
    </row>
    <row r="17" spans="1:6" s="35" customFormat="1" ht="15.75" thickTop="1">
      <c r="A17" s="61" t="s">
        <v>57</v>
      </c>
      <c r="B17" s="62" t="s">
        <v>58</v>
      </c>
      <c r="C17" s="63"/>
      <c r="D17" s="64"/>
      <c r="E17" s="32">
        <f>SUM(E18:E19)</f>
        <v>3700</v>
      </c>
      <c r="F17" s="324">
        <f>SUM(F18:F19)</f>
        <v>3700</v>
      </c>
    </row>
    <row r="18" spans="1:6" s="35" customFormat="1" ht="15">
      <c r="A18" s="39">
        <v>4210</v>
      </c>
      <c r="B18" s="40" t="s">
        <v>16</v>
      </c>
      <c r="C18" s="66"/>
      <c r="D18" s="67"/>
      <c r="E18" s="34"/>
      <c r="F18" s="325">
        <v>3700</v>
      </c>
    </row>
    <row r="19" spans="1:6" s="42" customFormat="1" ht="15.75" thickBot="1">
      <c r="A19" s="59">
        <v>4300</v>
      </c>
      <c r="B19" s="60" t="s">
        <v>17</v>
      </c>
      <c r="C19" s="50"/>
      <c r="D19" s="51"/>
      <c r="E19" s="52">
        <v>3700</v>
      </c>
      <c r="F19" s="322"/>
    </row>
    <row r="20" spans="1:6" s="42" customFormat="1" ht="17.25" thickBot="1" thickTop="1">
      <c r="A20" s="312">
        <v>758</v>
      </c>
      <c r="B20" s="313" t="s">
        <v>78</v>
      </c>
      <c r="C20" s="314" t="s">
        <v>79</v>
      </c>
      <c r="D20" s="316"/>
      <c r="E20" s="251">
        <f>E21</f>
        <v>116538</v>
      </c>
      <c r="F20" s="326"/>
    </row>
    <row r="21" spans="1:6" s="42" customFormat="1" ht="18" customHeight="1" thickTop="1">
      <c r="A21" s="138">
        <v>75818</v>
      </c>
      <c r="B21" s="315" t="s">
        <v>80</v>
      </c>
      <c r="C21" s="139"/>
      <c r="D21" s="317"/>
      <c r="E21" s="89">
        <f>SUM(E22:E22)</f>
        <v>116538</v>
      </c>
      <c r="F21" s="327"/>
    </row>
    <row r="22" spans="1:6" s="42" customFormat="1" ht="18" customHeight="1" thickBot="1">
      <c r="A22" s="373">
        <v>4810</v>
      </c>
      <c r="B22" s="144" t="s">
        <v>92</v>
      </c>
      <c r="C22" s="395"/>
      <c r="D22" s="396"/>
      <c r="E22" s="398">
        <v>116538</v>
      </c>
      <c r="F22" s="397"/>
    </row>
    <row r="23" spans="1:6" s="379" customFormat="1" ht="17.25" customHeight="1" thickBot="1" thickTop="1">
      <c r="A23" s="376">
        <v>851</v>
      </c>
      <c r="B23" s="377" t="s">
        <v>88</v>
      </c>
      <c r="C23" s="375" t="s">
        <v>33</v>
      </c>
      <c r="D23" s="378"/>
      <c r="E23" s="251">
        <f>E24</f>
        <v>1600</v>
      </c>
      <c r="F23" s="326">
        <f>F24</f>
        <v>1600</v>
      </c>
    </row>
    <row r="24" spans="1:6" s="384" customFormat="1" ht="17.25" customHeight="1" thickTop="1">
      <c r="A24" s="380">
        <v>85149</v>
      </c>
      <c r="B24" s="381" t="s">
        <v>89</v>
      </c>
      <c r="C24" s="374"/>
      <c r="D24" s="382"/>
      <c r="E24" s="89">
        <f>E25+E26</f>
        <v>1600</v>
      </c>
      <c r="F24" s="383">
        <f>F25+F26</f>
        <v>1600</v>
      </c>
    </row>
    <row r="25" spans="1:6" s="42" customFormat="1" ht="46.5" customHeight="1">
      <c r="A25" s="371">
        <v>2800</v>
      </c>
      <c r="B25" s="85" t="s">
        <v>90</v>
      </c>
      <c r="C25" s="372"/>
      <c r="D25" s="51"/>
      <c r="E25" s="52">
        <v>1600</v>
      </c>
      <c r="F25" s="322"/>
    </row>
    <row r="26" spans="1:6" s="42" customFormat="1" ht="77.25" customHeight="1" thickBot="1">
      <c r="A26" s="371">
        <v>2830</v>
      </c>
      <c r="B26" s="85" t="s">
        <v>91</v>
      </c>
      <c r="C26" s="372"/>
      <c r="D26" s="51"/>
      <c r="E26" s="52"/>
      <c r="F26" s="322">
        <v>1600</v>
      </c>
    </row>
    <row r="27" spans="1:6" s="37" customFormat="1" ht="18" customHeight="1" thickBot="1" thickTop="1">
      <c r="A27" s="36">
        <v>852</v>
      </c>
      <c r="B27" s="82" t="s">
        <v>32</v>
      </c>
      <c r="C27" s="44" t="s">
        <v>33</v>
      </c>
      <c r="D27" s="86">
        <f>D28</f>
        <v>488300</v>
      </c>
      <c r="E27" s="68"/>
      <c r="F27" s="328">
        <f>F28</f>
        <v>488300</v>
      </c>
    </row>
    <row r="28" spans="1:6" s="37" customFormat="1" ht="16.5" customHeight="1" thickTop="1">
      <c r="A28" s="38">
        <v>85295</v>
      </c>
      <c r="B28" s="84" t="s">
        <v>15</v>
      </c>
      <c r="C28" s="69"/>
      <c r="D28" s="227">
        <f>D29</f>
        <v>488300</v>
      </c>
      <c r="E28" s="70"/>
      <c r="F28" s="329">
        <f>F30</f>
        <v>488300</v>
      </c>
    </row>
    <row r="29" spans="1:6" s="78" customFormat="1" ht="30">
      <c r="A29" s="72">
        <v>2030</v>
      </c>
      <c r="B29" s="85" t="s">
        <v>59</v>
      </c>
      <c r="C29" s="74"/>
      <c r="D29" s="224">
        <v>488300</v>
      </c>
      <c r="E29" s="76"/>
      <c r="F29" s="330"/>
    </row>
    <row r="30" spans="1:6" s="42" customFormat="1" ht="15.75" thickBot="1">
      <c r="A30" s="72">
        <v>3110</v>
      </c>
      <c r="B30" s="73" t="s">
        <v>34</v>
      </c>
      <c r="C30" s="80"/>
      <c r="D30" s="81"/>
      <c r="E30" s="52"/>
      <c r="F30" s="322">
        <v>488300</v>
      </c>
    </row>
    <row r="31" spans="1:6" s="42" customFormat="1" ht="32.25" customHeight="1" thickBot="1" thickTop="1">
      <c r="A31" s="36">
        <v>900</v>
      </c>
      <c r="B31" s="399" t="s">
        <v>35</v>
      </c>
      <c r="C31" s="44"/>
      <c r="D31" s="45"/>
      <c r="E31" s="46">
        <f>E32</f>
        <v>32730</v>
      </c>
      <c r="F31" s="320">
        <f>F32</f>
        <v>32730</v>
      </c>
    </row>
    <row r="32" spans="1:6" s="42" customFormat="1" ht="18" customHeight="1" thickTop="1">
      <c r="A32" s="47">
        <v>90095</v>
      </c>
      <c r="B32" s="90" t="s">
        <v>15</v>
      </c>
      <c r="C32" s="48"/>
      <c r="D32" s="49"/>
      <c r="E32" s="88">
        <f>SUM(E33:E36)</f>
        <v>32730</v>
      </c>
      <c r="F32" s="331">
        <f>SUM(F33:F36)</f>
        <v>32730</v>
      </c>
    </row>
    <row r="33" spans="1:6" s="78" customFormat="1" ht="15.75" customHeight="1">
      <c r="A33" s="72">
        <v>4211</v>
      </c>
      <c r="B33" s="73" t="s">
        <v>16</v>
      </c>
      <c r="C33" s="74" t="s">
        <v>18</v>
      </c>
      <c r="D33" s="75"/>
      <c r="E33" s="76"/>
      <c r="F33" s="330">
        <v>10730</v>
      </c>
    </row>
    <row r="34" spans="1:6" s="78" customFormat="1" ht="15" customHeight="1">
      <c r="A34" s="72">
        <v>4212</v>
      </c>
      <c r="B34" s="73" t="s">
        <v>16</v>
      </c>
      <c r="C34" s="74" t="s">
        <v>18</v>
      </c>
      <c r="D34" s="75"/>
      <c r="E34" s="76">
        <v>10730</v>
      </c>
      <c r="F34" s="330"/>
    </row>
    <row r="35" spans="1:6" s="42" customFormat="1" ht="15" customHeight="1">
      <c r="A35" s="72">
        <v>4300</v>
      </c>
      <c r="B35" s="73" t="s">
        <v>17</v>
      </c>
      <c r="C35" s="74" t="s">
        <v>12</v>
      </c>
      <c r="D35" s="51"/>
      <c r="E35" s="76"/>
      <c r="F35" s="330">
        <v>22000</v>
      </c>
    </row>
    <row r="36" spans="1:6" s="42" customFormat="1" ht="29.25" customHeight="1" thickBot="1">
      <c r="A36" s="238">
        <v>6050</v>
      </c>
      <c r="B36" s="172" t="s">
        <v>14</v>
      </c>
      <c r="C36" s="74" t="s">
        <v>12</v>
      </c>
      <c r="D36" s="239"/>
      <c r="E36" s="240">
        <v>22000</v>
      </c>
      <c r="F36" s="332"/>
    </row>
    <row r="37" spans="1:6" s="96" customFormat="1" ht="32.25" customHeight="1" thickBot="1" thickTop="1">
      <c r="A37" s="36">
        <v>921</v>
      </c>
      <c r="B37" s="43" t="s">
        <v>36</v>
      </c>
      <c r="C37" s="137" t="s">
        <v>33</v>
      </c>
      <c r="D37" s="93"/>
      <c r="E37" s="94"/>
      <c r="F37" s="333">
        <f>F38</f>
        <v>55000</v>
      </c>
    </row>
    <row r="38" spans="1:6" s="96" customFormat="1" ht="19.5" customHeight="1" thickTop="1">
      <c r="A38" s="278" t="s">
        <v>74</v>
      </c>
      <c r="B38" s="145" t="s">
        <v>75</v>
      </c>
      <c r="C38" s="279"/>
      <c r="D38" s="99"/>
      <c r="E38" s="100"/>
      <c r="F38" s="334">
        <f>F39</f>
        <v>55000</v>
      </c>
    </row>
    <row r="39" spans="1:6" s="101" customFormat="1" ht="33" customHeight="1" thickBot="1">
      <c r="A39" s="33">
        <v>2480</v>
      </c>
      <c r="B39" s="275" t="s">
        <v>73</v>
      </c>
      <c r="C39" s="304"/>
      <c r="D39" s="305"/>
      <c r="E39" s="306"/>
      <c r="F39" s="335">
        <v>55000</v>
      </c>
    </row>
    <row r="40" spans="1:6" s="112" customFormat="1" ht="24" customHeight="1" thickBot="1" thickTop="1">
      <c r="A40" s="92" t="s">
        <v>38</v>
      </c>
      <c r="B40" s="43" t="s">
        <v>39</v>
      </c>
      <c r="C40" s="385" t="s">
        <v>33</v>
      </c>
      <c r="D40" s="386"/>
      <c r="E40" s="387">
        <f>E41</f>
        <v>3000</v>
      </c>
      <c r="F40" s="388">
        <f>F41</f>
        <v>3000</v>
      </c>
    </row>
    <row r="41" spans="1:6" s="112" customFormat="1" ht="20.25" customHeight="1" thickTop="1">
      <c r="A41" s="97" t="s">
        <v>40</v>
      </c>
      <c r="B41" s="98" t="s">
        <v>15</v>
      </c>
      <c r="C41" s="113"/>
      <c r="D41" s="114"/>
      <c r="E41" s="115">
        <f>SUM(E42:E43)</f>
        <v>3000</v>
      </c>
      <c r="F41" s="336">
        <f>SUM(F42:F43)</f>
        <v>3000</v>
      </c>
    </row>
    <row r="42" spans="1:6" s="103" customFormat="1" ht="15">
      <c r="A42" s="110">
        <v>4210</v>
      </c>
      <c r="B42" s="105" t="s">
        <v>16</v>
      </c>
      <c r="C42" s="106"/>
      <c r="D42" s="107"/>
      <c r="E42" s="108"/>
      <c r="F42" s="337">
        <v>3000</v>
      </c>
    </row>
    <row r="43" spans="1:6" s="103" customFormat="1" ht="15.75" thickBot="1">
      <c r="A43" s="117" t="s">
        <v>65</v>
      </c>
      <c r="B43" s="118" t="s">
        <v>27</v>
      </c>
      <c r="C43" s="106"/>
      <c r="D43" s="107"/>
      <c r="E43" s="119">
        <v>3000</v>
      </c>
      <c r="F43" s="337"/>
    </row>
    <row r="44" spans="1:6" s="125" customFormat="1" ht="18.75" customHeight="1" thickBot="1" thickTop="1">
      <c r="A44" s="120"/>
      <c r="B44" s="121" t="s">
        <v>41</v>
      </c>
      <c r="C44" s="121"/>
      <c r="D44" s="122">
        <f>D27</f>
        <v>488300</v>
      </c>
      <c r="E44" s="123">
        <f>E40+E37+E31+E27+E23+E20+E16+E11</f>
        <v>191030</v>
      </c>
      <c r="F44" s="302">
        <f>F40+F37+F31+F27+F23+F16+F11</f>
        <v>734330</v>
      </c>
    </row>
    <row r="45" spans="1:6" s="130" customFormat="1" ht="17.25" thickBot="1" thickTop="1">
      <c r="A45" s="126"/>
      <c r="B45" s="127" t="s">
        <v>42</v>
      </c>
      <c r="C45" s="127"/>
      <c r="D45" s="389"/>
      <c r="E45" s="128">
        <f>F44-E44</f>
        <v>543300</v>
      </c>
      <c r="F45" s="338"/>
    </row>
    <row r="46" ht="16.5" thickTop="1"/>
  </sheetData>
  <printOptions/>
  <pageMargins left="0.75" right="0.75" top="1" bottom="1" header="0.5" footer="0.5"/>
  <pageSetup firstPageNumber="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2" sqref="D2"/>
    </sheetView>
  </sheetViews>
  <sheetFormatPr defaultColWidth="9.00390625" defaultRowHeight="12.75"/>
  <cols>
    <col min="1" max="1" width="7.875" style="1" customWidth="1"/>
    <col min="2" max="2" width="38.25390625" style="1" customWidth="1"/>
    <col min="3" max="3" width="6.875" style="1" customWidth="1"/>
    <col min="4" max="5" width="15.00390625" style="1" customWidth="1"/>
    <col min="6" max="16384" width="10.00390625" style="1" customWidth="1"/>
  </cols>
  <sheetData>
    <row r="1" ht="15" customHeight="1">
      <c r="D1" s="2" t="s">
        <v>44</v>
      </c>
    </row>
    <row r="2" spans="1:4" ht="15" customHeight="1">
      <c r="A2" s="3"/>
      <c r="B2" s="4"/>
      <c r="C2" s="5"/>
      <c r="D2" s="6" t="s">
        <v>97</v>
      </c>
    </row>
    <row r="3" spans="1:4" ht="15" customHeight="1">
      <c r="A3" s="3"/>
      <c r="B3" s="4"/>
      <c r="C3" s="5"/>
      <c r="D3" s="6" t="s">
        <v>1</v>
      </c>
    </row>
    <row r="4" spans="1:4" ht="15" customHeight="1">
      <c r="A4" s="3"/>
      <c r="B4" s="4"/>
      <c r="C4" s="5"/>
      <c r="D4" s="6" t="s">
        <v>94</v>
      </c>
    </row>
    <row r="5" spans="1:5" s="11" customFormat="1" ht="37.5">
      <c r="A5" s="7" t="s">
        <v>48</v>
      </c>
      <c r="B5" s="8"/>
      <c r="C5" s="9"/>
      <c r="D5" s="10"/>
      <c r="E5" s="10"/>
    </row>
    <row r="6" spans="1:5" s="11" customFormat="1" ht="19.5" thickBot="1">
      <c r="A6" s="7"/>
      <c r="B6" s="8"/>
      <c r="C6" s="9"/>
      <c r="E6" s="12" t="s">
        <v>2</v>
      </c>
    </row>
    <row r="7" spans="1:5" s="18" customFormat="1" ht="21">
      <c r="A7" s="13" t="s">
        <v>3</v>
      </c>
      <c r="B7" s="14" t="s">
        <v>4</v>
      </c>
      <c r="C7" s="131" t="s">
        <v>5</v>
      </c>
      <c r="D7" s="16" t="s">
        <v>7</v>
      </c>
      <c r="E7" s="17"/>
    </row>
    <row r="8" spans="1:5" s="18" customFormat="1" ht="20.25">
      <c r="A8" s="19" t="s">
        <v>8</v>
      </c>
      <c r="B8" s="20"/>
      <c r="C8" s="132" t="s">
        <v>9</v>
      </c>
      <c r="D8" s="23" t="s">
        <v>11</v>
      </c>
      <c r="E8" s="24" t="s">
        <v>10</v>
      </c>
    </row>
    <row r="9" spans="1:5" s="30" customFormat="1" ht="12" thickBot="1">
      <c r="A9" s="133">
        <v>1</v>
      </c>
      <c r="B9" s="134">
        <v>2</v>
      </c>
      <c r="C9" s="134">
        <v>3</v>
      </c>
      <c r="D9" s="135">
        <v>4</v>
      </c>
      <c r="E9" s="136">
        <v>5</v>
      </c>
    </row>
    <row r="10" spans="1:5" s="96" customFormat="1" ht="18" customHeight="1" thickBot="1" thickTop="1">
      <c r="A10" s="92" t="s">
        <v>45</v>
      </c>
      <c r="B10" s="43" t="s">
        <v>22</v>
      </c>
      <c r="C10" s="142"/>
      <c r="D10" s="143">
        <f>D11</f>
        <v>20000</v>
      </c>
      <c r="E10" s="95">
        <f>E11</f>
        <v>20000</v>
      </c>
    </row>
    <row r="11" spans="1:5" s="96" customFormat="1" ht="15" customHeight="1" thickTop="1">
      <c r="A11" s="156" t="s">
        <v>46</v>
      </c>
      <c r="B11" s="79" t="s">
        <v>15</v>
      </c>
      <c r="C11" s="149"/>
      <c r="D11" s="150">
        <f>SUM(D12:D13)</f>
        <v>20000</v>
      </c>
      <c r="E11" s="151">
        <f>SUM(E12:E13)</f>
        <v>20000</v>
      </c>
    </row>
    <row r="12" spans="1:5" s="96" customFormat="1" ht="41.25" customHeight="1">
      <c r="A12" s="72">
        <v>6069</v>
      </c>
      <c r="B12" s="40" t="s">
        <v>29</v>
      </c>
      <c r="C12" s="390" t="s">
        <v>18</v>
      </c>
      <c r="D12" s="152">
        <v>20000</v>
      </c>
      <c r="E12" s="153"/>
    </row>
    <row r="13" spans="1:5" s="96" customFormat="1" ht="30.75" thickBot="1">
      <c r="A13" s="72">
        <v>6069</v>
      </c>
      <c r="B13" s="40" t="s">
        <v>29</v>
      </c>
      <c r="C13" s="391" t="s">
        <v>23</v>
      </c>
      <c r="D13" s="154"/>
      <c r="E13" s="155">
        <v>20000</v>
      </c>
    </row>
    <row r="14" spans="1:5" s="96" customFormat="1" ht="24" customHeight="1" thickBot="1" thickTop="1">
      <c r="A14" s="36">
        <v>852</v>
      </c>
      <c r="B14" s="82" t="s">
        <v>32</v>
      </c>
      <c r="C14" s="44"/>
      <c r="D14" s="157">
        <f>D15+D18</f>
        <v>30000</v>
      </c>
      <c r="E14" s="158">
        <f>E15+E18</f>
        <v>30000</v>
      </c>
    </row>
    <row r="15" spans="1:5" s="96" customFormat="1" ht="15" thickTop="1">
      <c r="A15" s="38">
        <v>85204</v>
      </c>
      <c r="B15" s="84" t="s">
        <v>47</v>
      </c>
      <c r="C15" s="69" t="s">
        <v>33</v>
      </c>
      <c r="D15" s="159">
        <f>SUM(D16:D17)</f>
        <v>30000</v>
      </c>
      <c r="E15" s="160"/>
    </row>
    <row r="16" spans="1:5" s="96" customFormat="1" ht="15">
      <c r="A16" s="161">
        <v>4110</v>
      </c>
      <c r="B16" s="144" t="s">
        <v>28</v>
      </c>
      <c r="C16" s="162"/>
      <c r="D16" s="163">
        <v>27000</v>
      </c>
      <c r="E16" s="164"/>
    </row>
    <row r="17" spans="1:5" s="166" customFormat="1" ht="15">
      <c r="A17" s="161">
        <v>4120</v>
      </c>
      <c r="B17" s="91" t="s">
        <v>26</v>
      </c>
      <c r="C17" s="165"/>
      <c r="D17" s="163">
        <v>3000</v>
      </c>
      <c r="E17" s="164"/>
    </row>
    <row r="18" spans="1:5" s="147" customFormat="1" ht="42.75">
      <c r="A18" s="168">
        <v>85220</v>
      </c>
      <c r="B18" s="145" t="s">
        <v>66</v>
      </c>
      <c r="C18" s="392" t="s">
        <v>83</v>
      </c>
      <c r="D18" s="169"/>
      <c r="E18" s="170">
        <f>SUM(E19:E19)</f>
        <v>30000</v>
      </c>
    </row>
    <row r="19" spans="1:5" s="96" customFormat="1" ht="45.75" thickBot="1">
      <c r="A19" s="161">
        <v>2820</v>
      </c>
      <c r="B19" s="144" t="s">
        <v>30</v>
      </c>
      <c r="C19" s="167"/>
      <c r="D19" s="171"/>
      <c r="E19" s="164">
        <v>30000</v>
      </c>
    </row>
    <row r="20" spans="1:5" s="96" customFormat="1" ht="30" thickBot="1" thickTop="1">
      <c r="A20" s="36">
        <v>921</v>
      </c>
      <c r="B20" s="43" t="s">
        <v>36</v>
      </c>
      <c r="C20" s="137" t="s">
        <v>33</v>
      </c>
      <c r="D20" s="307">
        <f>D21</f>
        <v>55000</v>
      </c>
      <c r="E20" s="308"/>
    </row>
    <row r="21" spans="1:5" s="96" customFormat="1" ht="15.75" thickTop="1">
      <c r="A21" s="278" t="s">
        <v>74</v>
      </c>
      <c r="B21" s="145" t="s">
        <v>75</v>
      </c>
      <c r="C21" s="279"/>
      <c r="D21" s="159">
        <f>D22</f>
        <v>55000</v>
      </c>
      <c r="E21" s="309"/>
    </row>
    <row r="22" spans="1:5" s="96" customFormat="1" ht="30.75" thickBot="1">
      <c r="A22" s="33">
        <v>2480</v>
      </c>
      <c r="B22" s="275" t="s">
        <v>73</v>
      </c>
      <c r="C22" s="303"/>
      <c r="D22" s="173">
        <v>55000</v>
      </c>
      <c r="E22" s="310"/>
    </row>
    <row r="23" spans="1:5" s="125" customFormat="1" ht="17.25" thickBot="1" thickTop="1">
      <c r="A23" s="120"/>
      <c r="B23" s="121" t="s">
        <v>41</v>
      </c>
      <c r="C23" s="174"/>
      <c r="D23" s="175">
        <f>D20+D14+D10</f>
        <v>105000</v>
      </c>
      <c r="E23" s="124">
        <f>E20+E14+E10</f>
        <v>50000</v>
      </c>
    </row>
    <row r="24" spans="1:5" s="177" customFormat="1" ht="17.25" thickBot="1" thickTop="1">
      <c r="A24" s="126"/>
      <c r="B24" s="127" t="s">
        <v>42</v>
      </c>
      <c r="C24" s="176"/>
      <c r="D24" s="128">
        <f>E23-D23</f>
        <v>-55000</v>
      </c>
      <c r="E24" s="129"/>
    </row>
    <row r="25" s="177" customFormat="1" ht="13.5" thickTop="1"/>
    <row r="26" s="177" customFormat="1" ht="12.75"/>
    <row r="27" s="177" customFormat="1" ht="12.75"/>
  </sheetData>
  <printOptions/>
  <pageMargins left="0.75" right="0.75" top="1" bottom="1" header="0.5" footer="0.5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3" sqref="E3"/>
    </sheetView>
  </sheetViews>
  <sheetFormatPr defaultColWidth="9.00390625" defaultRowHeight="12.75"/>
  <cols>
    <col min="1" max="1" width="7.375" style="1" customWidth="1"/>
    <col min="2" max="2" width="37.00390625" style="1" customWidth="1"/>
    <col min="3" max="3" width="6.75390625" style="1" bestFit="1" customWidth="1"/>
    <col min="4" max="4" width="12.375" style="1" customWidth="1"/>
    <col min="5" max="5" width="11.625" style="1" customWidth="1"/>
    <col min="6" max="6" width="11.375" style="1" customWidth="1"/>
    <col min="7" max="16384" width="10.00390625" style="1" customWidth="1"/>
  </cols>
  <sheetData>
    <row r="1" spans="5:6" s="11" customFormat="1" ht="15.75">
      <c r="E1" s="2" t="s">
        <v>62</v>
      </c>
      <c r="F1" s="2"/>
    </row>
    <row r="2" spans="1:6" s="11" customFormat="1" ht="13.5" customHeight="1">
      <c r="A2" s="178"/>
      <c r="B2" s="179"/>
      <c r="C2" s="9"/>
      <c r="E2" s="6" t="s">
        <v>98</v>
      </c>
      <c r="F2" s="6"/>
    </row>
    <row r="3" spans="1:6" s="11" customFormat="1" ht="14.25" customHeight="1">
      <c r="A3" s="178"/>
      <c r="B3" s="179"/>
      <c r="C3" s="9"/>
      <c r="E3" s="6" t="s">
        <v>1</v>
      </c>
      <c r="F3" s="6"/>
    </row>
    <row r="4" spans="1:6" s="11" customFormat="1" ht="13.5" customHeight="1">
      <c r="A4" s="178"/>
      <c r="B4" s="179"/>
      <c r="C4" s="180"/>
      <c r="E4" s="6" t="s">
        <v>94</v>
      </c>
      <c r="F4" s="6"/>
    </row>
    <row r="5" spans="1:6" s="11" customFormat="1" ht="15" customHeight="1" hidden="1">
      <c r="A5" s="178"/>
      <c r="B5" s="179"/>
      <c r="C5" s="180"/>
      <c r="D5" s="180"/>
      <c r="E5" s="180"/>
      <c r="F5" s="6"/>
    </row>
    <row r="6" spans="1:6" s="11" customFormat="1" ht="11.25" customHeight="1">
      <c r="A6" s="178"/>
      <c r="B6" s="179"/>
      <c r="C6" s="180"/>
      <c r="D6" s="180"/>
      <c r="E6" s="180"/>
      <c r="F6" s="6"/>
    </row>
    <row r="7" spans="1:6" s="11" customFormat="1" ht="70.5" customHeight="1">
      <c r="A7" s="7" t="s">
        <v>84</v>
      </c>
      <c r="B7" s="8"/>
      <c r="C7" s="9"/>
      <c r="D7" s="9"/>
      <c r="E7" s="9"/>
      <c r="F7" s="181"/>
    </row>
    <row r="8" spans="1:6" s="11" customFormat="1" ht="13.5" customHeight="1" thickBot="1">
      <c r="A8" s="7"/>
      <c r="B8" s="8"/>
      <c r="C8" s="9"/>
      <c r="D8" s="9"/>
      <c r="E8" s="9"/>
      <c r="F8" s="181" t="s">
        <v>2</v>
      </c>
    </row>
    <row r="9" spans="1:6" s="18" customFormat="1" ht="38.25">
      <c r="A9" s="182" t="s">
        <v>3</v>
      </c>
      <c r="B9" s="14" t="s">
        <v>4</v>
      </c>
      <c r="C9" s="131" t="s">
        <v>5</v>
      </c>
      <c r="D9" s="16" t="s">
        <v>6</v>
      </c>
      <c r="E9" s="183" t="s">
        <v>7</v>
      </c>
      <c r="F9" s="183"/>
    </row>
    <row r="10" spans="1:6" s="18" customFormat="1" ht="14.25" customHeight="1">
      <c r="A10" s="184" t="s">
        <v>8</v>
      </c>
      <c r="B10" s="20"/>
      <c r="C10" s="185" t="s">
        <v>9</v>
      </c>
      <c r="D10" s="186" t="s">
        <v>10</v>
      </c>
      <c r="E10" s="187" t="s">
        <v>11</v>
      </c>
      <c r="F10" s="188" t="s">
        <v>10</v>
      </c>
    </row>
    <row r="11" spans="1:6" s="30" customFormat="1" ht="12" thickBot="1">
      <c r="A11" s="189">
        <v>1</v>
      </c>
      <c r="B11" s="190">
        <v>2</v>
      </c>
      <c r="C11" s="191">
        <v>3</v>
      </c>
      <c r="D11" s="192">
        <v>4</v>
      </c>
      <c r="E11" s="193">
        <v>5</v>
      </c>
      <c r="F11" s="194">
        <v>6</v>
      </c>
    </row>
    <row r="12" spans="1:6" s="30" customFormat="1" ht="74.25" customHeight="1" thickBot="1" thickTop="1">
      <c r="A12" s="195">
        <v>751</v>
      </c>
      <c r="B12" s="196" t="s">
        <v>49</v>
      </c>
      <c r="C12" s="197" t="s">
        <v>20</v>
      </c>
      <c r="D12" s="198">
        <f>D13</f>
        <v>94663</v>
      </c>
      <c r="E12" s="199">
        <f>E13+E21</f>
        <v>8602</v>
      </c>
      <c r="F12" s="200">
        <f>F13+F21</f>
        <v>103265</v>
      </c>
    </row>
    <row r="13" spans="1:6" s="30" customFormat="1" ht="28.5" customHeight="1" thickTop="1">
      <c r="A13" s="201">
        <v>75107</v>
      </c>
      <c r="B13" s="202" t="s">
        <v>50</v>
      </c>
      <c r="C13" s="203"/>
      <c r="D13" s="204">
        <f>D14</f>
        <v>94663</v>
      </c>
      <c r="E13" s="205"/>
      <c r="F13" s="116">
        <f>SUM(F14:F20)</f>
        <v>94663</v>
      </c>
    </row>
    <row r="14" spans="1:6" s="30" customFormat="1" ht="62.25" customHeight="1">
      <c r="A14" s="206">
        <v>2010</v>
      </c>
      <c r="B14" s="148" t="s">
        <v>51</v>
      </c>
      <c r="C14" s="207"/>
      <c r="D14" s="208">
        <f>65520+29143</f>
        <v>94663</v>
      </c>
      <c r="E14" s="209"/>
      <c r="F14" s="210"/>
    </row>
    <row r="15" spans="1:6" s="30" customFormat="1" ht="16.5" customHeight="1">
      <c r="A15" s="104">
        <v>3030</v>
      </c>
      <c r="B15" s="105" t="s">
        <v>31</v>
      </c>
      <c r="C15" s="211"/>
      <c r="D15" s="212"/>
      <c r="E15" s="213"/>
      <c r="F15" s="111">
        <v>65520</v>
      </c>
    </row>
    <row r="16" spans="1:6" s="30" customFormat="1" ht="16.5" customHeight="1">
      <c r="A16" s="104">
        <v>4110</v>
      </c>
      <c r="B16" s="105" t="s">
        <v>25</v>
      </c>
      <c r="C16" s="211"/>
      <c r="D16" s="233"/>
      <c r="E16" s="213"/>
      <c r="F16" s="111">
        <f>1804+1614</f>
        <v>3418</v>
      </c>
    </row>
    <row r="17" spans="1:6" s="30" customFormat="1" ht="16.5" customHeight="1">
      <c r="A17" s="104">
        <v>4120</v>
      </c>
      <c r="B17" s="105" t="s">
        <v>52</v>
      </c>
      <c r="C17" s="211"/>
      <c r="D17" s="233"/>
      <c r="E17" s="213"/>
      <c r="F17" s="111">
        <f>257+275</f>
        <v>532</v>
      </c>
    </row>
    <row r="18" spans="1:6" s="30" customFormat="1" ht="16.5" customHeight="1">
      <c r="A18" s="104">
        <v>4170</v>
      </c>
      <c r="B18" s="105" t="s">
        <v>13</v>
      </c>
      <c r="C18" s="211"/>
      <c r="D18" s="233"/>
      <c r="E18" s="213"/>
      <c r="F18" s="111">
        <f>12377+10669</f>
        <v>23046</v>
      </c>
    </row>
    <row r="19" spans="1:6" s="30" customFormat="1" ht="16.5" customHeight="1">
      <c r="A19" s="161">
        <v>4210</v>
      </c>
      <c r="B19" s="91" t="s">
        <v>16</v>
      </c>
      <c r="C19" s="211"/>
      <c r="D19" s="233"/>
      <c r="E19" s="213"/>
      <c r="F19" s="111">
        <f>4380-3651</f>
        <v>729</v>
      </c>
    </row>
    <row r="20" spans="1:6" s="30" customFormat="1" ht="16.5" customHeight="1">
      <c r="A20" s="87">
        <v>4300</v>
      </c>
      <c r="B20" s="146" t="s">
        <v>37</v>
      </c>
      <c r="C20" s="211"/>
      <c r="D20" s="233"/>
      <c r="E20" s="213"/>
      <c r="F20" s="111">
        <f>10325-8907</f>
        <v>1418</v>
      </c>
    </row>
    <row r="21" spans="1:6" s="30" customFormat="1" ht="16.5" customHeight="1">
      <c r="A21" s="234">
        <v>75108</v>
      </c>
      <c r="B21" s="109" t="s">
        <v>53</v>
      </c>
      <c r="C21" s="235"/>
      <c r="D21" s="236"/>
      <c r="E21" s="237">
        <f>SUM(E22:E26)</f>
        <v>8602</v>
      </c>
      <c r="F21" s="102">
        <f>SUM(F22:F26)</f>
        <v>8602</v>
      </c>
    </row>
    <row r="22" spans="1:6" s="30" customFormat="1" ht="16.5" customHeight="1">
      <c r="A22" s="104">
        <v>4110</v>
      </c>
      <c r="B22" s="105" t="s">
        <v>25</v>
      </c>
      <c r="C22" s="211"/>
      <c r="D22" s="233"/>
      <c r="E22" s="213">
        <v>1687</v>
      </c>
      <c r="F22" s="111"/>
    </row>
    <row r="23" spans="1:6" s="30" customFormat="1" ht="16.5" customHeight="1">
      <c r="A23" s="104">
        <v>4120</v>
      </c>
      <c r="B23" s="105" t="s">
        <v>26</v>
      </c>
      <c r="C23" s="211"/>
      <c r="D23" s="233"/>
      <c r="E23" s="213">
        <v>196</v>
      </c>
      <c r="F23" s="111"/>
    </row>
    <row r="24" spans="1:6" s="30" customFormat="1" ht="16.5" customHeight="1">
      <c r="A24" s="104">
        <v>4170</v>
      </c>
      <c r="B24" s="105" t="s">
        <v>13</v>
      </c>
      <c r="C24" s="211"/>
      <c r="D24" s="233"/>
      <c r="E24" s="213">
        <v>4225</v>
      </c>
      <c r="F24" s="111"/>
    </row>
    <row r="25" spans="1:6" s="30" customFormat="1" ht="16.5" customHeight="1">
      <c r="A25" s="161">
        <v>4210</v>
      </c>
      <c r="B25" s="91" t="s">
        <v>16</v>
      </c>
      <c r="C25" s="211"/>
      <c r="D25" s="233"/>
      <c r="E25" s="213"/>
      <c r="F25" s="111">
        <v>8602</v>
      </c>
    </row>
    <row r="26" spans="1:6" s="30" customFormat="1" ht="16.5" customHeight="1" thickBot="1">
      <c r="A26" s="87">
        <v>4300</v>
      </c>
      <c r="B26" s="146" t="s">
        <v>37</v>
      </c>
      <c r="C26" s="211"/>
      <c r="D26" s="233"/>
      <c r="E26" s="213">
        <v>2494</v>
      </c>
      <c r="F26" s="111"/>
    </row>
    <row r="27" spans="1:6" s="37" customFormat="1" ht="18" customHeight="1" thickBot="1" thickTop="1">
      <c r="A27" s="36">
        <v>852</v>
      </c>
      <c r="B27" s="82" t="s">
        <v>32</v>
      </c>
      <c r="C27" s="44" t="s">
        <v>33</v>
      </c>
      <c r="D27" s="86"/>
      <c r="E27" s="68">
        <f>E28</f>
        <v>15000</v>
      </c>
      <c r="F27" s="83">
        <f>F28</f>
        <v>15000</v>
      </c>
    </row>
    <row r="28" spans="1:6" s="37" customFormat="1" ht="43.5" thickTop="1">
      <c r="A28" s="38">
        <v>85212</v>
      </c>
      <c r="B28" s="84" t="s">
        <v>87</v>
      </c>
      <c r="C28" s="69"/>
      <c r="D28" s="227"/>
      <c r="E28" s="70">
        <f>E30+E29</f>
        <v>15000</v>
      </c>
      <c r="F28" s="71">
        <f>F29+F30</f>
        <v>15000</v>
      </c>
    </row>
    <row r="29" spans="1:6" s="78" customFormat="1" ht="15">
      <c r="A29" s="104">
        <v>4170</v>
      </c>
      <c r="B29" s="105" t="s">
        <v>13</v>
      </c>
      <c r="C29" s="74"/>
      <c r="D29" s="224"/>
      <c r="E29" s="76"/>
      <c r="F29" s="77">
        <v>15000</v>
      </c>
    </row>
    <row r="30" spans="1:6" s="42" customFormat="1" ht="15.75" thickBot="1">
      <c r="A30" s="87">
        <v>4300</v>
      </c>
      <c r="B30" s="146" t="s">
        <v>37</v>
      </c>
      <c r="C30" s="80"/>
      <c r="D30" s="81"/>
      <c r="E30" s="52">
        <v>15000</v>
      </c>
      <c r="F30" s="53"/>
    </row>
    <row r="31" spans="1:6" s="221" customFormat="1" ht="20.25" customHeight="1" thickBot="1" thickTop="1">
      <c r="A31" s="215"/>
      <c r="B31" s="216" t="s">
        <v>41</v>
      </c>
      <c r="C31" s="217"/>
      <c r="D31" s="218">
        <f>D12</f>
        <v>94663</v>
      </c>
      <c r="E31" s="219">
        <f>E12+E27</f>
        <v>23602</v>
      </c>
      <c r="F31" s="220">
        <f>F12+F27</f>
        <v>118265</v>
      </c>
    </row>
    <row r="32" spans="1:6" s="130" customFormat="1" ht="18.75" customHeight="1" thickBot="1" thickTop="1">
      <c r="A32" s="126"/>
      <c r="B32" s="127" t="s">
        <v>42</v>
      </c>
      <c r="C32" s="127"/>
      <c r="D32" s="394"/>
      <c r="E32" s="222">
        <f>F31-E31</f>
        <v>94663</v>
      </c>
      <c r="F32" s="129"/>
    </row>
    <row r="33" ht="16.5" thickTop="1"/>
  </sheetData>
  <printOptions/>
  <pageMargins left="0.75" right="0.75" top="1" bottom="1" header="0.5" footer="0.5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6" sqref="G6"/>
    </sheetView>
  </sheetViews>
  <sheetFormatPr defaultColWidth="9.00390625" defaultRowHeight="12.75"/>
  <cols>
    <col min="1" max="1" width="7.75390625" style="1" customWidth="1"/>
    <col min="2" max="2" width="35.00390625" style="1" customWidth="1"/>
    <col min="3" max="3" width="6.75390625" style="1" customWidth="1"/>
    <col min="4" max="4" width="13.875" style="1" customWidth="1"/>
    <col min="5" max="5" width="11.375" style="1" customWidth="1"/>
    <col min="6" max="6" width="11.25390625" style="1" customWidth="1"/>
    <col min="7" max="16384" width="10.00390625" style="1" customWidth="1"/>
  </cols>
  <sheetData>
    <row r="1" spans="5:7" s="11" customFormat="1" ht="14.25" customHeight="1">
      <c r="E1" s="2" t="s">
        <v>60</v>
      </c>
      <c r="F1" s="2"/>
      <c r="G1" s="2"/>
    </row>
    <row r="2" spans="1:7" s="11" customFormat="1" ht="14.25" customHeight="1">
      <c r="A2" s="178"/>
      <c r="B2" s="179"/>
      <c r="C2" s="9"/>
      <c r="D2" s="9"/>
      <c r="E2" s="6" t="s">
        <v>97</v>
      </c>
      <c r="F2" s="6"/>
      <c r="G2" s="2"/>
    </row>
    <row r="3" spans="1:7" s="11" customFormat="1" ht="14.25" customHeight="1">
      <c r="A3" s="178"/>
      <c r="B3" s="179"/>
      <c r="C3" s="9"/>
      <c r="D3" s="9"/>
      <c r="E3" s="6" t="s">
        <v>1</v>
      </c>
      <c r="F3" s="6"/>
      <c r="G3" s="2"/>
    </row>
    <row r="4" spans="1:7" s="11" customFormat="1" ht="14.25" customHeight="1">
      <c r="A4" s="178"/>
      <c r="B4" s="179"/>
      <c r="C4" s="9"/>
      <c r="D4" s="9"/>
      <c r="E4" s="6" t="s">
        <v>96</v>
      </c>
      <c r="F4" s="6"/>
      <c r="G4" s="2"/>
    </row>
    <row r="5" spans="1:7" s="11" customFormat="1" ht="29.25" customHeight="1">
      <c r="A5" s="178"/>
      <c r="B5" s="179"/>
      <c r="C5" s="9"/>
      <c r="D5" s="9"/>
      <c r="E5" s="9"/>
      <c r="F5" s="6"/>
      <c r="G5" s="2"/>
    </row>
    <row r="6" spans="1:7" s="11" customFormat="1" ht="71.25" customHeight="1">
      <c r="A6" s="7" t="s">
        <v>61</v>
      </c>
      <c r="B6" s="8"/>
      <c r="C6" s="9"/>
      <c r="D6" s="9"/>
      <c r="E6" s="9"/>
      <c r="F6" s="181"/>
      <c r="G6" s="2"/>
    </row>
    <row r="7" spans="1:7" s="11" customFormat="1" ht="24" customHeight="1" thickBot="1">
      <c r="A7" s="7"/>
      <c r="B7" s="8"/>
      <c r="C7" s="9"/>
      <c r="D7" s="9"/>
      <c r="E7" s="9"/>
      <c r="F7" s="181" t="s">
        <v>2</v>
      </c>
      <c r="G7" s="2"/>
    </row>
    <row r="8" spans="1:6" s="18" customFormat="1" ht="26.25" thickTop="1">
      <c r="A8" s="358" t="s">
        <v>3</v>
      </c>
      <c r="B8" s="359" t="s">
        <v>4</v>
      </c>
      <c r="C8" s="360" t="s">
        <v>5</v>
      </c>
      <c r="D8" s="361" t="s">
        <v>6</v>
      </c>
      <c r="E8" s="400" t="s">
        <v>7</v>
      </c>
      <c r="F8" s="401"/>
    </row>
    <row r="9" spans="1:6" s="18" customFormat="1" ht="15.75" customHeight="1">
      <c r="A9" s="362" t="s">
        <v>8</v>
      </c>
      <c r="B9" s="20"/>
      <c r="C9" s="132" t="s">
        <v>9</v>
      </c>
      <c r="D9" s="186" t="s">
        <v>10</v>
      </c>
      <c r="E9" s="287" t="s">
        <v>11</v>
      </c>
      <c r="F9" s="288" t="s">
        <v>10</v>
      </c>
    </row>
    <row r="10" spans="1:6" s="30" customFormat="1" ht="10.5" customHeight="1" thickBot="1">
      <c r="A10" s="363">
        <v>1</v>
      </c>
      <c r="B10" s="134">
        <v>2</v>
      </c>
      <c r="C10" s="190">
        <v>3</v>
      </c>
      <c r="D10" s="192">
        <v>4</v>
      </c>
      <c r="E10" s="289">
        <v>5</v>
      </c>
      <c r="F10" s="290">
        <v>6</v>
      </c>
    </row>
    <row r="11" spans="1:6" s="30" customFormat="1" ht="28.5" customHeight="1" thickBot="1" thickTop="1">
      <c r="A11" s="364">
        <v>700</v>
      </c>
      <c r="B11" s="241" t="s">
        <v>67</v>
      </c>
      <c r="C11" s="339" t="s">
        <v>85</v>
      </c>
      <c r="D11" s="244"/>
      <c r="E11" s="291">
        <f>E12</f>
        <v>500</v>
      </c>
      <c r="F11" s="292">
        <f>F12</f>
        <v>500</v>
      </c>
    </row>
    <row r="12" spans="1:6" s="78" customFormat="1" ht="28.5" customHeight="1" thickTop="1">
      <c r="A12" s="365">
        <v>70005</v>
      </c>
      <c r="B12" s="242" t="s">
        <v>69</v>
      </c>
      <c r="C12" s="245"/>
      <c r="D12" s="246"/>
      <c r="E12" s="293">
        <f>E13+E14</f>
        <v>500</v>
      </c>
      <c r="F12" s="294">
        <f>F13</f>
        <v>500</v>
      </c>
    </row>
    <row r="13" spans="1:6" s="42" customFormat="1" ht="30" customHeight="1">
      <c r="A13" s="366">
        <v>4240</v>
      </c>
      <c r="B13" s="243" t="s">
        <v>21</v>
      </c>
      <c r="C13" s="247"/>
      <c r="D13" s="41"/>
      <c r="E13" s="295"/>
      <c r="F13" s="296">
        <v>500</v>
      </c>
    </row>
    <row r="14" spans="1:6" s="37" customFormat="1" ht="32.25" customHeight="1" thickBot="1">
      <c r="A14" s="366">
        <v>4300</v>
      </c>
      <c r="B14" s="243" t="s">
        <v>68</v>
      </c>
      <c r="C14" s="248"/>
      <c r="D14" s="249"/>
      <c r="E14" s="297">
        <v>500</v>
      </c>
      <c r="F14" s="298"/>
    </row>
    <row r="15" spans="1:6" s="37" customFormat="1" ht="27.75" customHeight="1" thickBot="1" thickTop="1">
      <c r="A15" s="364">
        <v>710</v>
      </c>
      <c r="B15" s="250" t="s">
        <v>70</v>
      </c>
      <c r="C15" s="214" t="s">
        <v>86</v>
      </c>
      <c r="D15" s="208">
        <f>D16</f>
        <v>5400</v>
      </c>
      <c r="E15" s="299">
        <f>E16</f>
        <v>0</v>
      </c>
      <c r="F15" s="300">
        <f>F16</f>
        <v>5400</v>
      </c>
    </row>
    <row r="16" spans="1:6" s="42" customFormat="1" ht="27" customHeight="1" thickTop="1">
      <c r="A16" s="367" t="s">
        <v>63</v>
      </c>
      <c r="B16" s="84" t="s">
        <v>64</v>
      </c>
      <c r="C16" s="140"/>
      <c r="D16" s="204">
        <f>D17</f>
        <v>5400</v>
      </c>
      <c r="E16" s="293">
        <f>SUM(E17:E18)</f>
        <v>0</v>
      </c>
      <c r="F16" s="227">
        <f>SUM(F17:F18)</f>
        <v>5400</v>
      </c>
    </row>
    <row r="17" spans="1:6" s="42" customFormat="1" ht="75.75" customHeight="1">
      <c r="A17" s="368">
        <v>2110</v>
      </c>
      <c r="B17" s="228" t="s">
        <v>82</v>
      </c>
      <c r="C17" s="141"/>
      <c r="D17" s="212">
        <v>5400</v>
      </c>
      <c r="E17" s="301"/>
      <c r="F17" s="224"/>
    </row>
    <row r="18" spans="1:6" s="42" customFormat="1" ht="24.75" customHeight="1" thickBot="1">
      <c r="A18" s="368">
        <v>4010</v>
      </c>
      <c r="B18" s="228" t="s">
        <v>24</v>
      </c>
      <c r="C18" s="141"/>
      <c r="D18" s="212"/>
      <c r="E18" s="301"/>
      <c r="F18" s="224">
        <v>5400</v>
      </c>
    </row>
    <row r="19" spans="1:6" s="229" customFormat="1" ht="21.75" customHeight="1" thickBot="1" thickTop="1">
      <c r="A19" s="369"/>
      <c r="B19" s="121" t="s">
        <v>41</v>
      </c>
      <c r="C19" s="174"/>
      <c r="D19" s="123">
        <f>D15</f>
        <v>5400</v>
      </c>
      <c r="E19" s="252">
        <f>E15+E11</f>
        <v>500</v>
      </c>
      <c r="F19" s="302">
        <f>F15+F11</f>
        <v>5900</v>
      </c>
    </row>
    <row r="20" spans="1:6" s="177" customFormat="1" ht="17.25" thickBot="1" thickTop="1">
      <c r="A20" s="370"/>
      <c r="B20" s="127" t="s">
        <v>42</v>
      </c>
      <c r="C20" s="393"/>
      <c r="D20" s="338"/>
      <c r="E20" s="253">
        <f>F19-E19</f>
        <v>5400</v>
      </c>
      <c r="F20" s="254"/>
    </row>
    <row r="21" ht="16.5" thickTop="1"/>
    <row r="22" ht="15.75">
      <c r="B22" s="230"/>
    </row>
  </sheetData>
  <mergeCells count="1">
    <mergeCell ref="E8:F8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7.375" style="255" customWidth="1"/>
    <col min="2" max="2" width="34.375" style="255" customWidth="1"/>
    <col min="3" max="3" width="6.875" style="255" customWidth="1"/>
    <col min="4" max="5" width="15.00390625" style="255" customWidth="1"/>
    <col min="6" max="16384" width="10.00390625" style="255" customWidth="1"/>
  </cols>
  <sheetData>
    <row r="1" spans="4:6" ht="15.75">
      <c r="D1" s="2" t="s">
        <v>71</v>
      </c>
      <c r="E1" s="2"/>
      <c r="F1" s="256"/>
    </row>
    <row r="2" spans="1:6" ht="14.25" customHeight="1">
      <c r="A2" s="257"/>
      <c r="B2" s="258"/>
      <c r="C2" s="259"/>
      <c r="D2" s="6" t="s">
        <v>99</v>
      </c>
      <c r="E2" s="6"/>
      <c r="F2" s="256"/>
    </row>
    <row r="3" spans="1:6" ht="14.25" customHeight="1">
      <c r="A3" s="257"/>
      <c r="B3" s="258"/>
      <c r="C3" s="259"/>
      <c r="D3" s="6" t="s">
        <v>1</v>
      </c>
      <c r="E3" s="6"/>
      <c r="F3" s="256"/>
    </row>
    <row r="4" spans="1:6" ht="13.5" customHeight="1">
      <c r="A4" s="257"/>
      <c r="B4" s="258"/>
      <c r="C4" s="259"/>
      <c r="D4" s="6" t="s">
        <v>95</v>
      </c>
      <c r="E4" s="6"/>
      <c r="F4" s="256"/>
    </row>
    <row r="5" spans="1:6" ht="11.25" customHeight="1">
      <c r="A5" s="257"/>
      <c r="B5" s="258"/>
      <c r="C5" s="259"/>
      <c r="D5" s="260"/>
      <c r="E5" s="260"/>
      <c r="F5" s="256"/>
    </row>
    <row r="6" spans="1:6" s="266" customFormat="1" ht="94.5" customHeight="1">
      <c r="A6" s="261" t="s">
        <v>76</v>
      </c>
      <c r="B6" s="262"/>
      <c r="C6" s="263"/>
      <c r="D6" s="264"/>
      <c r="E6" s="264"/>
      <c r="F6" s="265"/>
    </row>
    <row r="7" spans="1:6" s="266" customFormat="1" ht="12" customHeight="1" thickBot="1">
      <c r="A7" s="261"/>
      <c r="B7" s="262"/>
      <c r="C7" s="263"/>
      <c r="D7" s="264"/>
      <c r="E7" s="264" t="s">
        <v>2</v>
      </c>
      <c r="F7" s="265"/>
    </row>
    <row r="8" spans="1:5" s="267" customFormat="1" ht="25.5" customHeight="1" thickTop="1">
      <c r="A8" s="340" t="s">
        <v>3</v>
      </c>
      <c r="B8" s="341" t="s">
        <v>4</v>
      </c>
      <c r="C8" s="342" t="s">
        <v>5</v>
      </c>
      <c r="D8" s="343" t="s">
        <v>6</v>
      </c>
      <c r="E8" s="344" t="s">
        <v>7</v>
      </c>
    </row>
    <row r="9" spans="1:5" s="271" customFormat="1" ht="12" customHeight="1">
      <c r="A9" s="345" t="s">
        <v>8</v>
      </c>
      <c r="B9" s="268"/>
      <c r="C9" s="269" t="s">
        <v>9</v>
      </c>
      <c r="D9" s="270" t="s">
        <v>72</v>
      </c>
      <c r="E9" s="346" t="s">
        <v>10</v>
      </c>
    </row>
    <row r="10" spans="1:5" s="31" customFormat="1" ht="12" customHeight="1" thickBot="1">
      <c r="A10" s="347">
        <v>1</v>
      </c>
      <c r="B10" s="272">
        <v>2</v>
      </c>
      <c r="C10" s="273">
        <v>3</v>
      </c>
      <c r="D10" s="274">
        <v>4</v>
      </c>
      <c r="E10" s="348">
        <v>5</v>
      </c>
    </row>
    <row r="11" spans="1:5" s="277" customFormat="1" ht="31.5" customHeight="1" thickBot="1" thickTop="1">
      <c r="A11" s="349">
        <v>921</v>
      </c>
      <c r="B11" s="43" t="s">
        <v>36</v>
      </c>
      <c r="C11" s="137" t="s">
        <v>33</v>
      </c>
      <c r="D11" s="276">
        <f>D12</f>
        <v>87160</v>
      </c>
      <c r="E11" s="350">
        <f>E12</f>
        <v>87160</v>
      </c>
    </row>
    <row r="12" spans="1:5" s="35" customFormat="1" ht="23.25" customHeight="1" thickTop="1">
      <c r="A12" s="351" t="s">
        <v>74</v>
      </c>
      <c r="B12" s="145" t="s">
        <v>75</v>
      </c>
      <c r="C12" s="279"/>
      <c r="D12" s="223">
        <f>D13</f>
        <v>87160</v>
      </c>
      <c r="E12" s="352">
        <f>E13+E14</f>
        <v>87160</v>
      </c>
    </row>
    <row r="13" spans="1:5" s="35" customFormat="1" ht="72" customHeight="1">
      <c r="A13" s="353">
        <v>2120</v>
      </c>
      <c r="B13" s="65" t="s">
        <v>77</v>
      </c>
      <c r="C13" s="280"/>
      <c r="D13" s="281">
        <v>87160</v>
      </c>
      <c r="E13" s="354"/>
    </row>
    <row r="14" spans="1:5" s="35" customFormat="1" ht="30.75" customHeight="1" thickBot="1">
      <c r="A14" s="355">
        <v>2480</v>
      </c>
      <c r="B14" s="275" t="s">
        <v>73</v>
      </c>
      <c r="C14" s="280"/>
      <c r="D14" s="281"/>
      <c r="E14" s="354">
        <v>87160</v>
      </c>
    </row>
    <row r="15" spans="1:5" s="285" customFormat="1" ht="21.75" customHeight="1" thickBot="1" thickTop="1">
      <c r="A15" s="356"/>
      <c r="B15" s="282" t="s">
        <v>41</v>
      </c>
      <c r="C15" s="283"/>
      <c r="D15" s="284">
        <f>D11</f>
        <v>87160</v>
      </c>
      <c r="E15" s="357">
        <f>E11</f>
        <v>87160</v>
      </c>
    </row>
    <row r="16" s="286" customFormat="1" ht="13.5" thickTop="1"/>
    <row r="17" s="286" customFormat="1" ht="12.75"/>
    <row r="18" s="286" customFormat="1" ht="12.75"/>
    <row r="19" s="286" customFormat="1" ht="12.75"/>
    <row r="20" s="286" customFormat="1" ht="12.75"/>
    <row r="21" s="286" customFormat="1" ht="12.75"/>
    <row r="22" s="286" customFormat="1" ht="12.75"/>
    <row r="23" s="286" customFormat="1" ht="12.75"/>
    <row r="24" s="286" customFormat="1" ht="12.75"/>
    <row r="25" s="286" customFormat="1" ht="12.75"/>
    <row r="26" s="286" customFormat="1" ht="12.75"/>
  </sheetData>
  <printOptions/>
  <pageMargins left="0.75" right="0.75" top="1" bottom="1" header="0.5" footer="0.5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2005-10-31T11:32:38Z</cp:lastPrinted>
  <dcterms:created xsi:type="dcterms:W3CDTF">2005-10-26T11:13:23Z</dcterms:created>
  <dcterms:modified xsi:type="dcterms:W3CDTF">2005-11-09T16:09:23Z</dcterms:modified>
  <cp:category/>
  <cp:version/>
  <cp:contentType/>
  <cp:contentStatus/>
</cp:coreProperties>
</file>