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Zal nr 1" sheetId="1" r:id="rId1"/>
    <sheet name="Zał nr 2" sheetId="2" r:id="rId2"/>
    <sheet name="Zal nr 3" sheetId="3" r:id="rId3"/>
  </sheets>
  <definedNames>
    <definedName name="_xlnm.Print_Area" localSheetId="0">'Zal nr 1'!$A$1:$F$103</definedName>
    <definedName name="_xlnm.Print_Titles" localSheetId="0">'Zal nr 1'!$8:$10</definedName>
    <definedName name="_xlnm.Print_Titles" localSheetId="1">'Zał nr 2'!$8:$10</definedName>
  </definedNames>
  <calcPr fullCalcOnLoad="1"/>
</workbook>
</file>

<file path=xl/sharedStrings.xml><?xml version="1.0" encoding="utf-8"?>
<sst xmlns="http://schemas.openxmlformats.org/spreadsheetml/2006/main" count="229" uniqueCount="119">
  <si>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</si>
  <si>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</si>
  <si>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</si>
  <si>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</si>
  <si>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</si>
  <si>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</si>
  <si>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</si>
  <si>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</si>
  <si>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</si>
  <si>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</si>
  <si>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</si>
  <si>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</si>
  <si>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Zakup usług pozostałych</t>
  </si>
  <si>
    <t>Pozostała działalność</t>
  </si>
  <si>
    <t>KS</t>
  </si>
  <si>
    <t>OGÓŁEM</t>
  </si>
  <si>
    <t>per saldo</t>
  </si>
  <si>
    <t>Zakup materiałów i wyposażenia</t>
  </si>
  <si>
    <t>Załącznik nr 2 do Zarządzenia</t>
  </si>
  <si>
    <t>Wydatki na zakupy inwestycyjne jednostek budżetowych</t>
  </si>
  <si>
    <t>Załącznik nr  3 do Zarządzenia</t>
  </si>
  <si>
    <t>POMOC SPOŁECZNA</t>
  </si>
  <si>
    <t>EDUKACYJNA OPIEKA WYCHOWAWCZA</t>
  </si>
  <si>
    <t>E</t>
  </si>
  <si>
    <t>OŚWIATA I WYCHOWANIE</t>
  </si>
  <si>
    <t>ZMIANY W  PLANIE  WYDATKÓW NA ZADANIA WŁASNE POWIATU   W  2006  ROKU</t>
  </si>
  <si>
    <t>Dotacje celowe otrzymane z budżetu państwa na realizację zadań bieżących z zakresu administracji rządowej oraz innych zadań zleconych gminie ustawami</t>
  </si>
  <si>
    <t>ZMIANY PLANU  DOCHODÓW  I  WYDATKÓW  NA  ZADANIA  WŁASNE  GMINY   W  2006  ROKU</t>
  </si>
  <si>
    <t>Dodatkowe wynagrodzenie roczne</t>
  </si>
  <si>
    <t>Wydatki inwestycyjne jednostek budżetowych</t>
  </si>
  <si>
    <t>IK</t>
  </si>
  <si>
    <t>921</t>
  </si>
  <si>
    <t>KULTURA I OCHRONA DZIEDZICTWA NARODOWEGO</t>
  </si>
  <si>
    <t>4300</t>
  </si>
  <si>
    <t>ZMIANY  PLANU  DOCHODÓW  I  WYDATKÓW NA  ZADANIA  ZLECONE  GMINIE Z ZAKRESU ADMINISTRACJI  RZĄDOWEJ                                                                                            W  2006  ROKU</t>
  </si>
  <si>
    <t>Dotacja podmiotowa z budżetu dla samorządowej instytucji kultury</t>
  </si>
  <si>
    <t>Szkoły podstawowe</t>
  </si>
  <si>
    <t>Wynagrodzenia osobowe pracowników</t>
  </si>
  <si>
    <t>Zakup pomocy naukowych, dydaktycznych i książek</t>
  </si>
  <si>
    <t>Zakup energii</t>
  </si>
  <si>
    <t>Zakup usług remontowych</t>
  </si>
  <si>
    <t>Odpis na ZFŚS</t>
  </si>
  <si>
    <t>Gimnazja</t>
  </si>
  <si>
    <t>Wynagrodzenia bezosobowe</t>
  </si>
  <si>
    <t>Podróże służbowe krajowe</t>
  </si>
  <si>
    <t>Dokształcanie i doskonalenie nauczycieli</t>
  </si>
  <si>
    <r>
      <t>Wynagrodzenia osobowe pracowników -</t>
    </r>
    <r>
      <rPr>
        <i/>
        <sz val="10"/>
        <rFont val="Times New Roman"/>
        <family val="1"/>
      </rPr>
      <t xml:space="preserve"> awanse zawodowe nauczycieli</t>
    </r>
  </si>
  <si>
    <t>ADMINISTRACJA PUBLICZNA</t>
  </si>
  <si>
    <t>Urząd Miejski</t>
  </si>
  <si>
    <t>Wydatki osobowe niezaliczone do wynagrodzeń</t>
  </si>
  <si>
    <t>SM</t>
  </si>
  <si>
    <t>OA</t>
  </si>
  <si>
    <t>Promocja jednostek samorządu terytorialnego</t>
  </si>
  <si>
    <t>PI</t>
  </si>
  <si>
    <t>92108</t>
  </si>
  <si>
    <t>Filharmonie, orkiestry, chóry i kapele</t>
  </si>
  <si>
    <t>RÓŻNE ROZLICZENIA</t>
  </si>
  <si>
    <t>Rezerwy ogólne i celowe</t>
  </si>
  <si>
    <t>Rezerwa celowa na programy z UE</t>
  </si>
  <si>
    <t>4210</t>
  </si>
  <si>
    <t>Ośrodki wsparcia</t>
  </si>
  <si>
    <t>"Schronisko dla bezdomnych"</t>
  </si>
  <si>
    <t>Składki na ubezpieczenie społeczne</t>
  </si>
  <si>
    <t>Pozostałe odsetki</t>
  </si>
  <si>
    <t>Ośrodki pomocy społecznej</t>
  </si>
  <si>
    <t>Środowiskowy Dom Samopomocy nr 1</t>
  </si>
  <si>
    <t>RWZ</t>
  </si>
  <si>
    <t>Pozostała działilność</t>
  </si>
  <si>
    <t>Różne opłaty i składki</t>
  </si>
  <si>
    <t>92109</t>
  </si>
  <si>
    <t>Domy i ośrodki kultury, świetlice i kluby</t>
  </si>
  <si>
    <t>Muzea</t>
  </si>
  <si>
    <t>BEZPIECZEŃSTWO PUBLICZNE I OCHRONA PRZECIWPOŻAROWA</t>
  </si>
  <si>
    <t>Komendy powiatowe Państwowej Straży Pożarnej</t>
  </si>
  <si>
    <t>Wpłaty jednostek na fundusz celowy na finansowanie lub dofinansowanie zadań inwestycyjnych</t>
  </si>
  <si>
    <t>BZK</t>
  </si>
  <si>
    <t>Pomoc materialna dla uczniów</t>
  </si>
  <si>
    <t>Dotacje celowe trzymane z budżetu państwa na realizację własnych zadań bieżących gmin</t>
  </si>
  <si>
    <t>Stypendia dla uczniów</t>
  </si>
  <si>
    <t>OCHRONA ZDROWIA</t>
  </si>
  <si>
    <t>Pozostała działałność</t>
  </si>
  <si>
    <t>Przeciwdziałanie alkoholizmowi</t>
  </si>
  <si>
    <t>Koszty postępowania sądowego i prokuratorskiego</t>
  </si>
  <si>
    <t>Świadczenia społeczne</t>
  </si>
  <si>
    <t>Wpływy z tytułu pomocy finansowej udzielanej między jednostkami samorządu terytorialnego na dofinansowanie własnych zadań bieżących</t>
  </si>
  <si>
    <t>Jednostki specjalistycznego poradnictwa, mieszkania chronione i ośrodki interwencji kryzysowej</t>
  </si>
  <si>
    <t>PU</t>
  </si>
  <si>
    <t>"Budowa Centrum rekreacyjno-sportowego w Koszalinie"</t>
  </si>
  <si>
    <t>Obiekty sportowe</t>
  </si>
  <si>
    <t>KULTURA FIZYCZNA I SPORT</t>
  </si>
  <si>
    <t>Zadania w zakresie kultury fizycznej i sportu</t>
  </si>
  <si>
    <t>92105</t>
  </si>
  <si>
    <t>Pozostałe zadania w zakresie kultury</t>
  </si>
  <si>
    <t>OP</t>
  </si>
  <si>
    <t>Wynagrodzenia agencyjno-prowizyjne</t>
  </si>
  <si>
    <t>FK</t>
  </si>
  <si>
    <t>FN</t>
  </si>
  <si>
    <t>Zakup usług zdrowotnych</t>
  </si>
  <si>
    <t>Podróże służbowe zagraniczne</t>
  </si>
  <si>
    <t xml:space="preserve">Zakup usług pozostałych </t>
  </si>
  <si>
    <t>Świetlice szkolne</t>
  </si>
  <si>
    <t>Licea ogólnokształcące</t>
  </si>
  <si>
    <t>Składki na ubezpieczenia społeczne</t>
  </si>
  <si>
    <t>Centrum Kształcenia Ustawicznego</t>
  </si>
  <si>
    <t>Specjalny Osrodek Szkolno - Wychowawczy</t>
  </si>
  <si>
    <t>Placówki wychowania pozaszkolnego - MDK</t>
  </si>
  <si>
    <t>Pozastała działalność</t>
  </si>
  <si>
    <t>Szkoły zawodowe</t>
  </si>
  <si>
    <t>Oddziały przedszkolne w szkołach podstawowych</t>
  </si>
  <si>
    <t>Dotacja podmiotowa z budżetu dla niepublicznej jednostki systemu oświaty</t>
  </si>
  <si>
    <r>
      <t xml:space="preserve">Wynagrodzenia pracowników - </t>
    </r>
    <r>
      <rPr>
        <i/>
        <sz val="10"/>
        <rFont val="Times New Roman CE"/>
        <family val="1"/>
      </rPr>
      <t>odprawy emerytalne i zasiłki na zagospodarowanie</t>
    </r>
  </si>
  <si>
    <r>
      <t>Wynagrodzenia pracowników -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odprawy emerytalne i zasiłki na zagospodarowanie</t>
    </r>
  </si>
  <si>
    <r>
      <t xml:space="preserve">Zakup usług pozostałych - </t>
    </r>
    <r>
      <rPr>
        <i/>
        <sz val="10"/>
        <rFont val="Times New Roman"/>
        <family val="1"/>
      </rPr>
      <t>imprezy organizowane przez szkoły</t>
    </r>
  </si>
  <si>
    <t xml:space="preserve">Dotacja podmiotowa z budżetu dla niepublicznej jednostki systemu oświaty </t>
  </si>
  <si>
    <t>z dnia 18 maja 2006 r.</t>
  </si>
  <si>
    <t>BRM</t>
  </si>
  <si>
    <t>RO  Przedmieście Księżnej Anny</t>
  </si>
  <si>
    <t xml:space="preserve">Nr  438 / 2589 / 06  </t>
  </si>
  <si>
    <t>Dotacja celowa z budżetu na finansowanie lub dofinansowanie zadań zleconych do realizacji stowarzyszeniom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</si>
</sst>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0\-000"/>
  </numFmts>
  <fonts count="23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8" xfId="0" applyNumberFormat="1" applyFont="1" applyFill="1" applyBorder="1" applyAlignment="1" applyProtection="1">
      <alignment horizontal="centerContinuous" vertical="center"/>
      <protection locked="0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3" fontId="10" fillId="0" borderId="11" xfId="0" applyNumberFormat="1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17" xfId="0" applyNumberFormat="1" applyFont="1" applyFill="1" applyBorder="1" applyAlignment="1" applyProtection="1">
      <alignment horizontal="center" vertical="top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vertical="center" wrapText="1"/>
    </xf>
    <xf numFmtId="0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16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21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22" xfId="0" applyNumberFormat="1" applyFont="1" applyFill="1" applyBorder="1" applyAlignment="1" applyProtection="1">
      <alignment horizontal="centerContinuous" vertical="center"/>
      <protection locked="0"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0" fontId="8" fillId="0" borderId="24" xfId="0" applyNumberFormat="1" applyFont="1" applyFill="1" applyBorder="1" applyAlignment="1" applyProtection="1">
      <alignment horizontal="centerContinuous" vertical="center"/>
      <protection locked="0"/>
    </xf>
    <xf numFmtId="0" fontId="8" fillId="0" borderId="17" xfId="0" applyNumberFormat="1" applyFont="1" applyFill="1" applyBorder="1" applyAlignment="1" applyProtection="1">
      <alignment vertical="center" wrapText="1"/>
      <protection locked="0"/>
    </xf>
    <xf numFmtId="1" fontId="14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5" xfId="20" applyNumberFormat="1" applyFont="1" applyFill="1" applyBorder="1" applyAlignment="1" applyProtection="1">
      <alignment vertical="center" wrapText="1"/>
      <protection locked="0"/>
    </xf>
    <xf numFmtId="3" fontId="14" fillId="0" borderId="25" xfId="0" applyNumberFormat="1" applyFont="1" applyBorder="1" applyAlignment="1">
      <alignment vertical="center"/>
    </xf>
    <xf numFmtId="3" fontId="8" fillId="0" borderId="11" xfId="0" applyNumberFormat="1" applyFont="1" applyFill="1" applyBorder="1" applyAlignment="1" applyProtection="1">
      <alignment horizontal="right"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27" xfId="0" applyNumberFormat="1" applyFont="1" applyFill="1" applyBorder="1" applyAlignment="1" applyProtection="1">
      <alignment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28" xfId="0" applyFont="1" applyBorder="1" applyAlignment="1">
      <alignment horizontal="center" vertical="center"/>
    </xf>
    <xf numFmtId="0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164" fontId="8" fillId="0" borderId="31" xfId="0" applyNumberFormat="1" applyFont="1" applyFill="1" applyBorder="1" applyAlignment="1" applyProtection="1">
      <alignment horizontal="center" vertical="center"/>
      <protection locked="0"/>
    </xf>
    <xf numFmtId="164" fontId="9" fillId="0" borderId="27" xfId="0" applyNumberFormat="1" applyFont="1" applyFill="1" applyBorder="1" applyAlignment="1" applyProtection="1">
      <alignment horizontal="center" vertical="center"/>
      <protection locked="0"/>
    </xf>
    <xf numFmtId="164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Continuous" vertical="center"/>
      <protection locked="0"/>
    </xf>
    <xf numFmtId="0" fontId="8" fillId="0" borderId="16" xfId="0" applyNumberFormat="1" applyFont="1" applyFill="1" applyBorder="1" applyAlignment="1" applyProtection="1">
      <alignment vertical="center" wrapText="1"/>
      <protection locked="0"/>
    </xf>
    <xf numFmtId="1" fontId="13" fillId="0" borderId="8" xfId="0" applyNumberFormat="1" applyFont="1" applyFill="1" applyBorder="1" applyAlignment="1" applyProtection="1">
      <alignment horizontal="centerContinuous" vertical="center"/>
      <protection locked="0"/>
    </xf>
    <xf numFmtId="3" fontId="13" fillId="0" borderId="32" xfId="0" applyNumberFormat="1" applyFont="1" applyBorder="1" applyAlignment="1">
      <alignment horizontal="right" vertical="center"/>
    </xf>
    <xf numFmtId="3" fontId="14" fillId="0" borderId="5" xfId="0" applyNumberFormat="1" applyFont="1" applyBorder="1" applyAlignment="1">
      <alignment vertical="center"/>
    </xf>
    <xf numFmtId="0" fontId="8" fillId="0" borderId="33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4" xfId="0" applyNumberFormat="1" applyFont="1" applyFill="1" applyBorder="1" applyAlignment="1" applyProtection="1">
      <alignment horizontal="center" vertical="center"/>
      <protection locked="0"/>
    </xf>
    <xf numFmtId="3" fontId="8" fillId="0" borderId="3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9" fillId="0" borderId="36" xfId="0" applyNumberFormat="1" applyFont="1" applyFill="1" applyBorder="1" applyAlignment="1" applyProtection="1">
      <alignment horizontal="centerContinuous" vertical="center"/>
      <protection locked="0"/>
    </xf>
    <xf numFmtId="0" fontId="8" fillId="0" borderId="37" xfId="0" applyNumberFormat="1" applyFont="1" applyFill="1" applyBorder="1" applyAlignment="1" applyProtection="1">
      <alignment horizontal="centerContinuous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14" fillId="0" borderId="25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13" fillId="0" borderId="38" xfId="0" applyNumberFormat="1" applyFont="1" applyFill="1" applyBorder="1" applyAlignment="1" applyProtection="1">
      <alignment horizontal="right" vertical="center"/>
      <protection locked="0"/>
    </xf>
    <xf numFmtId="3" fontId="8" fillId="0" borderId="39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8" fillId="0" borderId="40" xfId="0" applyNumberFormat="1" applyFont="1" applyFill="1" applyBorder="1" applyAlignment="1" applyProtection="1">
      <alignment horizontal="right" vertical="center"/>
      <protection locked="0"/>
    </xf>
    <xf numFmtId="164" fontId="8" fillId="0" borderId="32" xfId="0" applyNumberFormat="1" applyFont="1" applyFill="1" applyBorder="1" applyAlignment="1" applyProtection="1">
      <alignment horizontal="center" vertical="center"/>
      <protection locked="0"/>
    </xf>
    <xf numFmtId="164" fontId="8" fillId="0" borderId="41" xfId="0" applyNumberFormat="1" applyFont="1" applyFill="1" applyBorder="1" applyAlignment="1" applyProtection="1">
      <alignment horizontal="center" vertical="center"/>
      <protection locked="0"/>
    </xf>
    <xf numFmtId="164" fontId="9" fillId="0" borderId="42" xfId="0" applyNumberFormat="1" applyFont="1" applyFill="1" applyBorder="1" applyAlignment="1" applyProtection="1">
      <alignment horizontal="center" vertical="center"/>
      <protection locked="0"/>
    </xf>
    <xf numFmtId="164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NumberFormat="1" applyFont="1" applyFill="1" applyBorder="1" applyAlignment="1" applyProtection="1">
      <alignment horizontal="center" wrapText="1"/>
      <protection locked="0"/>
    </xf>
    <xf numFmtId="0" fontId="4" fillId="0" borderId="27" xfId="0" applyNumberFormat="1" applyFont="1" applyFill="1" applyBorder="1" applyAlignment="1" applyProtection="1">
      <alignment horizontal="center" vertical="top" wrapText="1"/>
      <protection locked="0"/>
    </xf>
    <xf numFmtId="0" fontId="3" fillId="0" borderId="44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45" xfId="0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vertical="center" wrapText="1"/>
    </xf>
    <xf numFmtId="49" fontId="13" fillId="0" borderId="22" xfId="0" applyNumberFormat="1" applyFont="1" applyBorder="1" applyAlignment="1">
      <alignment horizontal="center" vertical="center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3" fontId="14" fillId="0" borderId="46" xfId="0" applyNumberFormat="1" applyFont="1" applyBorder="1" applyAlignment="1">
      <alignment vertical="center"/>
    </xf>
    <xf numFmtId="3" fontId="13" fillId="0" borderId="47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0" fontId="9" fillId="0" borderId="48" xfId="0" applyNumberFormat="1" applyFont="1" applyFill="1" applyBorder="1" applyAlignment="1" applyProtection="1">
      <alignment horizontal="center" vertical="center"/>
      <protection locked="0"/>
    </xf>
    <xf numFmtId="3" fontId="13" fillId="0" borderId="49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14" fillId="0" borderId="42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3" fontId="13" fillId="0" borderId="48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/>
    </xf>
    <xf numFmtId="3" fontId="9" fillId="0" borderId="42" xfId="0" applyNumberFormat="1" applyFont="1" applyFill="1" applyBorder="1" applyAlignment="1" applyProtection="1">
      <alignment horizontal="right" vertical="center"/>
      <protection locked="0"/>
    </xf>
    <xf numFmtId="3" fontId="8" fillId="0" borderId="45" xfId="0" applyNumberFormat="1" applyFont="1" applyFill="1" applyBorder="1" applyAlignment="1" applyProtection="1">
      <alignment horizontal="right" vertical="center"/>
      <protection locked="0"/>
    </xf>
    <xf numFmtId="3" fontId="7" fillId="0" borderId="6" xfId="0" applyNumberFormat="1" applyFont="1" applyFill="1" applyBorder="1" applyAlignment="1" applyProtection="1">
      <alignment horizontal="center" vertical="center"/>
      <protection locked="0"/>
    </xf>
    <xf numFmtId="3" fontId="10" fillId="0" borderId="51" xfId="0" applyNumberFormat="1" applyFont="1" applyBorder="1" applyAlignment="1">
      <alignment horizontal="centerContinuous" vertical="center"/>
    </xf>
    <xf numFmtId="0" fontId="10" fillId="0" borderId="52" xfId="0" applyFont="1" applyBorder="1" applyAlignment="1">
      <alignment vertical="center"/>
    </xf>
    <xf numFmtId="164" fontId="14" fillId="0" borderId="20" xfId="20" applyNumberFormat="1" applyFont="1" applyFill="1" applyBorder="1" applyAlignment="1" applyProtection="1">
      <alignment vertical="center" wrapText="1"/>
      <protection locked="0"/>
    </xf>
    <xf numFmtId="1" fontId="14" fillId="0" borderId="33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vertical="center" wrapText="1"/>
      <protection locked="0"/>
    </xf>
    <xf numFmtId="3" fontId="13" fillId="0" borderId="5" xfId="0" applyNumberFormat="1" applyFont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9" fillId="0" borderId="39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53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/>
    </xf>
    <xf numFmtId="1" fontId="14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19" xfId="20" applyNumberFormat="1" applyFont="1" applyFill="1" applyBorder="1" applyAlignment="1" applyProtection="1">
      <alignment vertical="center" wrapText="1"/>
      <protection locked="0"/>
    </xf>
    <xf numFmtId="49" fontId="8" fillId="0" borderId="15" xfId="0" applyNumberFormat="1" applyFont="1" applyFill="1" applyBorder="1" applyAlignment="1" applyProtection="1">
      <alignment horizontal="centerContinuous" vertical="center"/>
      <protection locked="0"/>
    </xf>
    <xf numFmtId="3" fontId="14" fillId="0" borderId="12" xfId="0" applyNumberFormat="1" applyFont="1" applyBorder="1" applyAlignment="1">
      <alignment vertical="center"/>
    </xf>
    <xf numFmtId="164" fontId="13" fillId="0" borderId="20" xfId="20" applyNumberFormat="1" applyFont="1" applyFill="1" applyBorder="1" applyAlignment="1" applyProtection="1">
      <alignment vertical="center" wrapText="1"/>
      <protection locked="0"/>
    </xf>
    <xf numFmtId="0" fontId="8" fillId="0" borderId="54" xfId="0" applyNumberFormat="1" applyFont="1" applyFill="1" applyBorder="1" applyAlignment="1" applyProtection="1">
      <alignment vertical="center" wrapText="1"/>
      <protection locked="0"/>
    </xf>
    <xf numFmtId="164" fontId="8" fillId="0" borderId="54" xfId="0" applyNumberFormat="1" applyFont="1" applyFill="1" applyBorder="1" applyAlignment="1" applyProtection="1">
      <alignment horizontal="center" vertical="center"/>
      <protection locked="0"/>
    </xf>
    <xf numFmtId="164" fontId="9" fillId="0" borderId="27" xfId="0" applyNumberFormat="1" applyFont="1" applyFill="1" applyBorder="1" applyAlignment="1" applyProtection="1">
      <alignment horizontal="center" vertical="center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  <xf numFmtId="3" fontId="9" fillId="0" borderId="48" xfId="0" applyNumberFormat="1" applyFont="1" applyFill="1" applyBorder="1" applyAlignment="1" applyProtection="1">
      <alignment horizontal="right" vertical="center"/>
      <protection locked="0"/>
    </xf>
    <xf numFmtId="164" fontId="8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3" fontId="8" fillId="0" borderId="51" xfId="0" applyNumberFormat="1" applyFont="1" applyFill="1" applyBorder="1" applyAlignment="1" applyProtection="1">
      <alignment horizontal="right" vertical="center"/>
      <protection locked="0"/>
    </xf>
    <xf numFmtId="3" fontId="8" fillId="0" borderId="49" xfId="0" applyNumberFormat="1" applyFont="1" applyFill="1" applyBorder="1" applyAlignment="1" applyProtection="1">
      <alignment horizontal="right" vertical="center"/>
      <protection locked="0"/>
    </xf>
    <xf numFmtId="3" fontId="8" fillId="0" borderId="26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Border="1" applyAlignment="1">
      <alignment horizontal="center" vertical="center"/>
    </xf>
    <xf numFmtId="49" fontId="8" fillId="0" borderId="55" xfId="0" applyNumberFormat="1" applyFont="1" applyFill="1" applyBorder="1" applyAlignment="1" applyProtection="1">
      <alignment horizontal="centerContinuous" vertical="center"/>
      <protection locked="0"/>
    </xf>
    <xf numFmtId="0" fontId="8" fillId="0" borderId="30" xfId="0" applyNumberFormat="1" applyFont="1" applyFill="1" applyBorder="1" applyAlignment="1" applyProtection="1">
      <alignment vertical="center" wrapText="1"/>
      <protection locked="0"/>
    </xf>
    <xf numFmtId="0" fontId="8" fillId="0" borderId="5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13" fillId="0" borderId="33" xfId="0" applyNumberFormat="1" applyFont="1" applyFill="1" applyBorder="1" applyAlignment="1" applyProtection="1">
      <alignment horizontal="centerContinuous" vertical="center"/>
      <protection locked="0"/>
    </xf>
    <xf numFmtId="3" fontId="8" fillId="0" borderId="32" xfId="0" applyNumberFormat="1" applyFont="1" applyFill="1" applyBorder="1" applyAlignment="1" applyProtection="1">
      <alignment horizontal="right" vertical="center"/>
      <protection locked="0"/>
    </xf>
    <xf numFmtId="164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33" xfId="0" applyNumberFormat="1" applyFont="1" applyFill="1" applyBorder="1" applyAlignment="1" applyProtection="1">
      <alignment horizontal="centerContinuous" vertical="center"/>
      <protection locked="0"/>
    </xf>
    <xf numFmtId="0" fontId="8" fillId="0" borderId="34" xfId="0" applyNumberFormat="1" applyFont="1" applyFill="1" applyBorder="1" applyAlignment="1" applyProtection="1">
      <alignment vertical="center" wrapText="1"/>
      <protection locked="0"/>
    </xf>
    <xf numFmtId="164" fontId="8" fillId="0" borderId="34" xfId="0" applyNumberFormat="1" applyFont="1" applyFill="1" applyBorder="1" applyAlignment="1" applyProtection="1">
      <alignment horizontal="center" vertical="center"/>
      <protection locked="0"/>
    </xf>
    <xf numFmtId="164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NumberFormat="1" applyFont="1" applyFill="1" applyBorder="1" applyAlignment="1" applyProtection="1">
      <alignment vertical="center" wrapText="1"/>
      <protection locked="0"/>
    </xf>
    <xf numFmtId="164" fontId="8" fillId="0" borderId="45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0" fontId="9" fillId="0" borderId="24" xfId="0" applyNumberFormat="1" applyFont="1" applyFill="1" applyBorder="1" applyAlignment="1" applyProtection="1">
      <alignment horizontal="centerContinuous" vertical="center"/>
      <protection locked="0"/>
    </xf>
    <xf numFmtId="3" fontId="13" fillId="0" borderId="14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164" fontId="13" fillId="0" borderId="9" xfId="20" applyNumberFormat="1" applyFont="1" applyFill="1" applyBorder="1" applyAlignment="1" applyProtection="1">
      <alignment vertical="center" wrapText="1"/>
      <protection locked="0"/>
    </xf>
    <xf numFmtId="0" fontId="4" fillId="0" borderId="57" xfId="0" applyFont="1" applyBorder="1" applyAlignment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164" fontId="13" fillId="0" borderId="54" xfId="0" applyNumberFormat="1" applyFont="1" applyFill="1" applyBorder="1" applyAlignment="1" applyProtection="1">
      <alignment horizontal="center" vertical="center"/>
      <protection locked="0"/>
    </xf>
    <xf numFmtId="3" fontId="14" fillId="0" borderId="48" xfId="0" applyNumberFormat="1" applyFont="1" applyFill="1" applyBorder="1" applyAlignment="1" applyProtection="1">
      <alignment horizontal="right" vertical="center"/>
      <protection locked="0"/>
    </xf>
    <xf numFmtId="164" fontId="13" fillId="0" borderId="27" xfId="0" applyNumberFormat="1" applyFont="1" applyFill="1" applyBorder="1" applyAlignment="1" applyProtection="1">
      <alignment horizontal="center" vertical="center"/>
      <protection locked="0"/>
    </xf>
    <xf numFmtId="3" fontId="14" fillId="0" borderId="42" xfId="0" applyNumberFormat="1" applyFont="1" applyFill="1" applyBorder="1" applyAlignment="1" applyProtection="1">
      <alignment horizontal="right" vertical="center"/>
      <protection locked="0"/>
    </xf>
    <xf numFmtId="0" fontId="9" fillId="0" borderId="20" xfId="0" applyNumberFormat="1" applyFont="1" applyFill="1" applyBorder="1" applyAlignment="1" applyProtection="1">
      <alignment vertical="center" wrapText="1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0" fontId="9" fillId="0" borderId="58" xfId="0" applyNumberFormat="1" applyFont="1" applyFill="1" applyBorder="1" applyAlignment="1" applyProtection="1">
      <alignment vertical="center" wrapText="1"/>
      <protection locked="0"/>
    </xf>
    <xf numFmtId="164" fontId="8" fillId="0" borderId="59" xfId="0" applyNumberFormat="1" applyFont="1" applyFill="1" applyBorder="1" applyAlignment="1" applyProtection="1">
      <alignment horizontal="center" vertical="center"/>
      <protection locked="0"/>
    </xf>
    <xf numFmtId="3" fontId="8" fillId="0" borderId="41" xfId="0" applyNumberFormat="1" applyFont="1" applyFill="1" applyBorder="1" applyAlignment="1" applyProtection="1">
      <alignment horizontal="right" vertical="center"/>
      <protection locked="0"/>
    </xf>
    <xf numFmtId="0" fontId="8" fillId="0" borderId="45" xfId="0" applyNumberFormat="1" applyFont="1" applyFill="1" applyBorder="1" applyAlignment="1" applyProtection="1">
      <alignment horizontal="center" vertical="center"/>
      <protection locked="0"/>
    </xf>
    <xf numFmtId="3" fontId="13" fillId="0" borderId="35" xfId="0" applyNumberFormat="1" applyFont="1" applyBorder="1" applyAlignment="1">
      <alignment vertical="center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3" fontId="13" fillId="0" borderId="10" xfId="0" applyNumberFormat="1" applyFont="1" applyBorder="1" applyAlignment="1">
      <alignment vertical="center"/>
    </xf>
    <xf numFmtId="0" fontId="8" fillId="0" borderId="55" xfId="0" applyNumberFormat="1" applyFont="1" applyFill="1" applyBorder="1" applyAlignment="1" applyProtection="1">
      <alignment horizontal="center" vertical="center"/>
      <protection locked="0"/>
    </xf>
    <xf numFmtId="0" fontId="8" fillId="0" borderId="54" xfId="0" applyNumberFormat="1" applyFont="1" applyFill="1" applyBorder="1" applyAlignment="1" applyProtection="1">
      <alignment horizontal="center" vertical="center"/>
      <protection locked="0"/>
    </xf>
    <xf numFmtId="164" fontId="8" fillId="0" borderId="48" xfId="0" applyNumberFormat="1" applyFont="1" applyFill="1" applyBorder="1" applyAlignment="1" applyProtection="1">
      <alignment horizontal="center" vertical="center"/>
      <protection locked="0"/>
    </xf>
    <xf numFmtId="3" fontId="13" fillId="0" borderId="38" xfId="0" applyNumberFormat="1" applyFont="1" applyBorder="1" applyAlignment="1">
      <alignment vertical="center"/>
    </xf>
    <xf numFmtId="1" fontId="13" fillId="0" borderId="4" xfId="0" applyNumberFormat="1" applyFont="1" applyFill="1" applyBorder="1" applyAlignment="1" applyProtection="1">
      <alignment horizontal="centerContinuous" vertical="center"/>
      <protection locked="0"/>
    </xf>
    <xf numFmtId="3" fontId="13" fillId="0" borderId="12" xfId="0" applyNumberFormat="1" applyFont="1" applyFill="1" applyBorder="1" applyAlignment="1" applyProtection="1">
      <alignment horizontal="right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45" xfId="0" applyNumberFormat="1" applyFont="1" applyFill="1" applyBorder="1" applyAlignment="1" applyProtection="1">
      <alignment horizontal="right" vertical="center"/>
      <protection locked="0"/>
    </xf>
    <xf numFmtId="3" fontId="8" fillId="0" borderId="47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NumberFormat="1" applyFont="1" applyFill="1" applyBorder="1" applyAlignment="1" applyProtection="1">
      <alignment vertical="center"/>
      <protection locked="0"/>
    </xf>
    <xf numFmtId="0" fontId="9" fillId="0" borderId="57" xfId="0" applyNumberFormat="1" applyFont="1" applyFill="1" applyBorder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vertical="center"/>
      <protection locked="0"/>
    </xf>
    <xf numFmtId="0" fontId="9" fillId="0" borderId="60" xfId="0" applyNumberFormat="1" applyFont="1" applyFill="1" applyBorder="1" applyAlignment="1" applyProtection="1">
      <alignment vertical="center"/>
      <protection locked="0"/>
    </xf>
    <xf numFmtId="0" fontId="8" fillId="0" borderId="20" xfId="0" applyNumberFormat="1" applyFont="1" applyFill="1" applyBorder="1" applyAlignment="1" applyProtection="1">
      <alignment vertical="center"/>
      <protection locked="0"/>
    </xf>
    <xf numFmtId="0" fontId="8" fillId="0" borderId="61" xfId="0" applyNumberFormat="1" applyFont="1" applyFill="1" applyBorder="1" applyAlignment="1" applyProtection="1">
      <alignment vertical="center"/>
      <protection locked="0"/>
    </xf>
    <xf numFmtId="0" fontId="8" fillId="0" borderId="34" xfId="0" applyNumberFormat="1" applyFont="1" applyFill="1" applyBorder="1" applyAlignment="1" applyProtection="1">
      <alignment vertical="center"/>
      <protection locked="0"/>
    </xf>
    <xf numFmtId="0" fontId="9" fillId="0" borderId="53" xfId="0" applyNumberFormat="1" applyFont="1" applyFill="1" applyBorder="1" applyAlignment="1" applyProtection="1">
      <alignment vertical="center"/>
      <protection locked="0"/>
    </xf>
    <xf numFmtId="0" fontId="9" fillId="0" borderId="59" xfId="0" applyNumberFormat="1" applyFont="1" applyFill="1" applyBorder="1" applyAlignment="1" applyProtection="1">
      <alignment vertical="center"/>
      <protection locked="0"/>
    </xf>
    <xf numFmtId="0" fontId="8" fillId="0" borderId="47" xfId="0" applyNumberFormat="1" applyFont="1" applyFill="1" applyBorder="1" applyAlignment="1" applyProtection="1">
      <alignment vertical="center"/>
      <protection locked="0"/>
    </xf>
    <xf numFmtId="0" fontId="9" fillId="0" borderId="62" xfId="0" applyNumberFormat="1" applyFont="1" applyFill="1" applyBorder="1" applyAlignment="1" applyProtection="1">
      <alignment vertical="center"/>
      <protection locked="0"/>
    </xf>
    <xf numFmtId="0" fontId="9" fillId="0" borderId="63" xfId="0" applyNumberFormat="1" applyFont="1" applyFill="1" applyBorder="1" applyAlignment="1" applyProtection="1">
      <alignment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Font="1" applyBorder="1" applyAlignment="1">
      <alignment horizontal="center" vertical="center"/>
    </xf>
    <xf numFmtId="0" fontId="7" fillId="0" borderId="64" xfId="0" applyNumberFormat="1" applyFont="1" applyFill="1" applyBorder="1" applyAlignment="1" applyProtection="1">
      <alignment horizontal="center" vertical="center"/>
      <protection locked="0"/>
    </xf>
    <xf numFmtId="3" fontId="13" fillId="0" borderId="16" xfId="0" applyNumberFormat="1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0" fontId="3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3" fontId="13" fillId="0" borderId="40" xfId="0" applyNumberFormat="1" applyFont="1" applyBorder="1" applyAlignment="1">
      <alignment vertical="center"/>
    </xf>
    <xf numFmtId="1" fontId="13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30" xfId="20" applyNumberFormat="1" applyFont="1" applyFill="1" applyBorder="1" applyAlignment="1" applyProtection="1">
      <alignment vertical="center" wrapText="1"/>
      <protection locked="0"/>
    </xf>
    <xf numFmtId="0" fontId="8" fillId="0" borderId="54" xfId="0" applyNumberFormat="1" applyFont="1" applyFill="1" applyBorder="1" applyAlignment="1" applyProtection="1">
      <alignment horizontal="center" vertical="center"/>
      <protection locked="0"/>
    </xf>
    <xf numFmtId="1" fontId="13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67" xfId="20" applyNumberFormat="1" applyFont="1" applyFill="1" applyBorder="1" applyAlignment="1" applyProtection="1">
      <alignment vertical="center" wrapText="1"/>
      <protection locked="0"/>
    </xf>
    <xf numFmtId="0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51" xfId="0" applyNumberFormat="1" applyFont="1" applyFill="1" applyBorder="1" applyAlignment="1" applyProtection="1">
      <alignment horizontal="right" vertical="center"/>
      <protection locked="0"/>
    </xf>
    <xf numFmtId="0" fontId="8" fillId="0" borderId="55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56" xfId="0" applyNumberFormat="1" applyFont="1" applyFill="1" applyBorder="1" applyAlignment="1" applyProtection="1">
      <alignment horizontal="center" vertical="center"/>
      <protection locked="0"/>
    </xf>
    <xf numFmtId="3" fontId="8" fillId="0" borderId="48" xfId="0" applyNumberFormat="1" applyFont="1" applyFill="1" applyBorder="1" applyAlignment="1" applyProtection="1">
      <alignment horizontal="right" vertical="center"/>
      <protection locked="0"/>
    </xf>
    <xf numFmtId="3" fontId="8" fillId="0" borderId="49" xfId="0" applyNumberFormat="1" applyFont="1" applyFill="1" applyBorder="1" applyAlignment="1" applyProtection="1">
      <alignment horizontal="right" vertical="center"/>
      <protection locked="0"/>
    </xf>
    <xf numFmtId="3" fontId="8" fillId="0" borderId="26" xfId="0" applyNumberFormat="1" applyFont="1" applyFill="1" applyBorder="1" applyAlignment="1" applyProtection="1">
      <alignment horizontal="right" vertical="center"/>
      <protection locked="0"/>
    </xf>
    <xf numFmtId="0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66" xfId="0" applyNumberFormat="1" applyFont="1" applyFill="1" applyBorder="1" applyAlignment="1" applyProtection="1">
      <alignment horizontal="center" vertical="center"/>
      <protection locked="0"/>
    </xf>
    <xf numFmtId="0" fontId="8" fillId="0" borderId="67" xfId="0" applyNumberFormat="1" applyFont="1" applyFill="1" applyBorder="1" applyAlignment="1" applyProtection="1">
      <alignment vertical="center" wrapText="1"/>
      <protection locked="0"/>
    </xf>
    <xf numFmtId="0" fontId="8" fillId="0" borderId="67" xfId="0" applyNumberFormat="1" applyFont="1" applyFill="1" applyBorder="1" applyAlignment="1" applyProtection="1">
      <alignment horizontal="center" vertical="center"/>
      <protection locked="0"/>
    </xf>
    <xf numFmtId="0" fontId="9" fillId="0" borderId="69" xfId="0" applyNumberFormat="1" applyFont="1" applyFill="1" applyBorder="1" applyAlignment="1" applyProtection="1">
      <alignment horizontal="center" vertical="center"/>
      <protection locked="0"/>
    </xf>
    <xf numFmtId="3" fontId="13" fillId="0" borderId="70" xfId="0" applyNumberFormat="1" applyFont="1" applyBorder="1" applyAlignment="1">
      <alignment vertical="center"/>
    </xf>
    <xf numFmtId="3" fontId="13" fillId="0" borderId="71" xfId="0" applyNumberFormat="1" applyFont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72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24" xfId="0" applyNumberFormat="1" applyFont="1" applyFill="1" applyBorder="1" applyAlignment="1" applyProtection="1">
      <alignment horizontal="centerContinuous" vertical="center"/>
      <protection locked="0"/>
    </xf>
    <xf numFmtId="0" fontId="14" fillId="0" borderId="59" xfId="0" applyNumberFormat="1" applyFont="1" applyFill="1" applyBorder="1" applyAlignment="1" applyProtection="1">
      <alignment vertical="center" wrapText="1"/>
      <protection locked="0"/>
    </xf>
    <xf numFmtId="164" fontId="13" fillId="0" borderId="59" xfId="0" applyNumberFormat="1" applyFont="1" applyFill="1" applyBorder="1" applyAlignment="1" applyProtection="1">
      <alignment horizontal="center" vertical="center"/>
      <protection locked="0"/>
    </xf>
    <xf numFmtId="3" fontId="14" fillId="0" borderId="41" xfId="0" applyNumberFormat="1" applyFont="1" applyFill="1" applyBorder="1" applyAlignment="1" applyProtection="1">
      <alignment horizontal="right" vertical="center"/>
      <protection locked="0"/>
    </xf>
    <xf numFmtId="3" fontId="14" fillId="0" borderId="39" xfId="0" applyNumberFormat="1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49" fontId="14" fillId="0" borderId="33" xfId="0" applyNumberFormat="1" applyFont="1" applyFill="1" applyBorder="1" applyAlignment="1" applyProtection="1">
      <alignment horizontal="centerContinuous" vertical="center"/>
      <protection locked="0"/>
    </xf>
    <xf numFmtId="0" fontId="14" fillId="0" borderId="34" xfId="0" applyNumberFormat="1" applyFont="1" applyFill="1" applyBorder="1" applyAlignment="1" applyProtection="1">
      <alignment vertical="center" wrapText="1"/>
      <protection locked="0"/>
    </xf>
    <xf numFmtId="164" fontId="13" fillId="0" borderId="34" xfId="0" applyNumberFormat="1" applyFont="1" applyFill="1" applyBorder="1" applyAlignment="1" applyProtection="1">
      <alignment horizontal="center" vertical="center"/>
      <protection locked="0"/>
    </xf>
    <xf numFmtId="3" fontId="14" fillId="0" borderId="45" xfId="0" applyNumberFormat="1" applyFont="1" applyFill="1" applyBorder="1" applyAlignment="1" applyProtection="1">
      <alignment horizontal="right" vertical="center"/>
      <protection locked="0"/>
    </xf>
    <xf numFmtId="3" fontId="14" fillId="0" borderId="40" xfId="0" applyNumberFormat="1" applyFont="1" applyFill="1" applyBorder="1" applyAlignment="1" applyProtection="1">
      <alignment horizontal="right" vertical="center"/>
      <protection locked="0"/>
    </xf>
    <xf numFmtId="3" fontId="14" fillId="0" borderId="35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51" xfId="0" applyNumberFormat="1" applyFont="1" applyBorder="1" applyAlignment="1">
      <alignment vertical="center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3" fontId="9" fillId="0" borderId="42" xfId="0" applyNumberFormat="1" applyFont="1" applyFill="1" applyBorder="1" applyAlignment="1" applyProtection="1">
      <alignment horizontal="right" vertical="center"/>
      <protection locked="0"/>
    </xf>
    <xf numFmtId="0" fontId="8" fillId="0" borderId="56" xfId="0" applyNumberFormat="1" applyFont="1" applyFill="1" applyBorder="1" applyAlignment="1" applyProtection="1">
      <alignment vertical="center" wrapText="1"/>
      <protection locked="0"/>
    </xf>
    <xf numFmtId="3" fontId="8" fillId="0" borderId="38" xfId="0" applyNumberFormat="1" applyFont="1" applyFill="1" applyBorder="1" applyAlignment="1" applyProtection="1">
      <alignment horizontal="right" vertical="center"/>
      <protection locked="0"/>
    </xf>
    <xf numFmtId="0" fontId="8" fillId="0" borderId="37" xfId="0" applyNumberFormat="1" applyFont="1" applyFill="1" applyBorder="1" applyAlignment="1" applyProtection="1">
      <alignment horizontal="centerContinuous" vertical="center"/>
      <protection locked="0"/>
    </xf>
    <xf numFmtId="0" fontId="8" fillId="0" borderId="20" xfId="0" applyNumberFormat="1" applyFont="1" applyFill="1" applyBorder="1" applyAlignment="1" applyProtection="1">
      <alignment vertical="center" wrapText="1"/>
      <protection locked="0"/>
    </xf>
    <xf numFmtId="164" fontId="8" fillId="0" borderId="73" xfId="0" applyNumberFormat="1" applyFont="1" applyFill="1" applyBorder="1" applyAlignment="1" applyProtection="1">
      <alignment horizontal="center" vertical="center"/>
      <protection locked="0"/>
    </xf>
    <xf numFmtId="3" fontId="8" fillId="0" borderId="45" xfId="0" applyNumberFormat="1" applyFont="1" applyFill="1" applyBorder="1" applyAlignment="1" applyProtection="1">
      <alignment horizontal="right" vertical="center"/>
      <protection locked="0"/>
    </xf>
    <xf numFmtId="3" fontId="8" fillId="0" borderId="47" xfId="0" applyNumberFormat="1" applyFont="1" applyFill="1" applyBorder="1" applyAlignment="1" applyProtection="1">
      <alignment horizontal="right" vertical="center"/>
      <protection locked="0"/>
    </xf>
    <xf numFmtId="3" fontId="8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vertical="center"/>
      <protection locked="0"/>
    </xf>
    <xf numFmtId="164" fontId="8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74" xfId="0" applyNumberFormat="1" applyFont="1" applyFill="1" applyBorder="1" applyAlignment="1" applyProtection="1">
      <alignment horizontal="right" vertical="center"/>
      <protection locked="0"/>
    </xf>
    <xf numFmtId="3" fontId="7" fillId="0" borderId="75" xfId="0" applyNumberFormat="1" applyFont="1" applyFill="1" applyBorder="1" applyAlignment="1" applyProtection="1">
      <alignment horizontal="right" vertical="center"/>
      <protection locked="0"/>
    </xf>
    <xf numFmtId="0" fontId="7" fillId="0" borderId="57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50" xfId="0" applyNumberFormat="1" applyFont="1" applyFill="1" applyBorder="1" applyAlignment="1" applyProtection="1">
      <alignment horizontal="right" vertical="center"/>
      <protection locked="0"/>
    </xf>
    <xf numFmtId="3" fontId="7" fillId="0" borderId="57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14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horizontal="centerContinuous" vertical="center"/>
    </xf>
    <xf numFmtId="3" fontId="8" fillId="0" borderId="4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3" fontId="8" fillId="0" borderId="42" xfId="0" applyNumberFormat="1" applyFont="1" applyFill="1" applyBorder="1" applyAlignment="1" applyProtection="1">
      <alignment horizontal="right" vertical="center"/>
      <protection locked="0"/>
    </xf>
    <xf numFmtId="3" fontId="8" fillId="0" borderId="46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0" fontId="8" fillId="0" borderId="73" xfId="0" applyFont="1" applyBorder="1" applyAlignment="1">
      <alignment horizontal="center" vertical="center"/>
    </xf>
    <xf numFmtId="164" fontId="20" fillId="0" borderId="5" xfId="20" applyNumberFormat="1" applyFont="1" applyFill="1" applyBorder="1" applyAlignment="1" applyProtection="1">
      <alignment vertical="center" wrapText="1"/>
      <protection locked="0"/>
    </xf>
    <xf numFmtId="49" fontId="8" fillId="0" borderId="76" xfId="0" applyNumberFormat="1" applyFont="1" applyFill="1" applyBorder="1" applyAlignment="1" applyProtection="1">
      <alignment horizontal="centerContinuous" vertical="center"/>
      <protection locked="0"/>
    </xf>
    <xf numFmtId="0" fontId="8" fillId="0" borderId="58" xfId="0" applyFont="1" applyBorder="1" applyAlignment="1">
      <alignment horizontal="center" vertical="center"/>
    </xf>
    <xf numFmtId="3" fontId="9" fillId="0" borderId="41" xfId="0" applyNumberFormat="1" applyFont="1" applyFill="1" applyBorder="1" applyAlignment="1" applyProtection="1">
      <alignment horizontal="right" vertical="center"/>
      <protection locked="0"/>
    </xf>
    <xf numFmtId="3" fontId="8" fillId="0" borderId="63" xfId="0" applyNumberFormat="1" applyFont="1" applyFill="1" applyBorder="1" applyAlignment="1" applyProtection="1">
      <alignment horizontal="right" vertical="center"/>
      <protection locked="0"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49" fontId="9" fillId="0" borderId="37" xfId="0" applyNumberFormat="1" applyFont="1" applyFill="1" applyBorder="1" applyAlignment="1" applyProtection="1">
      <alignment horizontal="centerContinuous" vertical="center"/>
      <protection locked="0"/>
    </xf>
    <xf numFmtId="0" fontId="9" fillId="0" borderId="20" xfId="0" applyNumberFormat="1" applyFont="1" applyFill="1" applyBorder="1" applyAlignment="1" applyProtection="1">
      <alignment vertical="center" wrapText="1"/>
      <protection locked="0"/>
    </xf>
    <xf numFmtId="0" fontId="9" fillId="0" borderId="73" xfId="0" applyFont="1" applyBorder="1" applyAlignment="1">
      <alignment horizontal="center" vertical="center"/>
    </xf>
    <xf numFmtId="3" fontId="9" fillId="0" borderId="45" xfId="0" applyNumberFormat="1" applyFont="1" applyFill="1" applyBorder="1" applyAlignment="1" applyProtection="1">
      <alignment horizontal="right" vertical="center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0" fontId="8" fillId="0" borderId="76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58" xfId="0" applyNumberFormat="1" applyFont="1" applyFill="1" applyBorder="1" applyAlignment="1" applyProtection="1">
      <alignment horizontal="center" vertical="center"/>
      <protection locked="0"/>
    </xf>
    <xf numFmtId="3" fontId="8" fillId="0" borderId="63" xfId="0" applyNumberFormat="1" applyFont="1" applyFill="1" applyBorder="1" applyAlignment="1" applyProtection="1">
      <alignment horizontal="right" vertical="center"/>
      <protection locked="0"/>
    </xf>
    <xf numFmtId="0" fontId="9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3" xfId="0" applyNumberFormat="1" applyFont="1" applyFill="1" applyBorder="1" applyAlignment="1" applyProtection="1">
      <alignment horizontal="center" vertical="center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0" fontId="8" fillId="0" borderId="20" xfId="0" applyNumberFormat="1" applyFont="1" applyFill="1" applyBorder="1" applyAlignment="1" applyProtection="1">
      <alignment vertical="center" wrapText="1"/>
      <protection locked="0"/>
    </xf>
    <xf numFmtId="164" fontId="8" fillId="0" borderId="73" xfId="0" applyNumberFormat="1" applyFont="1" applyFill="1" applyBorder="1" applyAlignment="1" applyProtection="1">
      <alignment horizontal="center" vertical="center"/>
      <protection locked="0"/>
    </xf>
    <xf numFmtId="164" fontId="14" fillId="0" borderId="0" xfId="20" applyNumberFormat="1" applyFont="1" applyFill="1" applyBorder="1" applyAlignment="1" applyProtection="1">
      <alignment vertical="center" wrapText="1"/>
      <protection locked="0"/>
    </xf>
    <xf numFmtId="164" fontId="13" fillId="0" borderId="16" xfId="20" applyNumberFormat="1" applyFont="1" applyFill="1" applyBorder="1" applyAlignment="1" applyProtection="1">
      <alignment vertical="center" wrapText="1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64" fontId="13" fillId="0" borderId="56" xfId="20" applyNumberFormat="1" applyFont="1" applyFill="1" applyBorder="1" applyAlignment="1" applyProtection="1">
      <alignment vertical="center" wrapText="1"/>
      <protection locked="0"/>
    </xf>
    <xf numFmtId="164" fontId="13" fillId="0" borderId="73" xfId="20" applyNumberFormat="1" applyFont="1" applyFill="1" applyBorder="1" applyAlignment="1" applyProtection="1">
      <alignment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Continuous" vertical="center"/>
      <protection locked="0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0" fontId="8" fillId="0" borderId="55" xfId="0" applyNumberFormat="1" applyFont="1" applyFill="1" applyBorder="1" applyAlignment="1" applyProtection="1">
      <alignment horizontal="centerContinuous" vertical="center"/>
      <protection locked="0"/>
    </xf>
    <xf numFmtId="0" fontId="8" fillId="0" borderId="30" xfId="0" applyNumberFormat="1" applyFont="1" applyFill="1" applyBorder="1" applyAlignment="1" applyProtection="1">
      <alignment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64" xfId="20" applyNumberFormat="1" applyFont="1" applyFill="1" applyBorder="1" applyAlignment="1" applyProtection="1">
      <alignment vertical="center" wrapText="1"/>
      <protection locked="0"/>
    </xf>
    <xf numFmtId="0" fontId="9" fillId="0" borderId="53" xfId="0" applyNumberFormat="1" applyFont="1" applyFill="1" applyBorder="1" applyAlignment="1" applyProtection="1">
      <alignment horizontal="center" vertical="center"/>
      <protection locked="0"/>
    </xf>
    <xf numFmtId="3" fontId="14" fillId="0" borderId="7" xfId="0" applyNumberFormat="1" applyFont="1" applyBorder="1" applyAlignment="1">
      <alignment vertical="center"/>
    </xf>
    <xf numFmtId="164" fontId="8" fillId="0" borderId="53" xfId="0" applyNumberFormat="1" applyFont="1" applyFill="1" applyBorder="1" applyAlignment="1" applyProtection="1">
      <alignment horizontal="center" vertical="center"/>
      <protection locked="0"/>
    </xf>
    <xf numFmtId="164" fontId="8" fillId="0" borderId="29" xfId="0" applyNumberFormat="1" applyFont="1" applyFill="1" applyBorder="1" applyAlignment="1" applyProtection="1">
      <alignment horizontal="center" vertical="center"/>
      <protection locked="0"/>
    </xf>
    <xf numFmtId="3" fontId="8" fillId="0" borderId="26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5" fillId="0" borderId="77" xfId="0" applyNumberFormat="1" applyFont="1" applyFill="1" applyBorder="1" applyAlignment="1" applyProtection="1">
      <alignment horizontal="centerContinuous" vertical="center" wrapText="1"/>
      <protection locked="0"/>
    </xf>
    <xf numFmtId="3" fontId="9" fillId="0" borderId="7" xfId="0" applyNumberFormat="1" applyFont="1" applyBorder="1" applyAlignment="1">
      <alignment vertical="center"/>
    </xf>
    <xf numFmtId="0" fontId="9" fillId="0" borderId="27" xfId="0" applyNumberFormat="1" applyFont="1" applyFill="1" applyBorder="1" applyAlignment="1" applyProtection="1">
      <alignment vertical="center" wrapText="1"/>
      <protection locked="0"/>
    </xf>
    <xf numFmtId="0" fontId="9" fillId="0" borderId="17" xfId="0" applyNumberFormat="1" applyFont="1" applyFill="1" applyBorder="1" applyAlignment="1" applyProtection="1">
      <alignment vertical="center" wrapText="1"/>
      <protection locked="0"/>
    </xf>
    <xf numFmtId="0" fontId="8" fillId="0" borderId="78" xfId="0" applyFont="1" applyBorder="1" applyAlignment="1">
      <alignment horizontal="center" vertical="center"/>
    </xf>
    <xf numFmtId="164" fontId="20" fillId="0" borderId="27" xfId="20" applyNumberFormat="1" applyFont="1" applyFill="1" applyBorder="1" applyAlignment="1" applyProtection="1">
      <alignment vertical="center" wrapText="1"/>
      <protection locked="0"/>
    </xf>
    <xf numFmtId="3" fontId="8" fillId="0" borderId="40" xfId="0" applyNumberFormat="1" applyFont="1" applyFill="1" applyBorder="1" applyAlignment="1" applyProtection="1">
      <alignment horizontal="right" vertical="center"/>
      <protection locked="0"/>
    </xf>
    <xf numFmtId="0" fontId="9" fillId="0" borderId="53" xfId="0" applyNumberFormat="1" applyFont="1" applyFill="1" applyBorder="1" applyAlignment="1" applyProtection="1">
      <alignment vertical="center" wrapText="1"/>
      <protection locked="0"/>
    </xf>
    <xf numFmtId="0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59" xfId="0" applyNumberFormat="1" applyFont="1" applyFill="1" applyBorder="1" applyAlignment="1" applyProtection="1">
      <alignment vertical="center" wrapText="1"/>
      <protection locked="0"/>
    </xf>
    <xf numFmtId="164" fontId="9" fillId="0" borderId="59" xfId="0" applyNumberFormat="1" applyFont="1" applyFill="1" applyBorder="1" applyAlignment="1" applyProtection="1">
      <alignment horizontal="center" vertical="center"/>
      <protection locked="0"/>
    </xf>
    <xf numFmtId="164" fontId="9" fillId="0" borderId="53" xfId="0" applyNumberFormat="1" applyFont="1" applyFill="1" applyBorder="1" applyAlignment="1" applyProtection="1">
      <alignment horizontal="center" vertical="center"/>
      <protection locked="0"/>
    </xf>
    <xf numFmtId="164" fontId="8" fillId="0" borderId="67" xfId="0" applyNumberFormat="1" applyFont="1" applyFill="1" applyBorder="1" applyAlignment="1" applyProtection="1">
      <alignment horizontal="center" vertical="center"/>
      <protection locked="0"/>
    </xf>
    <xf numFmtId="3" fontId="8" fillId="0" borderId="69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NumberFormat="1" applyFont="1" applyFill="1" applyBorder="1" applyAlignment="1" applyProtection="1">
      <alignment horizontal="left" vertical="center"/>
      <protection locked="0"/>
    </xf>
    <xf numFmtId="0" fontId="22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2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9" xfId="0" applyNumberFormat="1" applyFont="1" applyFill="1" applyBorder="1" applyAlignment="1" applyProtection="1">
      <alignment horizontal="center" vertical="center"/>
      <protection locked="0"/>
    </xf>
    <xf numFmtId="3" fontId="14" fillId="0" borderId="23" xfId="0" applyNumberFormat="1" applyFont="1" applyBorder="1" applyAlignment="1">
      <alignment vertical="center"/>
    </xf>
    <xf numFmtId="0" fontId="8" fillId="0" borderId="66" xfId="0" applyNumberFormat="1" applyFont="1" applyFill="1" applyBorder="1" applyAlignment="1" applyProtection="1">
      <alignment horizontal="centerContinuous" vertical="center"/>
      <protection locked="0"/>
    </xf>
    <xf numFmtId="0" fontId="8" fillId="0" borderId="78" xfId="0" applyNumberFormat="1" applyFont="1" applyFill="1" applyBorder="1" applyAlignment="1" applyProtection="1">
      <alignment vertical="center" wrapText="1"/>
      <protection locked="0"/>
    </xf>
    <xf numFmtId="3" fontId="8" fillId="0" borderId="7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164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3" fillId="0" borderId="79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9" xfId="0" applyFont="1" applyBorder="1" applyAlignment="1">
      <alignment horizontal="center" vertical="center"/>
    </xf>
    <xf numFmtId="3" fontId="8" fillId="0" borderId="67" xfId="0" applyNumberFormat="1" applyFont="1" applyFill="1" applyBorder="1" applyAlignment="1" applyProtection="1">
      <alignment horizontal="right" vertical="center"/>
      <protection locked="0"/>
    </xf>
    <xf numFmtId="3" fontId="8" fillId="0" borderId="30" xfId="0" applyNumberFormat="1" applyFont="1" applyFill="1" applyBorder="1" applyAlignment="1" applyProtection="1">
      <alignment horizontal="right" vertical="center"/>
      <protection locked="0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3" fontId="8" fillId="0" borderId="9" xfId="0" applyNumberFormat="1" applyFont="1" applyFill="1" applyBorder="1" applyAlignment="1" applyProtection="1">
      <alignment horizontal="right" vertical="center"/>
      <protection locked="0"/>
    </xf>
    <xf numFmtId="3" fontId="8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8" fillId="0" borderId="67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horizontal="centerContinuous" vertical="center"/>
    </xf>
    <xf numFmtId="3" fontId="3" fillId="0" borderId="32" xfId="0" applyNumberFormat="1" applyFont="1" applyBorder="1" applyAlignment="1">
      <alignment vertical="center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0" fontId="7" fillId="0" borderId="61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left" vertical="center"/>
      <protection locked="0"/>
    </xf>
    <xf numFmtId="0" fontId="8" fillId="0" borderId="30" xfId="0" applyNumberFormat="1" applyFont="1" applyFill="1" applyBorder="1" applyAlignment="1" applyProtection="1">
      <alignment horizontal="left" vertical="center"/>
      <protection locked="0"/>
    </xf>
    <xf numFmtId="3" fontId="8" fillId="0" borderId="80" xfId="0" applyNumberFormat="1" applyFont="1" applyFill="1" applyBorder="1" applyAlignment="1" applyProtection="1">
      <alignment horizontal="right" vertical="center"/>
      <protection locked="0"/>
    </xf>
    <xf numFmtId="3" fontId="8" fillId="0" borderId="81" xfId="0" applyNumberFormat="1" applyFont="1" applyFill="1" applyBorder="1" applyAlignment="1" applyProtection="1">
      <alignment horizontal="right" vertical="center"/>
      <protection locked="0"/>
    </xf>
    <xf numFmtId="0" fontId="3" fillId="0" borderId="82" xfId="0" applyNumberFormat="1" applyFont="1" applyFill="1" applyBorder="1" applyAlignment="1" applyProtection="1">
      <alignment horizontal="center" vertical="center"/>
      <protection locked="0"/>
    </xf>
    <xf numFmtId="0" fontId="0" fillId="0" borderId="83" xfId="0" applyBorder="1" applyAlignment="1">
      <alignment horizontal="center" vertical="center"/>
    </xf>
    <xf numFmtId="3" fontId="10" fillId="0" borderId="84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 topLeftCell="A94">
      <selection activeCell="B98" sqref="B98"/>
    </sheetView>
  </sheetViews>
  <sheetFormatPr defaultColWidth="9.33203125" defaultRowHeight="12.75"/>
  <cols>
    <col min="1" max="1" width="9.16015625" style="1" customWidth="1"/>
    <col min="2" max="2" width="38" style="1" customWidth="1"/>
    <col min="3" max="3" width="7.83203125" style="1" customWidth="1"/>
    <col min="4" max="4" width="15.16015625" style="1" customWidth="1"/>
    <col min="5" max="6" width="16.66015625" style="1" customWidth="1"/>
    <col min="7" max="16384" width="11.66015625" style="1" customWidth="1"/>
  </cols>
  <sheetData>
    <row r="1" ht="13.5" customHeight="1">
      <c r="E1" s="2" t="s">
        <v>0</v>
      </c>
    </row>
    <row r="2" spans="1:5" ht="13.5" customHeight="1">
      <c r="A2" s="3"/>
      <c r="B2" s="4"/>
      <c r="C2" s="5"/>
      <c r="D2" s="5"/>
      <c r="E2" s="6" t="s">
        <v>117</v>
      </c>
    </row>
    <row r="3" spans="1:5" ht="13.5" customHeight="1">
      <c r="A3" s="3"/>
      <c r="B3" s="4"/>
      <c r="C3" s="5"/>
      <c r="D3" s="5"/>
      <c r="E3" s="6" t="s">
        <v>1</v>
      </c>
    </row>
    <row r="4" spans="1:5" ht="13.5" customHeight="1">
      <c r="A4" s="3"/>
      <c r="B4" s="4"/>
      <c r="C4" s="5"/>
      <c r="D4" s="5"/>
      <c r="E4" s="6" t="s">
        <v>114</v>
      </c>
    </row>
    <row r="5" spans="1:5" ht="10.5" customHeight="1">
      <c r="A5" s="3"/>
      <c r="B5" s="4"/>
      <c r="C5" s="5"/>
      <c r="D5" s="5"/>
      <c r="E5" s="6"/>
    </row>
    <row r="6" spans="1:6" s="11" customFormat="1" ht="43.5" customHeight="1">
      <c r="A6" s="7" t="s">
        <v>27</v>
      </c>
      <c r="B6" s="8"/>
      <c r="C6" s="9"/>
      <c r="D6" s="9"/>
      <c r="E6" s="10"/>
      <c r="F6" s="10"/>
    </row>
    <row r="7" spans="1:6" s="11" customFormat="1" ht="15" customHeight="1" thickBot="1">
      <c r="A7" s="7"/>
      <c r="B7" s="8"/>
      <c r="C7" s="9"/>
      <c r="D7" s="9"/>
      <c r="F7" s="12" t="s">
        <v>2</v>
      </c>
    </row>
    <row r="8" spans="1:6" s="17" customFormat="1" ht="21">
      <c r="A8" s="13" t="s">
        <v>3</v>
      </c>
      <c r="B8" s="14" t="s">
        <v>4</v>
      </c>
      <c r="C8" s="99" t="s">
        <v>5</v>
      </c>
      <c r="D8" s="101" t="s">
        <v>6</v>
      </c>
      <c r="E8" s="55" t="s">
        <v>7</v>
      </c>
      <c r="F8" s="16"/>
    </row>
    <row r="9" spans="1:6" s="17" customFormat="1" ht="13.5" customHeight="1">
      <c r="A9" s="18" t="s">
        <v>8</v>
      </c>
      <c r="B9" s="19"/>
      <c r="C9" s="100" t="s">
        <v>9</v>
      </c>
      <c r="D9" s="102" t="s">
        <v>10</v>
      </c>
      <c r="E9" s="20" t="s">
        <v>11</v>
      </c>
      <c r="F9" s="21" t="s">
        <v>10</v>
      </c>
    </row>
    <row r="10" spans="1:6" s="22" customFormat="1" ht="11.25">
      <c r="A10" s="48">
        <v>1</v>
      </c>
      <c r="B10" s="49">
        <v>2</v>
      </c>
      <c r="C10" s="248">
        <v>3</v>
      </c>
      <c r="D10" s="70">
        <v>4</v>
      </c>
      <c r="E10" s="124">
        <v>5</v>
      </c>
      <c r="F10" s="249">
        <v>6</v>
      </c>
    </row>
    <row r="11" spans="1:6" s="33" customFormat="1" ht="24" customHeight="1" thickBot="1">
      <c r="A11" s="250">
        <v>750</v>
      </c>
      <c r="B11" s="251" t="s">
        <v>47</v>
      </c>
      <c r="C11" s="252"/>
      <c r="D11" s="253"/>
      <c r="E11" s="254">
        <f>SUM(E12)</f>
        <v>62450</v>
      </c>
      <c r="F11" s="255">
        <f>F12+F20+F22</f>
        <v>68450</v>
      </c>
    </row>
    <row r="12" spans="1:6" s="33" customFormat="1" ht="19.5" customHeight="1" thickTop="1">
      <c r="A12" s="58">
        <v>75023</v>
      </c>
      <c r="B12" s="59" t="s">
        <v>48</v>
      </c>
      <c r="C12" s="71"/>
      <c r="D12" s="114"/>
      <c r="E12" s="115">
        <f>SUM(E13:E19)</f>
        <v>62450</v>
      </c>
      <c r="F12" s="116">
        <f>SUM(F13:F19)</f>
        <v>31950</v>
      </c>
    </row>
    <row r="13" spans="1:6" s="33" customFormat="1" ht="27" customHeight="1">
      <c r="A13" s="60">
        <v>3020</v>
      </c>
      <c r="B13" s="61" t="s">
        <v>49</v>
      </c>
      <c r="C13" s="354" t="s">
        <v>50</v>
      </c>
      <c r="D13" s="110"/>
      <c r="E13" s="111">
        <v>6500</v>
      </c>
      <c r="F13" s="113"/>
    </row>
    <row r="14" spans="1:6" s="33" customFormat="1" ht="21.75" customHeight="1">
      <c r="A14" s="60">
        <v>4100</v>
      </c>
      <c r="B14" s="61" t="s">
        <v>94</v>
      </c>
      <c r="C14" s="354" t="s">
        <v>95</v>
      </c>
      <c r="D14" s="110"/>
      <c r="E14" s="111">
        <v>9000</v>
      </c>
      <c r="F14" s="113"/>
    </row>
    <row r="15" spans="1:6" s="33" customFormat="1" ht="19.5" customHeight="1">
      <c r="A15" s="60">
        <v>4270</v>
      </c>
      <c r="B15" s="61" t="s">
        <v>40</v>
      </c>
      <c r="C15" s="354" t="s">
        <v>51</v>
      </c>
      <c r="D15" s="110"/>
      <c r="E15" s="111">
        <v>15000</v>
      </c>
      <c r="F15" s="113"/>
    </row>
    <row r="16" spans="1:6" s="33" customFormat="1" ht="19.5" customHeight="1">
      <c r="A16" s="60">
        <v>4300</v>
      </c>
      <c r="B16" s="61" t="s">
        <v>12</v>
      </c>
      <c r="C16" s="354" t="s">
        <v>51</v>
      </c>
      <c r="D16" s="110"/>
      <c r="E16" s="111">
        <v>28450</v>
      </c>
      <c r="F16" s="113"/>
    </row>
    <row r="17" spans="1:6" s="33" customFormat="1" ht="18.75" customHeight="1">
      <c r="A17" s="60">
        <v>4430</v>
      </c>
      <c r="B17" s="61" t="s">
        <v>68</v>
      </c>
      <c r="C17" s="354" t="s">
        <v>51</v>
      </c>
      <c r="D17" s="110"/>
      <c r="E17" s="111"/>
      <c r="F17" s="113">
        <v>28450</v>
      </c>
    </row>
    <row r="18" spans="1:6" s="33" customFormat="1" ht="29.25" customHeight="1">
      <c r="A18" s="60">
        <v>6060</v>
      </c>
      <c r="B18" s="61" t="s">
        <v>19</v>
      </c>
      <c r="C18" s="354" t="s">
        <v>51</v>
      </c>
      <c r="D18" s="110"/>
      <c r="E18" s="111">
        <v>3500</v>
      </c>
      <c r="F18" s="113"/>
    </row>
    <row r="19" spans="1:6" s="33" customFormat="1" ht="27.75" customHeight="1">
      <c r="A19" s="60">
        <v>6060</v>
      </c>
      <c r="B19" s="61" t="s">
        <v>19</v>
      </c>
      <c r="C19" s="354" t="s">
        <v>50</v>
      </c>
      <c r="D19" s="110"/>
      <c r="E19" s="142"/>
      <c r="F19" s="113">
        <v>3500</v>
      </c>
    </row>
    <row r="20" spans="1:6" s="33" customFormat="1" ht="28.5">
      <c r="A20" s="161">
        <v>75075</v>
      </c>
      <c r="B20" s="143" t="s">
        <v>52</v>
      </c>
      <c r="C20" s="232" t="s">
        <v>53</v>
      </c>
      <c r="D20" s="188"/>
      <c r="E20" s="112"/>
      <c r="F20" s="189">
        <f>SUM(F21:F21)</f>
        <v>21500</v>
      </c>
    </row>
    <row r="21" spans="1:6" s="33" customFormat="1" ht="27.75" customHeight="1">
      <c r="A21" s="60">
        <v>4300</v>
      </c>
      <c r="B21" s="61" t="s">
        <v>99</v>
      </c>
      <c r="C21" s="109"/>
      <c r="D21" s="110"/>
      <c r="E21" s="142"/>
      <c r="F21" s="113">
        <f>6500+15000</f>
        <v>21500</v>
      </c>
    </row>
    <row r="22" spans="1:6" s="28" customFormat="1" ht="24" customHeight="1">
      <c r="A22" s="161">
        <v>75095</v>
      </c>
      <c r="B22" s="143" t="s">
        <v>67</v>
      </c>
      <c r="C22" s="232" t="s">
        <v>66</v>
      </c>
      <c r="D22" s="188"/>
      <c r="E22" s="233"/>
      <c r="F22" s="189">
        <f>SUM(F23:F24)</f>
        <v>15000</v>
      </c>
    </row>
    <row r="23" spans="1:6" s="33" customFormat="1" ht="18" customHeight="1">
      <c r="A23" s="60">
        <v>4170</v>
      </c>
      <c r="B23" s="61" t="s">
        <v>43</v>
      </c>
      <c r="C23" s="109"/>
      <c r="D23" s="110"/>
      <c r="E23" s="142"/>
      <c r="F23" s="113">
        <v>9000</v>
      </c>
    </row>
    <row r="24" spans="1:6" s="33" customFormat="1" ht="21" customHeight="1" thickBot="1">
      <c r="A24" s="60">
        <v>4300</v>
      </c>
      <c r="B24" s="61" t="s">
        <v>12</v>
      </c>
      <c r="C24" s="109"/>
      <c r="D24" s="110"/>
      <c r="E24" s="142"/>
      <c r="F24" s="113">
        <v>6000</v>
      </c>
    </row>
    <row r="25" spans="1:6" s="33" customFormat="1" ht="29.25" customHeight="1" thickBot="1" thickTop="1">
      <c r="A25" s="191">
        <v>758</v>
      </c>
      <c r="B25" s="256" t="s">
        <v>56</v>
      </c>
      <c r="C25" s="192" t="s">
        <v>96</v>
      </c>
      <c r="D25" s="95"/>
      <c r="E25" s="193">
        <f>E26</f>
        <v>6000</v>
      </c>
      <c r="F25" s="173"/>
    </row>
    <row r="26" spans="1:6" s="28" customFormat="1" ht="21.75" customHeight="1" thickTop="1">
      <c r="A26" s="194">
        <v>75818</v>
      </c>
      <c r="B26" s="257" t="s">
        <v>57</v>
      </c>
      <c r="C26" s="195"/>
      <c r="D26" s="196"/>
      <c r="E26" s="197">
        <f>E27</f>
        <v>6000</v>
      </c>
      <c r="F26" s="174"/>
    </row>
    <row r="27" spans="1:6" s="33" customFormat="1" ht="17.25" customHeight="1" thickBot="1">
      <c r="A27" s="106">
        <v>4810</v>
      </c>
      <c r="B27" s="258" t="s">
        <v>58</v>
      </c>
      <c r="C27" s="190"/>
      <c r="D27" s="97"/>
      <c r="E27" s="142">
        <v>6000</v>
      </c>
      <c r="F27" s="62"/>
    </row>
    <row r="28" spans="1:6" s="28" customFormat="1" ht="22.5" customHeight="1" thickBot="1" thickTop="1">
      <c r="A28" s="23">
        <v>801</v>
      </c>
      <c r="B28" s="76" t="s">
        <v>24</v>
      </c>
      <c r="C28" s="72" t="s">
        <v>23</v>
      </c>
      <c r="D28" s="95"/>
      <c r="E28" s="26">
        <f>E29+E37+E39+E46+E49</f>
        <v>76817</v>
      </c>
      <c r="F28" s="171">
        <f>F29+F37+F39+F46+F49</f>
        <v>76817</v>
      </c>
    </row>
    <row r="29" spans="1:6" s="28" customFormat="1" ht="23.25" customHeight="1" thickTop="1">
      <c r="A29" s="56">
        <v>80101</v>
      </c>
      <c r="B29" s="144" t="s">
        <v>36</v>
      </c>
      <c r="C29" s="145"/>
      <c r="D29" s="96"/>
      <c r="E29" s="92">
        <f>SUM(E30:E36)</f>
        <v>58856</v>
      </c>
      <c r="F29" s="57">
        <f>SUM(F30:F36)</f>
        <v>56606</v>
      </c>
    </row>
    <row r="30" spans="1:6" s="28" customFormat="1" ht="30.75" customHeight="1">
      <c r="A30" s="75">
        <v>2540</v>
      </c>
      <c r="B30" s="353" t="s">
        <v>113</v>
      </c>
      <c r="C30" s="342"/>
      <c r="D30" s="343"/>
      <c r="E30" s="107">
        <v>43506</v>
      </c>
      <c r="F30" s="108">
        <v>43506</v>
      </c>
    </row>
    <row r="31" spans="1:6" s="33" customFormat="1" ht="17.25" customHeight="1">
      <c r="A31" s="65">
        <v>4040</v>
      </c>
      <c r="B31" s="132" t="s">
        <v>28</v>
      </c>
      <c r="C31" s="74"/>
      <c r="D31" s="98"/>
      <c r="E31" s="31">
        <v>7750</v>
      </c>
      <c r="F31" s="32"/>
    </row>
    <row r="32" spans="1:6" s="33" customFormat="1" ht="17.25" customHeight="1">
      <c r="A32" s="65">
        <v>4210</v>
      </c>
      <c r="B32" s="66" t="s">
        <v>17</v>
      </c>
      <c r="C32" s="146"/>
      <c r="D32" s="98"/>
      <c r="E32" s="31"/>
      <c r="F32" s="32">
        <v>5800</v>
      </c>
    </row>
    <row r="33" spans="1:6" s="33" customFormat="1" ht="27.75" customHeight="1">
      <c r="A33" s="65">
        <v>4240</v>
      </c>
      <c r="B33" s="66" t="s">
        <v>38</v>
      </c>
      <c r="C33" s="146"/>
      <c r="D33" s="98"/>
      <c r="E33" s="31"/>
      <c r="F33" s="32">
        <v>5000</v>
      </c>
    </row>
    <row r="34" spans="1:6" s="33" customFormat="1" ht="16.5" customHeight="1">
      <c r="A34" s="172">
        <v>4270</v>
      </c>
      <c r="B34" s="355" t="s">
        <v>40</v>
      </c>
      <c r="C34" s="356"/>
      <c r="D34" s="96"/>
      <c r="E34" s="134"/>
      <c r="F34" s="135">
        <v>1000</v>
      </c>
    </row>
    <row r="35" spans="1:6" s="33" customFormat="1" ht="17.25" customHeight="1">
      <c r="A35" s="338">
        <v>4280</v>
      </c>
      <c r="B35" s="137" t="s">
        <v>97</v>
      </c>
      <c r="C35" s="357"/>
      <c r="D35" s="343"/>
      <c r="E35" s="107"/>
      <c r="F35" s="108">
        <v>1300</v>
      </c>
    </row>
    <row r="36" spans="1:6" s="164" customFormat="1" ht="16.5" customHeight="1">
      <c r="A36" s="65">
        <v>4300</v>
      </c>
      <c r="B36" s="132" t="s">
        <v>12</v>
      </c>
      <c r="C36" s="146"/>
      <c r="D36" s="163"/>
      <c r="E36" s="93">
        <v>7600</v>
      </c>
      <c r="F36" s="67"/>
    </row>
    <row r="37" spans="1:6" s="28" customFormat="1" ht="30.75" customHeight="1">
      <c r="A37" s="165">
        <v>80103</v>
      </c>
      <c r="B37" s="166" t="s">
        <v>108</v>
      </c>
      <c r="C37" s="167"/>
      <c r="D37" s="170"/>
      <c r="E37" s="352">
        <f>E38</f>
        <v>1224</v>
      </c>
      <c r="F37" s="285">
        <f>F38</f>
        <v>1224</v>
      </c>
    </row>
    <row r="38" spans="1:6" s="33" customFormat="1" ht="33.75" customHeight="1">
      <c r="A38" s="29">
        <v>2540</v>
      </c>
      <c r="B38" s="348" t="s">
        <v>113</v>
      </c>
      <c r="C38" s="73"/>
      <c r="D38" s="97"/>
      <c r="E38" s="31">
        <v>1224</v>
      </c>
      <c r="F38" s="32">
        <v>1224</v>
      </c>
    </row>
    <row r="39" spans="1:6" s="164" customFormat="1" ht="16.5" customHeight="1">
      <c r="A39" s="165">
        <v>80110</v>
      </c>
      <c r="B39" s="166" t="s">
        <v>42</v>
      </c>
      <c r="C39" s="167"/>
      <c r="D39" s="168"/>
      <c r="E39" s="94">
        <f>SUM(E40:E45)</f>
        <v>9237</v>
      </c>
      <c r="F39" s="82">
        <f>SUM(F40:F45)</f>
        <v>6697</v>
      </c>
    </row>
    <row r="40" spans="1:6" s="33" customFormat="1" ht="36.75" customHeight="1">
      <c r="A40" s="29">
        <v>2540</v>
      </c>
      <c r="B40" s="348" t="s">
        <v>113</v>
      </c>
      <c r="C40" s="74"/>
      <c r="D40" s="97"/>
      <c r="E40" s="31">
        <v>4947</v>
      </c>
      <c r="F40" s="32">
        <v>4947</v>
      </c>
    </row>
    <row r="41" spans="1:6" s="164" customFormat="1" ht="16.5" customHeight="1">
      <c r="A41" s="65">
        <v>4040</v>
      </c>
      <c r="B41" s="66" t="s">
        <v>28</v>
      </c>
      <c r="C41" s="74"/>
      <c r="D41" s="163"/>
      <c r="E41" s="93">
        <v>2540</v>
      </c>
      <c r="F41" s="67"/>
    </row>
    <row r="42" spans="1:6" s="164" customFormat="1" ht="15.75" customHeight="1">
      <c r="A42" s="65">
        <v>4300</v>
      </c>
      <c r="B42" s="66" t="s">
        <v>12</v>
      </c>
      <c r="C42" s="146"/>
      <c r="D42" s="163"/>
      <c r="E42" s="93">
        <v>1150</v>
      </c>
      <c r="F42" s="67"/>
    </row>
    <row r="43" spans="1:6" s="164" customFormat="1" ht="15.75" customHeight="1">
      <c r="A43" s="65">
        <v>4410</v>
      </c>
      <c r="B43" s="132" t="s">
        <v>44</v>
      </c>
      <c r="C43" s="146"/>
      <c r="D43" s="163"/>
      <c r="E43" s="93"/>
      <c r="F43" s="67">
        <v>600</v>
      </c>
    </row>
    <row r="44" spans="1:6" s="164" customFormat="1" ht="15.75" customHeight="1">
      <c r="A44" s="65">
        <v>4420</v>
      </c>
      <c r="B44" s="132" t="s">
        <v>98</v>
      </c>
      <c r="C44" s="146"/>
      <c r="D44" s="163"/>
      <c r="E44" s="93">
        <v>600</v>
      </c>
      <c r="F44" s="67"/>
    </row>
    <row r="45" spans="1:6" s="164" customFormat="1" ht="15.75" customHeight="1">
      <c r="A45" s="65">
        <v>4440</v>
      </c>
      <c r="B45" s="132" t="s">
        <v>41</v>
      </c>
      <c r="C45" s="146"/>
      <c r="D45" s="163"/>
      <c r="E45" s="93"/>
      <c r="F45" s="67">
        <v>1150</v>
      </c>
    </row>
    <row r="46" spans="1:6" s="164" customFormat="1" ht="27.75" customHeight="1">
      <c r="A46" s="80">
        <v>80146</v>
      </c>
      <c r="B46" s="169" t="s">
        <v>45</v>
      </c>
      <c r="C46" s="81"/>
      <c r="D46" s="168"/>
      <c r="E46" s="94">
        <f>SUM(E47:E48)</f>
        <v>600</v>
      </c>
      <c r="F46" s="82">
        <f>SUM(F47:F48)</f>
        <v>600</v>
      </c>
    </row>
    <row r="47" spans="1:6" s="164" customFormat="1" ht="13.5" customHeight="1">
      <c r="A47" s="65">
        <v>4300</v>
      </c>
      <c r="B47" s="66" t="s">
        <v>12</v>
      </c>
      <c r="C47" s="73"/>
      <c r="D47" s="163"/>
      <c r="E47" s="93">
        <v>600</v>
      </c>
      <c r="F47" s="67"/>
    </row>
    <row r="48" spans="1:6" s="164" customFormat="1" ht="16.5" customHeight="1">
      <c r="A48" s="65">
        <v>4410</v>
      </c>
      <c r="B48" s="66" t="s">
        <v>44</v>
      </c>
      <c r="C48" s="73"/>
      <c r="D48" s="163"/>
      <c r="E48" s="93"/>
      <c r="F48" s="67">
        <v>600</v>
      </c>
    </row>
    <row r="49" spans="1:6" s="33" customFormat="1" ht="15" customHeight="1">
      <c r="A49" s="165">
        <v>80195</v>
      </c>
      <c r="B49" s="166" t="s">
        <v>13</v>
      </c>
      <c r="C49" s="167"/>
      <c r="D49" s="170"/>
      <c r="E49" s="94">
        <f>SUM(E50:E54)</f>
        <v>6900</v>
      </c>
      <c r="F49" s="82">
        <f>SUM(F50:F54)</f>
        <v>11690</v>
      </c>
    </row>
    <row r="50" spans="1:6" s="33" customFormat="1" ht="22.5" customHeight="1">
      <c r="A50" s="65">
        <v>4010</v>
      </c>
      <c r="B50" s="66" t="s">
        <v>37</v>
      </c>
      <c r="C50" s="74"/>
      <c r="D50" s="98"/>
      <c r="E50" s="31">
        <v>1400</v>
      </c>
      <c r="F50" s="32"/>
    </row>
    <row r="51" spans="1:6" s="33" customFormat="1" ht="28.5" customHeight="1">
      <c r="A51" s="65">
        <v>4010</v>
      </c>
      <c r="B51" s="66" t="s">
        <v>46</v>
      </c>
      <c r="C51" s="74"/>
      <c r="D51" s="98"/>
      <c r="E51" s="31"/>
      <c r="F51" s="32">
        <v>10290</v>
      </c>
    </row>
    <row r="52" spans="1:6" s="33" customFormat="1" ht="17.25" customHeight="1">
      <c r="A52" s="65">
        <v>4170</v>
      </c>
      <c r="B52" s="66" t="s">
        <v>43</v>
      </c>
      <c r="C52" s="74"/>
      <c r="D52" s="98"/>
      <c r="E52" s="31"/>
      <c r="F52" s="32">
        <v>1400</v>
      </c>
    </row>
    <row r="53" spans="1:6" s="33" customFormat="1" ht="30.75" customHeight="1">
      <c r="A53" s="65">
        <v>4240</v>
      </c>
      <c r="B53" s="66" t="s">
        <v>38</v>
      </c>
      <c r="C53" s="74"/>
      <c r="D53" s="98"/>
      <c r="E53" s="31">
        <v>5000</v>
      </c>
      <c r="F53" s="32"/>
    </row>
    <row r="54" spans="1:6" s="33" customFormat="1" ht="18.75" customHeight="1" thickBot="1">
      <c r="A54" s="29">
        <v>4300</v>
      </c>
      <c r="B54" s="30" t="s">
        <v>99</v>
      </c>
      <c r="C54" s="74"/>
      <c r="D54" s="98"/>
      <c r="E54" s="31">
        <v>500</v>
      </c>
      <c r="F54" s="32"/>
    </row>
    <row r="55" spans="1:6" s="28" customFormat="1" ht="23.25" customHeight="1" thickBot="1" thickTop="1">
      <c r="A55" s="23">
        <v>851</v>
      </c>
      <c r="B55" s="76" t="s">
        <v>79</v>
      </c>
      <c r="C55" s="291"/>
      <c r="D55" s="162"/>
      <c r="E55" s="26">
        <f>E56+E60</f>
        <v>4440</v>
      </c>
      <c r="F55" s="27">
        <f>F56+F60</f>
        <v>4440</v>
      </c>
    </row>
    <row r="56" spans="1:6" s="28" customFormat="1" ht="23.25" customHeight="1" thickTop="1">
      <c r="A56" s="56">
        <v>85154</v>
      </c>
      <c r="B56" s="278" t="s">
        <v>81</v>
      </c>
      <c r="C56" s="145" t="s">
        <v>86</v>
      </c>
      <c r="D56" s="245"/>
      <c r="E56" s="279">
        <f>SUM(E57:E59)</f>
        <v>3840</v>
      </c>
      <c r="F56" s="247">
        <f>SUM(F57:F59)</f>
        <v>3840</v>
      </c>
    </row>
    <row r="57" spans="1:6" s="33" customFormat="1" ht="20.25" customHeight="1">
      <c r="A57" s="29">
        <v>4170</v>
      </c>
      <c r="B57" s="276" t="s">
        <v>43</v>
      </c>
      <c r="C57" s="73"/>
      <c r="D57" s="277"/>
      <c r="E57" s="31"/>
      <c r="F57" s="32">
        <v>2240</v>
      </c>
    </row>
    <row r="58" spans="1:6" s="33" customFormat="1" ht="18" customHeight="1">
      <c r="A58" s="29">
        <v>4300</v>
      </c>
      <c r="B58" s="276" t="s">
        <v>12</v>
      </c>
      <c r="C58" s="73"/>
      <c r="D58" s="277"/>
      <c r="E58" s="31">
        <v>3840</v>
      </c>
      <c r="F58" s="32"/>
    </row>
    <row r="59" spans="1:6" s="33" customFormat="1" ht="28.5" customHeight="1">
      <c r="A59" s="29">
        <v>4610</v>
      </c>
      <c r="B59" s="276" t="s">
        <v>82</v>
      </c>
      <c r="C59" s="73"/>
      <c r="D59" s="277"/>
      <c r="E59" s="31"/>
      <c r="F59" s="32">
        <v>1600</v>
      </c>
    </row>
    <row r="60" spans="1:6" s="86" customFormat="1" ht="21" customHeight="1">
      <c r="A60" s="80">
        <v>85195</v>
      </c>
      <c r="B60" s="50" t="s">
        <v>80</v>
      </c>
      <c r="C60" s="292" t="s">
        <v>14</v>
      </c>
      <c r="D60" s="123"/>
      <c r="E60" s="94">
        <f>E62</f>
        <v>600</v>
      </c>
      <c r="F60" s="82">
        <f>SUM(F61:F62)</f>
        <v>600</v>
      </c>
    </row>
    <row r="61" spans="1:6" s="33" customFormat="1" ht="18.75" customHeight="1">
      <c r="A61" s="65">
        <v>4210</v>
      </c>
      <c r="B61" s="137" t="s">
        <v>17</v>
      </c>
      <c r="C61" s="74"/>
      <c r="D61" s="133"/>
      <c r="E61" s="107"/>
      <c r="F61" s="108">
        <v>600</v>
      </c>
    </row>
    <row r="62" spans="1:6" s="33" customFormat="1" ht="18.75" customHeight="1" thickBot="1">
      <c r="A62" s="172">
        <v>4300</v>
      </c>
      <c r="B62" s="185" t="s">
        <v>12</v>
      </c>
      <c r="C62" s="186"/>
      <c r="D62" s="187"/>
      <c r="E62" s="134">
        <v>600</v>
      </c>
      <c r="F62" s="135"/>
    </row>
    <row r="63" spans="1:6" s="178" customFormat="1" ht="26.25" customHeight="1" thickBot="1" thickTop="1">
      <c r="A63" s="77">
        <v>852</v>
      </c>
      <c r="B63" s="175" t="s">
        <v>21</v>
      </c>
      <c r="C63" s="177" t="s">
        <v>14</v>
      </c>
      <c r="D63" s="286">
        <f>D64+D68+D71+D76</f>
        <v>5000</v>
      </c>
      <c r="E63" s="397">
        <f>E64+E68+E71+E76</f>
        <v>5100</v>
      </c>
      <c r="F63" s="287">
        <f>F64+F68+F71+F76</f>
        <v>82215</v>
      </c>
    </row>
    <row r="64" spans="1:6" s="178" customFormat="1" ht="18" customHeight="1" thickTop="1">
      <c r="A64" s="161">
        <v>85203</v>
      </c>
      <c r="B64" s="143" t="s">
        <v>60</v>
      </c>
      <c r="C64" s="179"/>
      <c r="D64" s="180"/>
      <c r="E64" s="91">
        <f>SUM(E66:E67)</f>
        <v>5000</v>
      </c>
      <c r="F64" s="64">
        <f>SUM(F66:F67)</f>
        <v>5000</v>
      </c>
    </row>
    <row r="65" spans="1:6" s="178" customFormat="1" ht="18" customHeight="1">
      <c r="A65" s="198"/>
      <c r="B65" s="351" t="s">
        <v>61</v>
      </c>
      <c r="C65" s="181"/>
      <c r="D65" s="182"/>
      <c r="E65" s="199"/>
      <c r="F65" s="200"/>
    </row>
    <row r="66" spans="1:6" s="178" customFormat="1" ht="19.5" customHeight="1">
      <c r="A66" s="259" t="s">
        <v>59</v>
      </c>
      <c r="B66" s="260" t="s">
        <v>17</v>
      </c>
      <c r="C66" s="261"/>
      <c r="D66" s="262"/>
      <c r="E66" s="263">
        <v>5000</v>
      </c>
      <c r="F66" s="264"/>
    </row>
    <row r="67" spans="1:6" s="178" customFormat="1" ht="22.5" customHeight="1">
      <c r="A67" s="265" t="s">
        <v>33</v>
      </c>
      <c r="B67" s="266" t="s">
        <v>12</v>
      </c>
      <c r="C67" s="267"/>
      <c r="D67" s="268"/>
      <c r="E67" s="269"/>
      <c r="F67" s="270">
        <v>5000</v>
      </c>
    </row>
    <row r="68" spans="1:6" s="33" customFormat="1" ht="21.75" customHeight="1">
      <c r="A68" s="288">
        <v>85219</v>
      </c>
      <c r="B68" s="208" t="s">
        <v>64</v>
      </c>
      <c r="C68" s="208"/>
      <c r="D68" s="210"/>
      <c r="E68" s="213">
        <f>SUM(E69:E70)</f>
        <v>100</v>
      </c>
      <c r="F68" s="209">
        <f>SUM(F69:F70)</f>
        <v>100</v>
      </c>
    </row>
    <row r="69" spans="1:6" s="33" customFormat="1" ht="19.5" customHeight="1">
      <c r="A69" s="289">
        <v>4110</v>
      </c>
      <c r="B69" s="204" t="s">
        <v>62</v>
      </c>
      <c r="C69" s="204"/>
      <c r="D69" s="211"/>
      <c r="E69" s="214">
        <v>100</v>
      </c>
      <c r="F69" s="205"/>
    </row>
    <row r="70" spans="1:6" s="33" customFormat="1" ht="18.75" customHeight="1">
      <c r="A70" s="290">
        <v>4580</v>
      </c>
      <c r="B70" s="206" t="s">
        <v>63</v>
      </c>
      <c r="C70" s="206"/>
      <c r="D70" s="212"/>
      <c r="E70" s="215"/>
      <c r="F70" s="207">
        <v>100</v>
      </c>
    </row>
    <row r="71" spans="1:6" s="33" customFormat="1" ht="46.5" customHeight="1">
      <c r="A71" s="165">
        <v>85220</v>
      </c>
      <c r="B71" s="166" t="s">
        <v>85</v>
      </c>
      <c r="C71" s="167"/>
      <c r="D71" s="202"/>
      <c r="E71" s="203"/>
      <c r="F71" s="82">
        <f>SUM(F72:F75)</f>
        <v>72115</v>
      </c>
    </row>
    <row r="72" spans="1:6" s="33" customFormat="1" ht="19.5" customHeight="1">
      <c r="A72" s="65">
        <v>4210</v>
      </c>
      <c r="B72" s="66" t="s">
        <v>17</v>
      </c>
      <c r="C72" s="146"/>
      <c r="D72" s="122"/>
      <c r="E72" s="152"/>
      <c r="F72" s="32">
        <v>1300</v>
      </c>
    </row>
    <row r="73" spans="1:6" s="33" customFormat="1" ht="16.5" customHeight="1">
      <c r="A73" s="65">
        <v>4260</v>
      </c>
      <c r="B73" s="132" t="s">
        <v>39</v>
      </c>
      <c r="C73" s="149"/>
      <c r="D73" s="122"/>
      <c r="E73" s="152"/>
      <c r="F73" s="32">
        <v>6430</v>
      </c>
    </row>
    <row r="74" spans="1:6" s="33" customFormat="1" ht="19.5" customHeight="1">
      <c r="A74" s="84">
        <v>4270</v>
      </c>
      <c r="B74" s="132" t="s">
        <v>40</v>
      </c>
      <c r="C74" s="201"/>
      <c r="D74" s="122"/>
      <c r="E74" s="152"/>
      <c r="F74" s="32">
        <v>58800</v>
      </c>
    </row>
    <row r="75" spans="1:6" s="33" customFormat="1" ht="19.5" customHeight="1">
      <c r="A75" s="84">
        <v>4300</v>
      </c>
      <c r="B75" s="132" t="s">
        <v>12</v>
      </c>
      <c r="C75" s="201"/>
      <c r="D75" s="122"/>
      <c r="E75" s="152"/>
      <c r="F75" s="32">
        <v>5585</v>
      </c>
    </row>
    <row r="76" spans="1:6" s="28" customFormat="1" ht="21.75" customHeight="1">
      <c r="A76" s="280">
        <v>85295</v>
      </c>
      <c r="B76" s="281" t="s">
        <v>13</v>
      </c>
      <c r="C76" s="282"/>
      <c r="D76" s="283">
        <f>D77</f>
        <v>5000</v>
      </c>
      <c r="E76" s="284"/>
      <c r="F76" s="285">
        <f>F78</f>
        <v>5000</v>
      </c>
    </row>
    <row r="77" spans="1:6" s="33" customFormat="1" ht="63" customHeight="1">
      <c r="A77" s="84">
        <v>2710</v>
      </c>
      <c r="B77" s="132" t="s">
        <v>84</v>
      </c>
      <c r="C77" s="201"/>
      <c r="D77" s="122">
        <v>5000</v>
      </c>
      <c r="E77" s="152"/>
      <c r="F77" s="32"/>
    </row>
    <row r="78" spans="1:6" s="33" customFormat="1" ht="18.75" customHeight="1" thickBot="1">
      <c r="A78" s="84">
        <v>3110</v>
      </c>
      <c r="B78" s="132" t="s">
        <v>83</v>
      </c>
      <c r="C78" s="201"/>
      <c r="D78" s="122"/>
      <c r="E78" s="152"/>
      <c r="F78" s="32">
        <v>5000</v>
      </c>
    </row>
    <row r="79" spans="1:6" s="33" customFormat="1" ht="31.5" customHeight="1" thickBot="1" thickTop="1">
      <c r="A79" s="240">
        <v>854</v>
      </c>
      <c r="B79" s="24" t="s">
        <v>22</v>
      </c>
      <c r="C79" s="241" t="s">
        <v>23</v>
      </c>
      <c r="D79" s="162">
        <f>D82</f>
        <v>275815</v>
      </c>
      <c r="E79" s="242">
        <f>E80</f>
        <v>360</v>
      </c>
      <c r="F79" s="27">
        <f>F82+F85</f>
        <v>276175</v>
      </c>
    </row>
    <row r="80" spans="1:6" s="33" customFormat="1" ht="20.25" customHeight="1" thickTop="1">
      <c r="A80" s="243">
        <v>85401</v>
      </c>
      <c r="B80" s="158" t="s">
        <v>100</v>
      </c>
      <c r="C80" s="244"/>
      <c r="D80" s="245"/>
      <c r="E80" s="246">
        <f>E81</f>
        <v>360</v>
      </c>
      <c r="F80" s="247"/>
    </row>
    <row r="81" spans="1:6" s="164" customFormat="1" ht="19.5" customHeight="1">
      <c r="A81" s="322">
        <v>4040</v>
      </c>
      <c r="B81" s="183" t="s">
        <v>28</v>
      </c>
      <c r="C81" s="323"/>
      <c r="D81" s="202"/>
      <c r="E81" s="324">
        <v>360</v>
      </c>
      <c r="F81" s="325"/>
    </row>
    <row r="82" spans="1:6" s="33" customFormat="1" ht="20.25" customHeight="1">
      <c r="A82" s="319">
        <v>85415</v>
      </c>
      <c r="B82" s="59" t="s">
        <v>76</v>
      </c>
      <c r="C82" s="320"/>
      <c r="D82" s="187">
        <f>D83</f>
        <v>275815</v>
      </c>
      <c r="E82" s="321"/>
      <c r="F82" s="57">
        <f>F84</f>
        <v>275815</v>
      </c>
    </row>
    <row r="83" spans="1:6" s="33" customFormat="1" ht="42" customHeight="1">
      <c r="A83" s="84">
        <v>2030</v>
      </c>
      <c r="B83" s="132" t="s">
        <v>77</v>
      </c>
      <c r="C83" s="201"/>
      <c r="D83" s="122">
        <v>275815</v>
      </c>
      <c r="E83" s="152"/>
      <c r="F83" s="32"/>
    </row>
    <row r="84" spans="1:6" s="33" customFormat="1" ht="21.75" customHeight="1">
      <c r="A84" s="84">
        <v>3240</v>
      </c>
      <c r="B84" s="132" t="s">
        <v>78</v>
      </c>
      <c r="C84" s="201"/>
      <c r="D84" s="122"/>
      <c r="E84" s="152"/>
      <c r="F84" s="32">
        <v>275815</v>
      </c>
    </row>
    <row r="85" spans="1:6" s="33" customFormat="1" ht="21.75" customHeight="1">
      <c r="A85" s="85">
        <v>85495</v>
      </c>
      <c r="B85" s="326" t="s">
        <v>13</v>
      </c>
      <c r="C85" s="327"/>
      <c r="D85" s="123"/>
      <c r="E85" s="203"/>
      <c r="F85" s="82">
        <f>F86</f>
        <v>360</v>
      </c>
    </row>
    <row r="86" spans="1:6" s="33" customFormat="1" ht="36.75" customHeight="1" thickBot="1">
      <c r="A86" s="65">
        <v>4010</v>
      </c>
      <c r="B86" s="66" t="s">
        <v>46</v>
      </c>
      <c r="C86" s="358"/>
      <c r="D86" s="122"/>
      <c r="E86" s="152"/>
      <c r="F86" s="32">
        <v>360</v>
      </c>
    </row>
    <row r="87" spans="1:6" s="33" customFormat="1" ht="34.5" customHeight="1" thickBot="1" thickTop="1">
      <c r="A87" s="141" t="s">
        <v>31</v>
      </c>
      <c r="B87" s="24" t="s">
        <v>32</v>
      </c>
      <c r="C87" s="156" t="s">
        <v>14</v>
      </c>
      <c r="D87" s="147"/>
      <c r="E87" s="153">
        <f>E88</f>
        <v>67000</v>
      </c>
      <c r="F87" s="63">
        <f>SUM(F90)</f>
        <v>135000</v>
      </c>
    </row>
    <row r="88" spans="1:6" s="33" customFormat="1" ht="27" customHeight="1" thickTop="1">
      <c r="A88" s="157" t="s">
        <v>91</v>
      </c>
      <c r="B88" s="158" t="s">
        <v>92</v>
      </c>
      <c r="C88" s="159"/>
      <c r="D88" s="148"/>
      <c r="E88" s="154">
        <f>E89</f>
        <v>67000</v>
      </c>
      <c r="F88" s="155"/>
    </row>
    <row r="89" spans="1:6" s="33" customFormat="1" ht="20.25" customHeight="1">
      <c r="A89" s="314" t="s">
        <v>33</v>
      </c>
      <c r="B89" s="315" t="s">
        <v>12</v>
      </c>
      <c r="C89" s="316"/>
      <c r="D89" s="317"/>
      <c r="E89" s="318">
        <v>67000</v>
      </c>
      <c r="F89" s="184"/>
    </row>
    <row r="90" spans="1:6" s="33" customFormat="1" ht="28.5" customHeight="1">
      <c r="A90" s="309" t="s">
        <v>69</v>
      </c>
      <c r="B90" s="59" t="s">
        <v>70</v>
      </c>
      <c r="C90" s="310"/>
      <c r="D90" s="311"/>
      <c r="E90" s="312"/>
      <c r="F90" s="313">
        <f>SUM(F91:F91)</f>
        <v>135000</v>
      </c>
    </row>
    <row r="91" spans="1:6" s="33" customFormat="1" ht="32.25" customHeight="1">
      <c r="A91" s="128">
        <v>2480</v>
      </c>
      <c r="B91" s="127" t="s">
        <v>35</v>
      </c>
      <c r="C91" s="316"/>
      <c r="D91" s="202"/>
      <c r="E91" s="318"/>
      <c r="F91" s="184">
        <f>68000+67000</f>
        <v>135000</v>
      </c>
    </row>
    <row r="92" spans="1:6" s="28" customFormat="1" ht="23.25" customHeight="1" thickBot="1">
      <c r="A92" s="237">
        <v>926</v>
      </c>
      <c r="B92" s="238" t="s">
        <v>89</v>
      </c>
      <c r="C92" s="350"/>
      <c r="D92" s="359"/>
      <c r="E92" s="401">
        <f>E93+E96+E98</f>
        <v>20600</v>
      </c>
      <c r="F92" s="402">
        <f>F93+F96+F98</f>
        <v>20600</v>
      </c>
    </row>
    <row r="93" spans="1:6" s="28" customFormat="1" ht="20.25" customHeight="1" thickTop="1">
      <c r="A93" s="234">
        <v>92601</v>
      </c>
      <c r="B93" s="235" t="s">
        <v>88</v>
      </c>
      <c r="C93" s="159" t="s">
        <v>30</v>
      </c>
      <c r="D93" s="302"/>
      <c r="E93" s="246">
        <f>E95</f>
        <v>20000</v>
      </c>
      <c r="F93" s="247"/>
    </row>
    <row r="94" spans="1:6" s="28" customFormat="1" ht="28.5" customHeight="1">
      <c r="A94" s="198"/>
      <c r="B94" s="308" t="s">
        <v>87</v>
      </c>
      <c r="C94" s="303"/>
      <c r="D94" s="304"/>
      <c r="E94" s="305"/>
      <c r="F94" s="306"/>
    </row>
    <row r="95" spans="1:6" s="33" customFormat="1" ht="28.5" customHeight="1">
      <c r="A95" s="60">
        <v>6059</v>
      </c>
      <c r="B95" s="61" t="s">
        <v>29</v>
      </c>
      <c r="C95" s="160"/>
      <c r="D95" s="122"/>
      <c r="E95" s="152">
        <v>20000</v>
      </c>
      <c r="F95" s="32"/>
    </row>
    <row r="96" spans="1:6" s="28" customFormat="1" ht="24.75" customHeight="1">
      <c r="A96" s="161">
        <v>92605</v>
      </c>
      <c r="B96" s="143" t="s">
        <v>90</v>
      </c>
      <c r="C96" s="307" t="s">
        <v>93</v>
      </c>
      <c r="D96" s="123"/>
      <c r="E96" s="284"/>
      <c r="F96" s="285">
        <f>F97</f>
        <v>20000</v>
      </c>
    </row>
    <row r="97" spans="1:6" s="33" customFormat="1" ht="63.75" customHeight="1">
      <c r="A97" s="60">
        <v>2820</v>
      </c>
      <c r="B97" s="61" t="s">
        <v>118</v>
      </c>
      <c r="C97" s="160"/>
      <c r="D97" s="122"/>
      <c r="E97" s="152"/>
      <c r="F97" s="32">
        <v>20000</v>
      </c>
    </row>
    <row r="98" spans="1:6" s="28" customFormat="1" ht="21" customHeight="1">
      <c r="A98" s="161">
        <v>92695</v>
      </c>
      <c r="B98" s="143" t="s">
        <v>13</v>
      </c>
      <c r="C98" s="307" t="s">
        <v>115</v>
      </c>
      <c r="D98" s="123"/>
      <c r="E98" s="284">
        <f>E101</f>
        <v>600</v>
      </c>
      <c r="F98" s="285">
        <f>F100</f>
        <v>600</v>
      </c>
    </row>
    <row r="99" spans="1:6" s="28" customFormat="1" ht="13.5" customHeight="1">
      <c r="A99" s="198"/>
      <c r="B99" s="308" t="s">
        <v>116</v>
      </c>
      <c r="C99" s="303"/>
      <c r="D99" s="304"/>
      <c r="E99" s="305"/>
      <c r="F99" s="306"/>
    </row>
    <row r="100" spans="1:6" s="33" customFormat="1" ht="21.75" customHeight="1">
      <c r="A100" s="60">
        <v>4210</v>
      </c>
      <c r="B100" s="61" t="s">
        <v>17</v>
      </c>
      <c r="C100" s="160"/>
      <c r="D100" s="122"/>
      <c r="E100" s="152"/>
      <c r="F100" s="32">
        <v>600</v>
      </c>
    </row>
    <row r="101" spans="1:6" s="33" customFormat="1" ht="18.75" customHeight="1" thickBot="1">
      <c r="A101" s="60">
        <v>4300</v>
      </c>
      <c r="B101" s="61" t="s">
        <v>12</v>
      </c>
      <c r="C101" s="160"/>
      <c r="D101" s="122"/>
      <c r="E101" s="152">
        <v>600</v>
      </c>
      <c r="F101" s="32"/>
    </row>
    <row r="102" spans="1:6" s="36" customFormat="1" ht="17.25" thickBot="1" thickTop="1">
      <c r="A102" s="150"/>
      <c r="B102" s="151" t="s">
        <v>15</v>
      </c>
      <c r="C102" s="345"/>
      <c r="D102" s="396">
        <f>D11+D25+D28+D55+D63+D79+D87+D92</f>
        <v>280815</v>
      </c>
      <c r="E102" s="273">
        <f>E11+E25+E28+E55+E63+E79+E87+E92</f>
        <v>242767</v>
      </c>
      <c r="F102" s="35">
        <f>F11+F25+F28+F55+F63+F79+F87+F92</f>
        <v>663697</v>
      </c>
    </row>
    <row r="103" spans="1:6" s="40" customFormat="1" ht="17.25" customHeight="1" thickBot="1" thickTop="1">
      <c r="A103" s="37"/>
      <c r="B103" s="38" t="s">
        <v>16</v>
      </c>
      <c r="C103" s="38"/>
      <c r="D103" s="126"/>
      <c r="E103" s="125">
        <f>F102-E102</f>
        <v>420930</v>
      </c>
      <c r="F103" s="39"/>
    </row>
    <row r="104" ht="16.5" thickTop="1"/>
  </sheetData>
  <printOptions horizontalCentered="1"/>
  <pageMargins left="0" right="0" top="0.984251968503937" bottom="0.5905511811023623" header="0.5118110236220472" footer="0.5118110236220472"/>
  <pageSetup firstPageNumber="4" useFirstPageNumber="1" horizontalDpi="600" verticalDpi="600" orientation="portrait" paperSize="9" r:id="rId1"/>
  <headerFooter alignWithMargins="0"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28">
      <selection activeCell="J7" sqref="J7"/>
    </sheetView>
  </sheetViews>
  <sheetFormatPr defaultColWidth="9.33203125" defaultRowHeight="12.75"/>
  <cols>
    <col min="1" max="1" width="9.16015625" style="1" customWidth="1"/>
    <col min="2" max="2" width="38.83203125" style="1" customWidth="1"/>
    <col min="3" max="3" width="8" style="1" customWidth="1"/>
    <col min="4" max="5" width="19.16015625" style="1" customWidth="1"/>
    <col min="6" max="16384" width="11.66015625" style="1" customWidth="1"/>
  </cols>
  <sheetData>
    <row r="1" ht="13.5" customHeight="1">
      <c r="D1" s="2" t="s">
        <v>18</v>
      </c>
    </row>
    <row r="2" spans="1:4" ht="14.25" customHeight="1">
      <c r="A2" s="3"/>
      <c r="B2" s="4"/>
      <c r="C2" s="5"/>
      <c r="D2" s="6" t="s">
        <v>117</v>
      </c>
    </row>
    <row r="3" spans="1:4" ht="14.25" customHeight="1">
      <c r="A3" s="3"/>
      <c r="B3" s="4"/>
      <c r="C3" s="5"/>
      <c r="D3" s="6" t="s">
        <v>1</v>
      </c>
    </row>
    <row r="4" spans="1:4" ht="14.25" customHeight="1">
      <c r="A4" s="3"/>
      <c r="B4" s="4"/>
      <c r="C4" s="5"/>
      <c r="D4" s="6" t="s">
        <v>114</v>
      </c>
    </row>
    <row r="5" spans="1:4" ht="14.25" customHeight="1">
      <c r="A5" s="3"/>
      <c r="B5" s="4"/>
      <c r="C5" s="5"/>
      <c r="D5" s="6"/>
    </row>
    <row r="6" spans="1:5" s="11" customFormat="1" ht="47.25" customHeight="1">
      <c r="A6" s="7" t="s">
        <v>25</v>
      </c>
      <c r="B6" s="8"/>
      <c r="C6" s="9"/>
      <c r="D6" s="10"/>
      <c r="E6" s="10"/>
    </row>
    <row r="7" spans="1:5" s="11" customFormat="1" ht="19.5" thickBot="1">
      <c r="A7" s="7"/>
      <c r="B7" s="8"/>
      <c r="C7" s="9"/>
      <c r="E7" s="12" t="s">
        <v>2</v>
      </c>
    </row>
    <row r="8" spans="1:5" s="17" customFormat="1" ht="21">
      <c r="A8" s="13" t="s">
        <v>3</v>
      </c>
      <c r="B8" s="14" t="s">
        <v>4</v>
      </c>
      <c r="C8" s="99" t="s">
        <v>5</v>
      </c>
      <c r="D8" s="378" t="s">
        <v>7</v>
      </c>
      <c r="E8" s="346"/>
    </row>
    <row r="9" spans="1:5" s="17" customFormat="1" ht="16.5" customHeight="1">
      <c r="A9" s="18" t="s">
        <v>8</v>
      </c>
      <c r="B9" s="19"/>
      <c r="C9" s="100" t="s">
        <v>9</v>
      </c>
      <c r="D9" s="379" t="s">
        <v>11</v>
      </c>
      <c r="E9" s="21" t="s">
        <v>10</v>
      </c>
    </row>
    <row r="10" spans="1:5" s="22" customFormat="1" ht="11.25">
      <c r="A10" s="48">
        <v>1</v>
      </c>
      <c r="B10" s="49">
        <v>2</v>
      </c>
      <c r="C10" s="248">
        <v>3</v>
      </c>
      <c r="D10" s="49">
        <v>4</v>
      </c>
      <c r="E10" s="398">
        <v>5</v>
      </c>
    </row>
    <row r="11" spans="1:5" s="22" customFormat="1" ht="34.5" customHeight="1" thickBot="1">
      <c r="A11" s="237">
        <v>754</v>
      </c>
      <c r="B11" s="238" t="s">
        <v>72</v>
      </c>
      <c r="C11" s="239" t="s">
        <v>75</v>
      </c>
      <c r="D11" s="380">
        <f>D12</f>
        <v>300000</v>
      </c>
      <c r="E11" s="255">
        <f>E12</f>
        <v>300000</v>
      </c>
    </row>
    <row r="12" spans="1:5" s="22" customFormat="1" ht="29.25" customHeight="1" thickTop="1">
      <c r="A12" s="234">
        <v>75411</v>
      </c>
      <c r="B12" s="235" t="s">
        <v>73</v>
      </c>
      <c r="C12" s="236"/>
      <c r="D12" s="381">
        <f>SUM(D13:D14)</f>
        <v>300000</v>
      </c>
      <c r="E12" s="116">
        <f>SUM(E13:E14)</f>
        <v>300000</v>
      </c>
    </row>
    <row r="13" spans="1:5" s="22" customFormat="1" ht="30" customHeight="1">
      <c r="A13" s="60">
        <v>6060</v>
      </c>
      <c r="B13" s="61" t="s">
        <v>19</v>
      </c>
      <c r="C13" s="109"/>
      <c r="D13" s="382"/>
      <c r="E13" s="113">
        <v>300000</v>
      </c>
    </row>
    <row r="14" spans="1:5" s="22" customFormat="1" ht="45.75" customHeight="1" thickBot="1">
      <c r="A14" s="60">
        <v>6170</v>
      </c>
      <c r="B14" s="61" t="s">
        <v>74</v>
      </c>
      <c r="C14" s="109"/>
      <c r="D14" s="382">
        <v>300000</v>
      </c>
      <c r="E14" s="113"/>
    </row>
    <row r="15" spans="1:5" s="331" customFormat="1" ht="27" customHeight="1" thickBot="1" thickTop="1">
      <c r="A15" s="77">
        <v>801</v>
      </c>
      <c r="B15" s="329" t="s">
        <v>24</v>
      </c>
      <c r="C15" s="330" t="s">
        <v>23</v>
      </c>
      <c r="D15" s="383">
        <f>D16+D20+D22+D29</f>
        <v>168309</v>
      </c>
      <c r="E15" s="171">
        <f>E16+E20+E22+E29</f>
        <v>168309</v>
      </c>
    </row>
    <row r="16" spans="1:5" s="331" customFormat="1" ht="21" customHeight="1" thickTop="1">
      <c r="A16" s="234">
        <v>80120</v>
      </c>
      <c r="B16" s="332" t="s">
        <v>101</v>
      </c>
      <c r="C16" s="236"/>
      <c r="D16" s="381">
        <f>SUM(D17:D19)</f>
        <v>58009</v>
      </c>
      <c r="E16" s="116">
        <f>SUM(E17:E19)</f>
        <v>58009</v>
      </c>
    </row>
    <row r="17" spans="1:5" s="331" customFormat="1" ht="33" customHeight="1">
      <c r="A17" s="29">
        <v>2540</v>
      </c>
      <c r="B17" s="348" t="s">
        <v>109</v>
      </c>
      <c r="C17" s="73"/>
      <c r="D17" s="382">
        <v>56682</v>
      </c>
      <c r="E17" s="299">
        <v>56682</v>
      </c>
    </row>
    <row r="18" spans="1:5" s="22" customFormat="1" ht="21" customHeight="1">
      <c r="A18" s="60">
        <v>4110</v>
      </c>
      <c r="B18" s="328" t="s">
        <v>102</v>
      </c>
      <c r="C18" s="109"/>
      <c r="D18" s="382">
        <v>1327</v>
      </c>
      <c r="E18" s="62"/>
    </row>
    <row r="19" spans="1:5" s="22" customFormat="1" ht="18.75" customHeight="1">
      <c r="A19" s="60">
        <v>4440</v>
      </c>
      <c r="B19" s="132" t="s">
        <v>41</v>
      </c>
      <c r="C19" s="109"/>
      <c r="D19" s="382"/>
      <c r="E19" s="113">
        <v>1327</v>
      </c>
    </row>
    <row r="20" spans="1:5" s="22" customFormat="1" ht="18.75" customHeight="1">
      <c r="A20" s="165">
        <v>80130</v>
      </c>
      <c r="B20" s="166" t="s">
        <v>107</v>
      </c>
      <c r="C20" s="232"/>
      <c r="D20" s="384">
        <f>D21</f>
        <v>86480</v>
      </c>
      <c r="E20" s="285">
        <f>E21</f>
        <v>73980</v>
      </c>
    </row>
    <row r="21" spans="1:5" s="22" customFormat="1" ht="33.75" customHeight="1">
      <c r="A21" s="65">
        <v>2540</v>
      </c>
      <c r="B21" s="66" t="s">
        <v>109</v>
      </c>
      <c r="C21" s="109"/>
      <c r="D21" s="382">
        <v>86480</v>
      </c>
      <c r="E21" s="32">
        <v>73980</v>
      </c>
    </row>
    <row r="22" spans="1:5" s="331" customFormat="1" ht="27" customHeight="1">
      <c r="A22" s="161">
        <v>80140</v>
      </c>
      <c r="B22" s="333" t="s">
        <v>103</v>
      </c>
      <c r="C22" s="232"/>
      <c r="D22" s="384">
        <f>SUM(D23:D28)</f>
        <v>23820</v>
      </c>
      <c r="E22" s="189">
        <f>SUM(E23:E28)</f>
        <v>22900</v>
      </c>
    </row>
    <row r="23" spans="1:5" s="22" customFormat="1" ht="18.75" customHeight="1">
      <c r="A23" s="60">
        <v>4040</v>
      </c>
      <c r="B23" s="66" t="s">
        <v>28</v>
      </c>
      <c r="C23" s="109"/>
      <c r="D23" s="382">
        <v>920</v>
      </c>
      <c r="E23" s="113"/>
    </row>
    <row r="24" spans="1:5" s="22" customFormat="1" ht="18" customHeight="1">
      <c r="A24" s="60">
        <v>4240</v>
      </c>
      <c r="B24" s="132" t="s">
        <v>98</v>
      </c>
      <c r="C24" s="109"/>
      <c r="D24" s="382">
        <v>7000</v>
      </c>
      <c r="E24" s="113"/>
    </row>
    <row r="25" spans="1:5" s="22" customFormat="1" ht="18" customHeight="1">
      <c r="A25" s="60">
        <v>4260</v>
      </c>
      <c r="B25" s="328" t="s">
        <v>39</v>
      </c>
      <c r="C25" s="109"/>
      <c r="D25" s="382">
        <v>700</v>
      </c>
      <c r="E25" s="113"/>
    </row>
    <row r="26" spans="1:5" s="22" customFormat="1" ht="18.75" customHeight="1">
      <c r="A26" s="60">
        <v>4300</v>
      </c>
      <c r="B26" s="30" t="s">
        <v>99</v>
      </c>
      <c r="C26" s="109"/>
      <c r="D26" s="382"/>
      <c r="E26" s="113">
        <v>7000</v>
      </c>
    </row>
    <row r="27" spans="1:5" s="22" customFormat="1" ht="18" customHeight="1">
      <c r="A27" s="60">
        <v>4440</v>
      </c>
      <c r="B27" s="132" t="s">
        <v>41</v>
      </c>
      <c r="C27" s="109"/>
      <c r="D27" s="382">
        <v>15200</v>
      </c>
      <c r="E27" s="113"/>
    </row>
    <row r="28" spans="1:5" s="22" customFormat="1" ht="24.75" customHeight="1">
      <c r="A28" s="60">
        <v>6050</v>
      </c>
      <c r="B28" s="328" t="s">
        <v>29</v>
      </c>
      <c r="C28" s="109"/>
      <c r="D28" s="382"/>
      <c r="E28" s="113">
        <f>15900</f>
        <v>15900</v>
      </c>
    </row>
    <row r="29" spans="1:5" s="22" customFormat="1" ht="21" customHeight="1">
      <c r="A29" s="161">
        <v>80195</v>
      </c>
      <c r="B29" s="333" t="s">
        <v>13</v>
      </c>
      <c r="C29" s="232"/>
      <c r="D29" s="384"/>
      <c r="E29" s="189">
        <f>SUM(E30:E32)</f>
        <v>13420</v>
      </c>
    </row>
    <row r="30" spans="1:5" s="22" customFormat="1" ht="35.25" customHeight="1">
      <c r="A30" s="139">
        <v>4010</v>
      </c>
      <c r="B30" s="339" t="s">
        <v>110</v>
      </c>
      <c r="C30" s="340"/>
      <c r="D30" s="385"/>
      <c r="E30" s="341">
        <v>920</v>
      </c>
    </row>
    <row r="31" spans="1:5" s="22" customFormat="1" ht="18.75" customHeight="1">
      <c r="A31" s="60">
        <v>4170</v>
      </c>
      <c r="B31" s="328" t="s">
        <v>43</v>
      </c>
      <c r="C31" s="109"/>
      <c r="D31" s="382"/>
      <c r="E31" s="113">
        <v>7500</v>
      </c>
    </row>
    <row r="32" spans="1:5" s="22" customFormat="1" ht="16.5" customHeight="1">
      <c r="A32" s="362">
        <v>4300</v>
      </c>
      <c r="B32" s="349" t="s">
        <v>12</v>
      </c>
      <c r="C32" s="363"/>
      <c r="D32" s="386"/>
      <c r="E32" s="364">
        <v>5000</v>
      </c>
    </row>
    <row r="33" spans="1:5" s="34" customFormat="1" ht="20.25" customHeight="1" thickBot="1">
      <c r="A33" s="365">
        <v>852</v>
      </c>
      <c r="B33" s="366" t="s">
        <v>21</v>
      </c>
      <c r="C33" s="369" t="s">
        <v>14</v>
      </c>
      <c r="D33" s="387">
        <f>SUM(D34)</f>
        <v>72115</v>
      </c>
      <c r="E33" s="367"/>
    </row>
    <row r="34" spans="1:5" s="83" customFormat="1" ht="46.5" customHeight="1" thickTop="1">
      <c r="A34" s="85">
        <v>85220</v>
      </c>
      <c r="B34" s="166" t="s">
        <v>85</v>
      </c>
      <c r="C34" s="370"/>
      <c r="D34" s="388">
        <f>SUM(D35:D38)</f>
        <v>72115</v>
      </c>
      <c r="E34" s="90"/>
    </row>
    <row r="35" spans="1:5" s="138" customFormat="1" ht="20.25" customHeight="1">
      <c r="A35" s="65">
        <v>4210</v>
      </c>
      <c r="B35" s="66" t="s">
        <v>17</v>
      </c>
      <c r="C35" s="371"/>
      <c r="D35" s="389">
        <v>1300</v>
      </c>
      <c r="E35" s="89"/>
    </row>
    <row r="36" spans="1:5" s="34" customFormat="1" ht="18" customHeight="1">
      <c r="A36" s="65">
        <v>4260</v>
      </c>
      <c r="B36" s="132" t="s">
        <v>39</v>
      </c>
      <c r="C36" s="372"/>
      <c r="D36" s="389">
        <v>6430</v>
      </c>
      <c r="E36" s="89"/>
    </row>
    <row r="37" spans="1:5" s="34" customFormat="1" ht="18.75" customHeight="1">
      <c r="A37" s="84">
        <v>4270</v>
      </c>
      <c r="B37" s="132" t="s">
        <v>40</v>
      </c>
      <c r="C37" s="372"/>
      <c r="D37" s="389">
        <v>58800</v>
      </c>
      <c r="E37" s="89"/>
    </row>
    <row r="38" spans="1:5" s="34" customFormat="1" ht="18" customHeight="1" thickBot="1">
      <c r="A38" s="84">
        <v>4300</v>
      </c>
      <c r="B38" s="132" t="s">
        <v>12</v>
      </c>
      <c r="C38" s="372"/>
      <c r="D38" s="389">
        <v>5585</v>
      </c>
      <c r="E38" s="89"/>
    </row>
    <row r="39" spans="1:5" s="34" customFormat="1" ht="31.5" customHeight="1" thickBot="1" thickTop="1">
      <c r="A39" s="334">
        <v>854</v>
      </c>
      <c r="B39" s="335" t="s">
        <v>22</v>
      </c>
      <c r="C39" s="373" t="s">
        <v>23</v>
      </c>
      <c r="D39" s="390">
        <f>D40+D42+D44</f>
        <v>3700</v>
      </c>
      <c r="E39" s="88">
        <f>E40+E42+E44</f>
        <v>3700</v>
      </c>
    </row>
    <row r="40" spans="1:5" s="34" customFormat="1" ht="27" customHeight="1" thickTop="1">
      <c r="A40" s="336">
        <v>85403</v>
      </c>
      <c r="B40" s="337" t="s">
        <v>104</v>
      </c>
      <c r="C40" s="374"/>
      <c r="D40" s="391"/>
      <c r="E40" s="344">
        <f>E41</f>
        <v>600</v>
      </c>
    </row>
    <row r="41" spans="1:5" s="34" customFormat="1" ht="20.25" customHeight="1">
      <c r="A41" s="84">
        <v>4210</v>
      </c>
      <c r="B41" s="66" t="s">
        <v>17</v>
      </c>
      <c r="C41" s="375"/>
      <c r="D41" s="392"/>
      <c r="E41" s="89">
        <v>600</v>
      </c>
    </row>
    <row r="42" spans="1:5" s="83" customFormat="1" ht="29.25" customHeight="1">
      <c r="A42" s="85">
        <v>85407</v>
      </c>
      <c r="B42" s="169" t="s">
        <v>105</v>
      </c>
      <c r="C42" s="370"/>
      <c r="D42" s="388">
        <f>D43</f>
        <v>200</v>
      </c>
      <c r="E42" s="90"/>
    </row>
    <row r="43" spans="1:5" s="34" customFormat="1" ht="18" customHeight="1">
      <c r="A43" s="84">
        <v>4040</v>
      </c>
      <c r="B43" s="66" t="s">
        <v>28</v>
      </c>
      <c r="C43" s="375"/>
      <c r="D43" s="392">
        <v>200</v>
      </c>
      <c r="E43" s="89"/>
    </row>
    <row r="44" spans="1:5" s="83" customFormat="1" ht="20.25" customHeight="1">
      <c r="A44" s="80">
        <v>85495</v>
      </c>
      <c r="B44" s="326" t="s">
        <v>106</v>
      </c>
      <c r="C44" s="370"/>
      <c r="D44" s="388">
        <f>SUM(D45:D49)</f>
        <v>3500</v>
      </c>
      <c r="E44" s="90">
        <f>SUM(E45:E49)</f>
        <v>3100</v>
      </c>
    </row>
    <row r="45" spans="1:5" s="34" customFormat="1" ht="30.75" customHeight="1">
      <c r="A45" s="338">
        <v>4010</v>
      </c>
      <c r="B45" s="140" t="s">
        <v>111</v>
      </c>
      <c r="C45" s="375"/>
      <c r="D45" s="392"/>
      <c r="E45" s="347">
        <v>200</v>
      </c>
    </row>
    <row r="46" spans="1:5" s="34" customFormat="1" ht="20.25" customHeight="1">
      <c r="A46" s="65">
        <v>4110</v>
      </c>
      <c r="B46" s="132" t="s">
        <v>102</v>
      </c>
      <c r="C46" s="376"/>
      <c r="D46" s="389"/>
      <c r="E46" s="89">
        <v>500</v>
      </c>
    </row>
    <row r="47" spans="1:5" s="34" customFormat="1" ht="20.25" customHeight="1">
      <c r="A47" s="65">
        <v>4210</v>
      </c>
      <c r="B47" s="66" t="s">
        <v>17</v>
      </c>
      <c r="C47" s="376"/>
      <c r="D47" s="389"/>
      <c r="E47" s="89">
        <v>2400</v>
      </c>
    </row>
    <row r="48" spans="1:5" s="34" customFormat="1" ht="20.25" customHeight="1">
      <c r="A48" s="65">
        <v>4300</v>
      </c>
      <c r="B48" s="132" t="s">
        <v>12</v>
      </c>
      <c r="C48" s="376"/>
      <c r="D48" s="389">
        <v>2900</v>
      </c>
      <c r="E48" s="89"/>
    </row>
    <row r="49" spans="1:5" s="34" customFormat="1" ht="28.5" customHeight="1" thickBot="1">
      <c r="A49" s="65">
        <v>4300</v>
      </c>
      <c r="B49" s="132" t="s">
        <v>112</v>
      </c>
      <c r="C49" s="376"/>
      <c r="D49" s="389">
        <v>600</v>
      </c>
      <c r="E49" s="89"/>
    </row>
    <row r="50" spans="1:5" s="34" customFormat="1" ht="35.25" customHeight="1" thickBot="1" thickTop="1">
      <c r="A50" s="141" t="s">
        <v>31</v>
      </c>
      <c r="B50" s="24" t="s">
        <v>32</v>
      </c>
      <c r="C50" s="156" t="s">
        <v>30</v>
      </c>
      <c r="D50" s="393">
        <f>D51</f>
        <v>68000</v>
      </c>
      <c r="E50" s="368"/>
    </row>
    <row r="51" spans="1:5" s="34" customFormat="1" ht="16.5" customHeight="1" thickTop="1">
      <c r="A51" s="161">
        <v>92118</v>
      </c>
      <c r="B51" s="143" t="s">
        <v>71</v>
      </c>
      <c r="C51" s="377"/>
      <c r="D51" s="388">
        <f>D52</f>
        <v>68000</v>
      </c>
      <c r="E51" s="90"/>
    </row>
    <row r="52" spans="1:5" s="34" customFormat="1" ht="33.75" customHeight="1" thickBot="1">
      <c r="A52" s="128">
        <v>6059</v>
      </c>
      <c r="B52" s="127" t="s">
        <v>29</v>
      </c>
      <c r="C52" s="303"/>
      <c r="D52" s="389">
        <v>68000</v>
      </c>
      <c r="E52" s="89"/>
    </row>
    <row r="53" spans="1:5" s="36" customFormat="1" ht="17.25" thickBot="1" thickTop="1">
      <c r="A53" s="150"/>
      <c r="B53" s="151" t="s">
        <v>15</v>
      </c>
      <c r="C53" s="345"/>
      <c r="D53" s="394">
        <f>D11+D15+D33+D39+D50</f>
        <v>612124</v>
      </c>
      <c r="E53" s="35">
        <f>E11+E15+E33+E39+E50</f>
        <v>472009</v>
      </c>
    </row>
    <row r="54" spans="1:5" s="41" customFormat="1" ht="17.25" thickBot="1" thickTop="1">
      <c r="A54" s="37"/>
      <c r="B54" s="38" t="s">
        <v>16</v>
      </c>
      <c r="C54" s="121"/>
      <c r="D54" s="395">
        <f>E53-D53</f>
        <v>-140115</v>
      </c>
      <c r="E54" s="39"/>
    </row>
    <row r="55" ht="16.5" thickTop="1"/>
  </sheetData>
  <printOptions/>
  <pageMargins left="0.78" right="0" top="0.984251968503937" bottom="0.5118110236220472" header="0.5118110236220472" footer="0.5118110236220472"/>
  <pageSetup firstPageNumber="8" useFirstPageNumber="1" horizontalDpi="600" verticalDpi="600" orientation="portrait" paperSize="9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0">
      <selection activeCell="F7" sqref="F7"/>
    </sheetView>
  </sheetViews>
  <sheetFormatPr defaultColWidth="9.33203125" defaultRowHeight="12.75"/>
  <cols>
    <col min="1" max="1" width="9.33203125" style="1" customWidth="1"/>
    <col min="2" max="2" width="32.66015625" style="1" customWidth="1"/>
    <col min="3" max="3" width="7.66015625" style="1" customWidth="1"/>
    <col min="4" max="4" width="16.66015625" style="1" customWidth="1"/>
    <col min="5" max="5" width="16.5" style="1" customWidth="1"/>
    <col min="6" max="6" width="15.83203125" style="1" customWidth="1"/>
    <col min="7" max="16384" width="11.66015625" style="1" customWidth="1"/>
  </cols>
  <sheetData>
    <row r="1" spans="5:6" s="11" customFormat="1" ht="12.75" customHeight="1">
      <c r="E1" s="2" t="s">
        <v>20</v>
      </c>
      <c r="F1" s="2"/>
    </row>
    <row r="2" spans="1:6" s="11" customFormat="1" ht="12.75" customHeight="1">
      <c r="A2" s="42"/>
      <c r="B2" s="43"/>
      <c r="C2" s="9"/>
      <c r="E2" s="6" t="s">
        <v>117</v>
      </c>
      <c r="F2" s="6"/>
    </row>
    <row r="3" spans="1:6" s="11" customFormat="1" ht="12.75" customHeight="1">
      <c r="A3" s="42"/>
      <c r="B3" s="43"/>
      <c r="C3" s="9"/>
      <c r="E3" s="6" t="s">
        <v>1</v>
      </c>
      <c r="F3" s="6"/>
    </row>
    <row r="4" spans="1:6" s="11" customFormat="1" ht="12.75" customHeight="1">
      <c r="A4" s="42"/>
      <c r="B4" s="43"/>
      <c r="C4" s="44"/>
      <c r="E4" s="6" t="s">
        <v>114</v>
      </c>
      <c r="F4" s="6"/>
    </row>
    <row r="5" spans="1:6" s="11" customFormat="1" ht="23.25" customHeight="1">
      <c r="A5" s="42"/>
      <c r="B5" s="43"/>
      <c r="C5" s="44"/>
      <c r="D5" s="44"/>
      <c r="E5" s="44"/>
      <c r="F5" s="6"/>
    </row>
    <row r="6" spans="1:6" s="11" customFormat="1" ht="71.25" customHeight="1">
      <c r="A6" s="7" t="s">
        <v>34</v>
      </c>
      <c r="B6" s="8"/>
      <c r="C6" s="9"/>
      <c r="D6" s="44"/>
      <c r="E6" s="44"/>
      <c r="F6" s="68"/>
    </row>
    <row r="7" spans="1:6" s="11" customFormat="1" ht="29.25" customHeight="1" thickBot="1">
      <c r="A7" s="7"/>
      <c r="B7" s="8"/>
      <c r="C7" s="9"/>
      <c r="D7" s="9"/>
      <c r="E7" s="9"/>
      <c r="F7" s="136" t="s">
        <v>2</v>
      </c>
    </row>
    <row r="8" spans="1:6" s="17" customFormat="1" ht="25.5">
      <c r="A8" s="45" t="s">
        <v>3</v>
      </c>
      <c r="B8" s="14" t="s">
        <v>4</v>
      </c>
      <c r="C8" s="15" t="s">
        <v>5</v>
      </c>
      <c r="D8" s="231" t="s">
        <v>6</v>
      </c>
      <c r="E8" s="403" t="s">
        <v>7</v>
      </c>
      <c r="F8" s="404"/>
    </row>
    <row r="9" spans="1:6" s="17" customFormat="1" ht="16.5" customHeight="1">
      <c r="A9" s="46" t="s">
        <v>8</v>
      </c>
      <c r="B9" s="19"/>
      <c r="C9" s="47" t="s">
        <v>9</v>
      </c>
      <c r="D9" s="69" t="s">
        <v>10</v>
      </c>
      <c r="E9" s="226" t="s">
        <v>11</v>
      </c>
      <c r="F9" s="176" t="s">
        <v>10</v>
      </c>
    </row>
    <row r="10" spans="1:6" s="22" customFormat="1" ht="12" thickBot="1">
      <c r="A10" s="48">
        <v>1</v>
      </c>
      <c r="B10" s="49">
        <v>2</v>
      </c>
      <c r="C10" s="49">
        <v>3</v>
      </c>
      <c r="D10" s="70">
        <v>4</v>
      </c>
      <c r="E10" s="227">
        <v>5</v>
      </c>
      <c r="F10" s="295">
        <v>6</v>
      </c>
    </row>
    <row r="11" spans="1:6" s="22" customFormat="1" ht="22.5" customHeight="1" thickBot="1" thickTop="1">
      <c r="A11" s="216">
        <v>852</v>
      </c>
      <c r="B11" s="399" t="s">
        <v>21</v>
      </c>
      <c r="C11" s="217" t="s">
        <v>14</v>
      </c>
      <c r="D11" s="218"/>
      <c r="E11" s="274">
        <f>E12</f>
        <v>4400</v>
      </c>
      <c r="F11" s="296">
        <f>F12</f>
        <v>4400</v>
      </c>
    </row>
    <row r="12" spans="1:6" s="22" customFormat="1" ht="16.5" customHeight="1" thickTop="1">
      <c r="A12" s="224">
        <v>85203</v>
      </c>
      <c r="B12" s="400" t="s">
        <v>60</v>
      </c>
      <c r="C12" s="71"/>
      <c r="D12" s="225"/>
      <c r="E12" s="293">
        <f>E15</f>
        <v>4400</v>
      </c>
      <c r="F12" s="297">
        <f>F14</f>
        <v>4400</v>
      </c>
    </row>
    <row r="13" spans="1:6" s="22" customFormat="1" ht="25.5" customHeight="1">
      <c r="A13" s="221"/>
      <c r="B13" s="361" t="s">
        <v>65</v>
      </c>
      <c r="C13" s="222"/>
      <c r="D13" s="223"/>
      <c r="E13" s="294"/>
      <c r="F13" s="298"/>
    </row>
    <row r="14" spans="1:6" s="22" customFormat="1" ht="17.25" customHeight="1">
      <c r="A14" s="219">
        <v>4170</v>
      </c>
      <c r="B14" s="360" t="s">
        <v>43</v>
      </c>
      <c r="C14" s="220"/>
      <c r="D14" s="110"/>
      <c r="E14" s="275"/>
      <c r="F14" s="299">
        <v>4400</v>
      </c>
    </row>
    <row r="15" spans="1:6" s="22" customFormat="1" ht="21" customHeight="1" thickBot="1">
      <c r="A15" s="219">
        <v>4210</v>
      </c>
      <c r="B15" s="360" t="s">
        <v>17</v>
      </c>
      <c r="C15" s="220"/>
      <c r="D15" s="110"/>
      <c r="E15" s="275">
        <v>4400</v>
      </c>
      <c r="F15" s="299"/>
    </row>
    <row r="16" spans="1:6" s="33" customFormat="1" ht="48.75" thickBot="1" thickTop="1">
      <c r="A16" s="103" t="s">
        <v>31</v>
      </c>
      <c r="B16" s="104" t="s">
        <v>32</v>
      </c>
      <c r="C16" s="25" t="s">
        <v>14</v>
      </c>
      <c r="D16" s="118">
        <f>SUM(D17)</f>
        <v>4000</v>
      </c>
      <c r="E16" s="228"/>
      <c r="F16" s="300">
        <f>SUM(F17)</f>
        <v>4000</v>
      </c>
    </row>
    <row r="17" spans="1:6" s="33" customFormat="1" ht="28.5" customHeight="1" thickTop="1">
      <c r="A17" s="105" t="s">
        <v>54</v>
      </c>
      <c r="B17" s="50" t="s">
        <v>55</v>
      </c>
      <c r="C17" s="129"/>
      <c r="D17" s="119">
        <f>SUM(D18:D19)</f>
        <v>4000</v>
      </c>
      <c r="E17" s="229"/>
      <c r="F17" s="120">
        <f>SUM(F18:F19)</f>
        <v>4000</v>
      </c>
    </row>
    <row r="18" spans="1:6" s="33" customFormat="1" ht="74.25" customHeight="1">
      <c r="A18" s="75">
        <v>2010</v>
      </c>
      <c r="B18" s="130" t="s">
        <v>26</v>
      </c>
      <c r="C18" s="131"/>
      <c r="D18" s="117">
        <v>4000</v>
      </c>
      <c r="E18" s="230"/>
      <c r="F18" s="87"/>
    </row>
    <row r="19" spans="1:6" s="33" customFormat="1" ht="24" customHeight="1" thickBot="1">
      <c r="A19" s="84">
        <v>4210</v>
      </c>
      <c r="B19" s="132" t="s">
        <v>17</v>
      </c>
      <c r="C19" s="79"/>
      <c r="D19" s="117"/>
      <c r="E19" s="230"/>
      <c r="F19" s="87">
        <v>4000</v>
      </c>
    </row>
    <row r="20" spans="1:6" s="53" customFormat="1" ht="21" customHeight="1" thickBot="1" thickTop="1">
      <c r="A20" s="51"/>
      <c r="B20" s="52" t="s">
        <v>15</v>
      </c>
      <c r="C20" s="54"/>
      <c r="D20" s="78">
        <f>D16</f>
        <v>4000</v>
      </c>
      <c r="E20" s="271">
        <f>E16+E11</f>
        <v>4400</v>
      </c>
      <c r="F20" s="272">
        <f>F16+F11</f>
        <v>8400</v>
      </c>
    </row>
    <row r="21" spans="1:6" ht="17.25" thickBot="1" thickTop="1">
      <c r="A21" s="37"/>
      <c r="B21" s="38" t="s">
        <v>16</v>
      </c>
      <c r="C21" s="121"/>
      <c r="D21" s="301"/>
      <c r="E21" s="405">
        <f>F20-E20</f>
        <v>4000</v>
      </c>
      <c r="F21" s="406"/>
    </row>
    <row r="22" ht="16.5" thickTop="1"/>
  </sheetData>
  <mergeCells count="2">
    <mergeCell ref="E8:F8"/>
    <mergeCell ref="E21:F21"/>
  </mergeCells>
  <printOptions horizontalCentered="1"/>
  <pageMargins left="0" right="0" top="0.98425196850393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2006-05-19T07:14:07Z</cp:lastPrinted>
  <dcterms:created xsi:type="dcterms:W3CDTF">2005-01-21T08:14:31Z</dcterms:created>
  <dcterms:modified xsi:type="dcterms:W3CDTF">2006-05-19T07:48:19Z</dcterms:modified>
  <cp:category/>
  <cp:version/>
  <cp:contentType/>
  <cp:contentStatus/>
</cp:coreProperties>
</file>