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firstSheet="2" activeTab="4"/>
  </bookViews>
  <sheets>
    <sheet name="1" sheetId="1" r:id="rId1"/>
    <sheet name="Arkusz2" sheetId="2" r:id="rId2"/>
    <sheet name="Zal nr 4 " sheetId="3" r:id="rId3"/>
    <sheet name="Zal nr 5" sheetId="4" r:id="rId4"/>
    <sheet name="Zał nr1" sheetId="5" r:id="rId5"/>
    <sheet name="zal nr 3" sheetId="6" r:id="rId6"/>
    <sheet name="Zał nr2" sheetId="7" r:id="rId7"/>
  </sheets>
  <definedNames>
    <definedName name="_xlnm.Print_Titles" localSheetId="0">'1'!$7:$9</definedName>
    <definedName name="_xlnm.Print_Titles" localSheetId="2">'Zal nr 4 '!$10:$11</definedName>
    <definedName name="_xlnm.Print_Titles" localSheetId="3">'Zal nr 5'!$10:$11</definedName>
    <definedName name="_xlnm.Print_Titles" localSheetId="4">'Zał nr1'!$7:$9</definedName>
    <definedName name="_xlnm.Print_Titles" localSheetId="6">'Zał nr2'!$7:$9</definedName>
  </definedNames>
  <calcPr fullCalcOnLoad="1"/>
</workbook>
</file>

<file path=xl/sharedStrings.xml><?xml version="1.0" encoding="utf-8"?>
<sst xmlns="http://schemas.openxmlformats.org/spreadsheetml/2006/main" count="363" uniqueCount="218">
  <si>
    <t>Załącznik nr 1 do Uchwały</t>
  </si>
  <si>
    <t>ZMIANY  W  PLANIE  DOCHODÓW I WYDATKÓW   NA  ZADANIA                                             WŁASNE   GMINY W  2000  ROKU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</si>
  <si>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</si>
  <si>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</si>
  <si>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</si>
  <si>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</si>
  <si>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</si>
  <si>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</si>
  <si>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</si>
  <si>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</si>
  <si>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</si>
  <si>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</si>
  <si>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</si>
  <si>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</si>
  <si>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</si>
  <si>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SZ</t>
  </si>
  <si>
    <t>Dodatki mieszkaniowe</t>
  </si>
  <si>
    <t>Dotacje celowe przekazane z budżetu państwa na realizację własnych zadań bieżących gmin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</si>
  <si>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</si>
  <si>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</si>
  <si>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</si>
  <si>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</si>
  <si>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</si>
  <si>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</si>
  <si>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</si>
  <si>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</si>
  <si>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</si>
  <si>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Dodatkowe wynagrodzenie roczne</t>
  </si>
  <si>
    <t>Składki na ubezpieczenie społeczne</t>
  </si>
  <si>
    <t>Składki na Fundusz Pracy</t>
  </si>
  <si>
    <t>Stołówki szkolne</t>
  </si>
  <si>
    <t>Różne rozliczenia finansowe</t>
  </si>
  <si>
    <t>097</t>
  </si>
  <si>
    <t>Wpływy z różnych dochodów</t>
  </si>
  <si>
    <t xml:space="preserve">Nr     /       / 2001  </t>
  </si>
  <si>
    <t>083</t>
  </si>
  <si>
    <t>4270</t>
  </si>
  <si>
    <t>4300</t>
  </si>
  <si>
    <t>Zakup usług remontowych</t>
  </si>
  <si>
    <t>Zakup usług pozostałych</t>
  </si>
  <si>
    <t>80110</t>
  </si>
  <si>
    <t>Gimnazja</t>
  </si>
  <si>
    <t>KULTURA I OCHRONA DZIEDZICTWA NARODOWEGO</t>
  </si>
  <si>
    <t>Zmniejszenie</t>
  </si>
  <si>
    <t>851</t>
  </si>
  <si>
    <t>OCHRONA ZDROWIA</t>
  </si>
  <si>
    <t>85158</t>
  </si>
  <si>
    <t>Izby Wytrzeźwień</t>
  </si>
  <si>
    <t>075</t>
  </si>
  <si>
    <t>Dochody z najmu i dzierżawy składników majątkowych Skarbu Państwa lub jednostek samorządu terytorialnego oraz innych umów o podobnym charakterze</t>
  </si>
  <si>
    <t>z dnia  ..  stycznia 2001 roku</t>
  </si>
  <si>
    <t>w  złotych</t>
  </si>
  <si>
    <t>85121</t>
  </si>
  <si>
    <t>Lecznictwo ambulatoryjne</t>
  </si>
  <si>
    <t>ADMINISTRACJA PUBLICZNA</t>
  </si>
  <si>
    <t>Or</t>
  </si>
  <si>
    <t>75023</t>
  </si>
  <si>
    <t>Urząd Miejski</t>
  </si>
  <si>
    <t>Zarządu Miasta Koszalina</t>
  </si>
  <si>
    <t>Załącznik nr 2 do Uchwały</t>
  </si>
  <si>
    <t>Rady Miejskiej w Koszalinie</t>
  </si>
  <si>
    <t>GOSPODARKA MIESZKANIOWA</t>
  </si>
  <si>
    <t>Fk</t>
  </si>
  <si>
    <t>z tego:</t>
  </si>
  <si>
    <t>Biblioteki</t>
  </si>
  <si>
    <t>Dotacja podmiotowa z budżetu otrzymana przez instytucje kultury</t>
  </si>
  <si>
    <t>KST</t>
  </si>
  <si>
    <t>DOCHODY OD OSÓB PRAWNYCH , OD OSÓB FIZYCZNYCH I OD INNYCH JEDNOSTEK NIE POSIADAJĄCYCH OSOBOWOŚCI PRAWNEJ</t>
  </si>
  <si>
    <t>Udziały gmin w podatkach stanowiących dochód budżetu państwa</t>
  </si>
  <si>
    <t>001</t>
  </si>
  <si>
    <t>Podatek dochodowy od osób fizycznych</t>
  </si>
  <si>
    <t>75801</t>
  </si>
  <si>
    <t xml:space="preserve">Część oświatowa subwencji ogólnej </t>
  </si>
  <si>
    <t>292</t>
  </si>
  <si>
    <t>Subwencje ogólne z budżetu państwa</t>
  </si>
  <si>
    <t>75802</t>
  </si>
  <si>
    <t>Część podstawowa subwencji ogólnej dla gmin</t>
  </si>
  <si>
    <t>756</t>
  </si>
  <si>
    <t xml:space="preserve">DOCHODY OD OSÓB PRAWNYCH, OD OSÓB FIZYCZNYCH  I OD INNYCH JEDNOSTEK NIE POSIADAJĄCYCH OSOBOWOŚCI PRAWNEJ </t>
  </si>
  <si>
    <t>75622</t>
  </si>
  <si>
    <t xml:space="preserve">Udziały powiatów w podatkach stanowiących dochód budżetu państwa </t>
  </si>
  <si>
    <t>75803</t>
  </si>
  <si>
    <t>Część wyrównawcza subwencji ogólnej dla powiatów</t>
  </si>
  <si>
    <t>75806</t>
  </si>
  <si>
    <t>Część drogowa subwencji ogólnej dla powiatów i województw</t>
  </si>
  <si>
    <t>ZMIANY   PLANU  DOCHODÓW  I   WYDATKÓW   NA  ZADANIA  WŁASNE  GMINY                                W  2003  ROKU</t>
  </si>
  <si>
    <t>ZMIANY   PLANU  DOCHODÓW  I  WYDATKÓW   NA  ZADANIA  WŁASNE                                               POWIATU  W  2003  ROKU</t>
  </si>
  <si>
    <t>Dotacje celowe przekazane dla powiatu na zadania bieżące realizowane na podstawie porozumień między jednostkami samorządu terytorialnego</t>
  </si>
  <si>
    <t>Gospodarka gruntami i nieruchomościami</t>
  </si>
  <si>
    <t>N</t>
  </si>
  <si>
    <t>Załącznik nr 3 do Uchwały</t>
  </si>
  <si>
    <t>OP</t>
  </si>
  <si>
    <t>80195</t>
  </si>
  <si>
    <t>Pozostała działalność</t>
  </si>
  <si>
    <t>SZKOLNICTWO WYŻSZE</t>
  </si>
  <si>
    <t>2820</t>
  </si>
  <si>
    <t>Dotacja celowa z budżetu na finansowanie lub dofinansowanie zadań zleconych do realizacji stowarzyszeniom</t>
  </si>
  <si>
    <t>80395</t>
  </si>
  <si>
    <r>
      <t>Różne wydatki na rzecz osób fizycznych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odszkodowania za przejęte mienie</t>
    </r>
  </si>
  <si>
    <r>
      <t>Wydatki na zakupy inwestycyjne  jednostek budżetowych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pierwokupy nieruchomości, rozwiązywanie umów notarialnych, wykupy gruntów</t>
    </r>
  </si>
  <si>
    <t>Dział
Rozdział
§</t>
  </si>
  <si>
    <t>TREŚĆ</t>
  </si>
  <si>
    <t>Plan pierwotny na 2003 r.</t>
  </si>
  <si>
    <t>Plan po zmianach na 2003 r.</t>
  </si>
  <si>
    <t>DZIAŁALNOŚĆ USŁUGOWA</t>
  </si>
  <si>
    <t>Fundusz Gospodarki Zasobem Geodezyjnym i Kartograficznym</t>
  </si>
  <si>
    <t>I</t>
  </si>
  <si>
    <t>STAN FUNDUSZU NA POCZĄTEK ROKU</t>
  </si>
  <si>
    <t xml:space="preserve">środki pieniężne </t>
  </si>
  <si>
    <t>należności</t>
  </si>
  <si>
    <t>zobowiązania</t>
  </si>
  <si>
    <t>II</t>
  </si>
  <si>
    <t>PRZYCHODY W CIĄGU ROKU</t>
  </si>
  <si>
    <t>wpływy z usług</t>
  </si>
  <si>
    <t>084</t>
  </si>
  <si>
    <t>wpływy ze sprzedaży wyrobów i składników majątkowych</t>
  </si>
  <si>
    <t>092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</si>
  <si>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</si>
  <si>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</si>
  <si>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</si>
  <si>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</si>
  <si>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</si>
  <si>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</si>
  <si>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-  przelewy na CFZG i K</t>
  </si>
  <si>
    <t xml:space="preserve"> -  przelewy na WFZG i K</t>
  </si>
  <si>
    <t xml:space="preserve">  - zakup materiałów i wyposażenia</t>
  </si>
  <si>
    <t xml:space="preserve"> - zakup usług remontowych</t>
  </si>
  <si>
    <t xml:space="preserve"> - zakup usług pozostałych</t>
  </si>
  <si>
    <t>Wydatki inwestycyjne</t>
  </si>
  <si>
    <t xml:space="preserve"> - wydatki na zakupy inwestycyjne</t>
  </si>
  <si>
    <t>V</t>
  </si>
  <si>
    <t>STAN ŚRODKÓW OBROTOWYCH  
NA KONIEC ROKU</t>
  </si>
  <si>
    <t>środki pieniężne</t>
  </si>
  <si>
    <t xml:space="preserve">należności </t>
  </si>
  <si>
    <t xml:space="preserve">Zmiany </t>
  </si>
  <si>
    <t>85315</t>
  </si>
  <si>
    <t>3110</t>
  </si>
  <si>
    <t>Świadczenia spoleczne</t>
  </si>
  <si>
    <t>TRANSPORT</t>
  </si>
  <si>
    <t>OŚ</t>
  </si>
  <si>
    <t>Drogi publiczne w miastach na prawach powiatu</t>
  </si>
  <si>
    <t xml:space="preserve"> PLAN FINANSOWY</t>
  </si>
  <si>
    <t xml:space="preserve">POWIATOWEGO FUNDUSZU GOSPODARKI </t>
  </si>
  <si>
    <t>ZASOBEM GEODEZYJNYM I KARTOGRAFICZNYM</t>
  </si>
  <si>
    <t>NA 2003 ROK</t>
  </si>
  <si>
    <t xml:space="preserve">         </t>
  </si>
  <si>
    <t>Lp.</t>
  </si>
  <si>
    <t>Dział           Rozdział                §</t>
  </si>
  <si>
    <t>T R E Ś Ć</t>
  </si>
  <si>
    <t>Plan                             2003 r.</t>
  </si>
  <si>
    <t>2</t>
  </si>
  <si>
    <t>900         90011</t>
  </si>
  <si>
    <t>058</t>
  </si>
  <si>
    <t>069</t>
  </si>
  <si>
    <t>WYDATKI OGÓŁEM</t>
  </si>
  <si>
    <t>1.</t>
  </si>
  <si>
    <t xml:space="preserve">    Edukacja ekologiczna, propagowanie działań ekologicznych:</t>
  </si>
  <si>
    <t>2440</t>
  </si>
  <si>
    <t>dotacje przekazywane z funduszy celowych na realizację zadań bieżących jednostek sektora finansów publicznych</t>
  </si>
  <si>
    <t>4210</t>
  </si>
  <si>
    <t>2.</t>
  </si>
  <si>
    <t>Urządzanie i utrzymanie terenów zieleni, zadrzewień, zakrzewień oraz parków:</t>
  </si>
  <si>
    <t>3.</t>
  </si>
  <si>
    <t xml:space="preserve"> Inne cele służące ochronie środowiska:</t>
  </si>
  <si>
    <t>4.</t>
  </si>
  <si>
    <t>Wspomaganie realizacji zadań państwowego monitoringu środowiska:</t>
  </si>
  <si>
    <t>6120</t>
  </si>
  <si>
    <t>wydatki na zakupy inwestycyjne funduszy celowych</t>
  </si>
  <si>
    <t>Realizacja przedsięwzięć związanych z gospodarką odpadami:</t>
  </si>
  <si>
    <t>STAN ŚRODKÓW OBROTOWYCH NA KONIEC ROKU</t>
  </si>
  <si>
    <t xml:space="preserve">w złotych </t>
  </si>
  <si>
    <t>DZIAŁ ROZDZIAŁ    §</t>
  </si>
  <si>
    <t>Plan                       2003 r.</t>
  </si>
  <si>
    <t xml:space="preserve"> PRZYCHODY OGÓŁEM</t>
  </si>
  <si>
    <t xml:space="preserve"> WYDATKI OGÓŁEM</t>
  </si>
  <si>
    <t xml:space="preserve">               Inne zadania służące ochronie środowiska:</t>
  </si>
  <si>
    <t>Załącznik nr 4 do Uchwały</t>
  </si>
  <si>
    <t>Plan  po zmianach                     2003 r.</t>
  </si>
  <si>
    <t>Zmiana</t>
  </si>
  <si>
    <t>Dotacje przekazywane z funduszy celowych na realizację zadań bieżących jednostek sektora finansów publicznych</t>
  </si>
  <si>
    <t>2450</t>
  </si>
  <si>
    <t>Dotacje przekazywane z funduszy celowych na realizację zadań bieżących jednostek nie zaliczanych do sektora finansów publicznych</t>
  </si>
  <si>
    <t xml:space="preserve"> - do modernizacji istniejących punktów selektywnej zbiórki odpadów</t>
  </si>
  <si>
    <t xml:space="preserve"> - do wywozu posegregowanych odpadów z terenów zabudowy jednorodzinnej</t>
  </si>
  <si>
    <t xml:space="preserve"> - do unieszkodliwiania odpadów pochodzących z selektywnej zbiórki oraz odpadów z punktu gromadzenia przy bazie (złom elektroniczny, baterie, akumulatory, gruz, odpady wielkogabarytowe i.t.p.)</t>
  </si>
  <si>
    <t>6270</t>
  </si>
  <si>
    <t xml:space="preserve"> - do wywozu zanieczyszczonego śniegu i lodu z terenu miasta oraz na zorganizowanie punktów do ich składania </t>
  </si>
  <si>
    <t>Edukacja ekologiczna, propagowanie działań ekologicznych:</t>
  </si>
  <si>
    <t xml:space="preserve"> - likwidacja nielegalnych wysypisk oraz sprzatanie zaśmieconych terenów miejskich bez administratora</t>
  </si>
  <si>
    <t xml:space="preserve"> - opracowanie powaiatowego planu gospodarkiodpadami</t>
  </si>
  <si>
    <t xml:space="preserve"> PLAN  FINANSOWY</t>
  </si>
  <si>
    <t>POWIATOWEGO  FUNDUSZU</t>
  </si>
  <si>
    <t>OCHRONY  ŚRODOWISKA  I  GOSPODARKI  WODNEJ</t>
  </si>
  <si>
    <t>NA  2003  ROK</t>
  </si>
  <si>
    <t>Załącznik nr 5 do Uchwały</t>
  </si>
  <si>
    <r>
      <t>Dotacja celowa z budżetu na finansowanie lub dofinansowanie zadań zleconych do realizacji stowarzyszeniom</t>
    </r>
    <r>
      <rPr>
        <i/>
        <sz val="10"/>
        <rFont val="Arial Narrow"/>
        <family val="2"/>
      </rPr>
      <t xml:space="preserve"> - Polski Związek Głuchych na edukację ekologiczną  </t>
    </r>
  </si>
  <si>
    <t xml:space="preserve"> Stan środków obrotowych na początku roku</t>
  </si>
  <si>
    <t>Grzywny i inne kary pieniężne od osób prawnych i innych jednostek organizacyjnych</t>
  </si>
  <si>
    <t>PLAN  FINANSOWY</t>
  </si>
  <si>
    <t>Stan środków obrotowych na początek roku</t>
  </si>
  <si>
    <t>Wpływy z różnych opłat</t>
  </si>
  <si>
    <t>Stowarzyszenie Edukacyjne "SZANSA"</t>
  </si>
  <si>
    <t>Zakup materiałów i wyposażenia</t>
  </si>
  <si>
    <t>PGK  - na organizację Centrum Edukacji Ekologicznej</t>
  </si>
  <si>
    <t xml:space="preserve">Liga Ochrony Przyrody  - na działalność ekologiczną </t>
  </si>
  <si>
    <t xml:space="preserve"> przedszkola</t>
  </si>
  <si>
    <t xml:space="preserve"> szkoły</t>
  </si>
  <si>
    <t xml:space="preserve"> MDK dofinansowanie zakupu nagrud na konkurs "Ja i moje środowisko"</t>
  </si>
  <si>
    <t xml:space="preserve"> zakup nagrody Prezydenta Mista w konkursie EKO-ŁOWCA</t>
  </si>
  <si>
    <r>
      <t xml:space="preserve">dotacje przekazywane z funduszy celowych na realizację zadań bieżących jednostek nie zaliczanych do sektora finansów publicznych - </t>
    </r>
    <r>
      <rPr>
        <i/>
        <sz val="10"/>
        <rFont val="Arial Narrow"/>
        <family val="2"/>
      </rPr>
      <t>PGK (nowe nasadzenia i prześwietlanie drzew na cmentarzu)</t>
    </r>
  </si>
  <si>
    <t>4430</t>
  </si>
  <si>
    <t>Różne opłaty i składki</t>
  </si>
  <si>
    <r>
      <t>Dotacje przekazywane z funduszy celowych na realizację zadań bieżących jednostek nie zaliczanych do sektora finansów publicznych</t>
    </r>
    <r>
      <rPr>
        <i/>
        <sz val="10"/>
        <rFont val="Arial Narrow"/>
        <family val="2"/>
      </rPr>
      <t xml:space="preserve"> </t>
    </r>
  </si>
  <si>
    <t xml:space="preserve">Zakup usług remontowych </t>
  </si>
  <si>
    <t>Dotacje z funduszy celowych na finansowanie lub dofinansowanie kosztów realizacji inwestycji i zakupów inwestycyjnych jednostek nie zaliczanych do sektora finansów publicznych</t>
  </si>
  <si>
    <t>GMINNEGO  FUNDUSZU  OCHRONY  ŚRODOWISKA  I  GOSPODARKI  WODNEJ</t>
  </si>
  <si>
    <t xml:space="preserve">Nr   V / 66 / 2003  </t>
  </si>
  <si>
    <t>z dnia  21  lutego 2003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</si>
</sst>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sz val="10"/>
      <name val="Times New Roman CE"/>
      <family val="1"/>
    </font>
    <font>
      <i/>
      <sz val="11"/>
      <name val="Times New Roman CE"/>
      <family val="0"/>
    </font>
    <font>
      <sz val="12"/>
      <name val="Times New Roman CE"/>
      <family val="1"/>
    </font>
    <font>
      <sz val="8"/>
      <name val="Arial Narrow"/>
      <family val="2"/>
    </font>
    <font>
      <sz val="13"/>
      <name val="Arial Narrow"/>
      <family val="2"/>
    </font>
    <font>
      <b/>
      <sz val="7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12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Border="1" applyAlignment="1">
      <alignment horizontal="centerContinuous" vertical="center"/>
    </xf>
    <xf numFmtId="0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7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horizontal="centerContinuous" vertical="center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Continuous" vertical="center"/>
      <protection locked="0"/>
    </xf>
    <xf numFmtId="0" fontId="5" fillId="0" borderId="3" xfId="0" applyNumberFormat="1" applyFont="1" applyFill="1" applyBorder="1" applyAlignment="1" applyProtection="1">
      <alignment vertical="center" wrapText="1"/>
      <protection locked="0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165" fontId="20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3" xfId="0" applyNumberFormat="1" applyFont="1" applyFill="1" applyBorder="1" applyAlignment="1" applyProtection="1">
      <alignment horizontal="center" vertical="center"/>
      <protection locked="0"/>
    </xf>
    <xf numFmtId="3" fontId="25" fillId="0" borderId="23" xfId="0" applyNumberFormat="1" applyFont="1" applyFill="1" applyBorder="1" applyAlignment="1" applyProtection="1">
      <alignment horizontal="right" vertical="center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3" fontId="25" fillId="0" borderId="12" xfId="0" applyNumberFormat="1" applyFont="1" applyFill="1" applyBorder="1" applyAlignment="1" applyProtection="1">
      <alignment horizontal="right" vertical="center"/>
      <protection locked="0"/>
    </xf>
    <xf numFmtId="3" fontId="25" fillId="0" borderId="25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164" fontId="25" fillId="0" borderId="5" xfId="0" applyNumberFormat="1" applyFont="1" applyFill="1" applyBorder="1" applyAlignment="1" applyProtection="1">
      <alignment vertical="center"/>
      <protection locked="0"/>
    </xf>
    <xf numFmtId="3" fontId="25" fillId="0" borderId="5" xfId="0" applyNumberFormat="1" applyFont="1" applyFill="1" applyBorder="1" applyAlignment="1" applyProtection="1">
      <alignment vertical="center"/>
      <protection locked="0"/>
    </xf>
    <xf numFmtId="3" fontId="25" fillId="0" borderId="29" xfId="0" applyNumberFormat="1" applyFont="1" applyFill="1" applyBorder="1" applyAlignment="1" applyProtection="1">
      <alignment vertical="center"/>
      <protection locked="0"/>
    </xf>
    <xf numFmtId="3" fontId="25" fillId="0" borderId="34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25" fillId="0" borderId="3" xfId="0" applyNumberFormat="1" applyFont="1" applyFill="1" applyBorder="1" applyAlignment="1" applyProtection="1">
      <alignment horizontal="center"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3" fontId="17" fillId="0" borderId="35" xfId="0" applyNumberFormat="1" applyFont="1" applyFill="1" applyBorder="1" applyAlignment="1" applyProtection="1">
      <alignment horizontal="right" vertical="center"/>
      <protection locked="0"/>
    </xf>
    <xf numFmtId="0" fontId="25" fillId="0" borderId="23" xfId="0" applyNumberFormat="1" applyFont="1" applyFill="1" applyBorder="1" applyAlignment="1" applyProtection="1">
      <alignment vertical="center" wrapText="1"/>
      <protection locked="0"/>
    </xf>
    <xf numFmtId="0" fontId="25" fillId="0" borderId="5" xfId="0" applyNumberFormat="1" applyFont="1" applyFill="1" applyBorder="1" applyAlignment="1" applyProtection="1">
      <alignment vertical="center" wrapText="1"/>
      <protection locked="0"/>
    </xf>
    <xf numFmtId="3" fontId="25" fillId="0" borderId="29" xfId="0" applyNumberFormat="1" applyFont="1" applyFill="1" applyBorder="1" applyAlignment="1" applyProtection="1">
      <alignment horizontal="right" vertical="center"/>
      <protection locked="0"/>
    </xf>
    <xf numFmtId="3" fontId="25" fillId="0" borderId="36" xfId="0" applyNumberFormat="1" applyFont="1" applyFill="1" applyBorder="1" applyAlignment="1" applyProtection="1">
      <alignment horizontal="right" vertical="center"/>
      <protection locked="0"/>
    </xf>
    <xf numFmtId="3" fontId="25" fillId="0" borderId="6" xfId="0" applyNumberFormat="1" applyFont="1" applyFill="1" applyBorder="1" applyAlignment="1" applyProtection="1">
      <alignment horizontal="right" vertical="center"/>
      <protection locked="0"/>
    </xf>
    <xf numFmtId="164" fontId="25" fillId="0" borderId="2" xfId="0" applyNumberFormat="1" applyFont="1" applyFill="1" applyBorder="1" applyAlignment="1" applyProtection="1">
      <alignment horizontal="center" vertical="center"/>
      <protection locked="0"/>
    </xf>
    <xf numFmtId="3" fontId="25" fillId="0" borderId="7" xfId="0" applyNumberFormat="1" applyFont="1" applyFill="1" applyBorder="1" applyAlignment="1" applyProtection="1">
      <alignment horizontal="right" vertical="center"/>
      <protection locked="0"/>
    </xf>
    <xf numFmtId="3" fontId="25" fillId="0" borderId="35" xfId="0" applyNumberFormat="1" applyFont="1" applyFill="1" applyBorder="1" applyAlignment="1" applyProtection="1">
      <alignment horizontal="right" vertical="center"/>
      <protection locked="0"/>
    </xf>
    <xf numFmtId="3" fontId="25" fillId="0" borderId="37" xfId="0" applyNumberFormat="1" applyFont="1" applyFill="1" applyBorder="1" applyAlignment="1" applyProtection="1">
      <alignment horizontal="right" vertical="center"/>
      <protection locked="0"/>
    </xf>
    <xf numFmtId="0" fontId="2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8" xfId="0" applyNumberFormat="1" applyFont="1" applyFill="1" applyBorder="1" applyAlignment="1" applyProtection="1">
      <alignment horizontal="center" vertical="center"/>
      <protection locked="0"/>
    </xf>
    <xf numFmtId="3" fontId="25" fillId="0" borderId="39" xfId="0" applyNumberFormat="1" applyFont="1" applyFill="1" applyBorder="1" applyAlignment="1" applyProtection="1">
      <alignment horizontal="right" vertical="center"/>
      <protection locked="0"/>
    </xf>
    <xf numFmtId="3" fontId="25" fillId="0" borderId="40" xfId="0" applyNumberFormat="1" applyFont="1" applyFill="1" applyBorder="1" applyAlignment="1" applyProtection="1">
      <alignment horizontal="right" vertical="center"/>
      <protection locked="0"/>
    </xf>
    <xf numFmtId="0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0" fontId="25" fillId="0" borderId="41" xfId="0" applyNumberFormat="1" applyFont="1" applyFill="1" applyBorder="1" applyAlignment="1" applyProtection="1">
      <alignment horizontal="center" vertical="center"/>
      <protection locked="0"/>
    </xf>
    <xf numFmtId="0" fontId="2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2" xfId="0" applyNumberFormat="1" applyFont="1" applyFill="1" applyBorder="1" applyAlignment="1" applyProtection="1">
      <alignment horizontal="center" vertical="center"/>
      <protection locked="0"/>
    </xf>
    <xf numFmtId="3" fontId="25" fillId="0" borderId="42" xfId="0" applyNumberFormat="1" applyFont="1" applyFill="1" applyBorder="1" applyAlignment="1" applyProtection="1">
      <alignment horizontal="right" vertical="center"/>
      <protection locked="0"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" xfId="0" applyNumberFormat="1" applyFont="1" applyFill="1" applyBorder="1" applyAlignment="1" applyProtection="1">
      <alignment vertical="center"/>
      <protection locked="0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49" fontId="25" fillId="0" borderId="44" xfId="0" applyNumberFormat="1" applyFont="1" applyFill="1" applyBorder="1" applyAlignment="1" applyProtection="1">
      <alignment horizontal="center" vertical="center"/>
      <protection locked="0"/>
    </xf>
    <xf numFmtId="164" fontId="25" fillId="0" borderId="38" xfId="0" applyNumberFormat="1" applyFont="1" applyFill="1" applyBorder="1" applyAlignment="1" applyProtection="1">
      <alignment vertical="center"/>
      <protection locked="0"/>
    </xf>
    <xf numFmtId="3" fontId="25" fillId="0" borderId="38" xfId="0" applyNumberFormat="1" applyFont="1" applyFill="1" applyBorder="1" applyAlignment="1" applyProtection="1">
      <alignment vertical="center"/>
      <protection locked="0"/>
    </xf>
    <xf numFmtId="3" fontId="25" fillId="0" borderId="43" xfId="0" applyNumberFormat="1" applyFont="1" applyFill="1" applyBorder="1" applyAlignment="1" applyProtection="1">
      <alignment horizontal="right" vertical="center"/>
      <protection locked="0"/>
    </xf>
    <xf numFmtId="164" fontId="17" fillId="0" borderId="2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45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vertical="center"/>
      <protection locked="0"/>
    </xf>
    <xf numFmtId="0" fontId="17" fillId="0" borderId="2" xfId="0" applyNumberFormat="1" applyFont="1" applyFill="1" applyBorder="1" applyAlignment="1" applyProtection="1">
      <alignment vertical="center" wrapText="1"/>
      <protection locked="0"/>
    </xf>
    <xf numFmtId="3" fontId="17" fillId="0" borderId="17" xfId="0" applyNumberFormat="1" applyFont="1" applyFill="1" applyBorder="1" applyAlignment="1" applyProtection="1">
      <alignment vertical="center"/>
      <protection locked="0"/>
    </xf>
    <xf numFmtId="3" fontId="17" fillId="0" borderId="35" xfId="0" applyNumberFormat="1" applyFont="1" applyFill="1" applyBorder="1" applyAlignment="1" applyProtection="1">
      <alignment vertical="center"/>
      <protection locked="0"/>
    </xf>
    <xf numFmtId="3" fontId="17" fillId="0" borderId="7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7" xfId="0" applyNumberFormat="1" applyFont="1" applyFill="1" applyBorder="1" applyAlignment="1" applyProtection="1">
      <alignment vertical="center"/>
      <protection locked="0"/>
    </xf>
    <xf numFmtId="3" fontId="25" fillId="0" borderId="7" xfId="0" applyNumberFormat="1" applyFont="1" applyFill="1" applyBorder="1" applyAlignment="1" applyProtection="1">
      <alignment vertical="center"/>
      <protection locked="0"/>
    </xf>
    <xf numFmtId="0" fontId="25" fillId="0" borderId="38" xfId="0" applyNumberFormat="1" applyFont="1" applyFill="1" applyBorder="1" applyAlignment="1" applyProtection="1">
      <alignment vertical="center" wrapText="1"/>
      <protection locked="0"/>
    </xf>
    <xf numFmtId="0" fontId="17" fillId="0" borderId="5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horizontal="centerContinuous" vertical="center"/>
      <protection locked="0"/>
    </xf>
    <xf numFmtId="3" fontId="25" fillId="0" borderId="11" xfId="0" applyNumberFormat="1" applyFont="1" applyFill="1" applyBorder="1" applyAlignment="1" applyProtection="1">
      <alignment vertical="center"/>
      <protection locked="0"/>
    </xf>
    <xf numFmtId="3" fontId="25" fillId="0" borderId="25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164" fontId="17" fillId="0" borderId="35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>
      <alignment vertical="center"/>
    </xf>
    <xf numFmtId="3" fontId="22" fillId="0" borderId="46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49" fontId="27" fillId="0" borderId="27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3" fontId="27" fillId="0" borderId="24" xfId="0" applyNumberFormat="1" applyFont="1" applyBorder="1" applyAlignment="1">
      <alignment horizontal="centerContinuous" vertical="center"/>
    </xf>
    <xf numFmtId="3" fontId="27" fillId="0" borderId="14" xfId="0" applyNumberFormat="1" applyFont="1" applyBorder="1" applyAlignment="1">
      <alignment horizontal="centerContinuous" vertical="center"/>
    </xf>
    <xf numFmtId="3" fontId="27" fillId="0" borderId="11" xfId="0" applyNumberFormat="1" applyFont="1" applyBorder="1" applyAlignment="1">
      <alignment horizontal="centerContinuous" vertical="center"/>
    </xf>
    <xf numFmtId="3" fontId="27" fillId="0" borderId="18" xfId="0" applyNumberFormat="1" applyFont="1" applyBorder="1" applyAlignment="1">
      <alignment horizontal="centerContinuous" vertical="center"/>
    </xf>
    <xf numFmtId="0" fontId="28" fillId="0" borderId="0" xfId="0" applyFont="1" applyAlignment="1">
      <alignment/>
    </xf>
    <xf numFmtId="49" fontId="25" fillId="0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43" xfId="0" applyNumberFormat="1" applyFont="1" applyFill="1" applyBorder="1" applyAlignment="1" applyProtection="1">
      <alignment vertical="center"/>
      <protection locked="0"/>
    </xf>
    <xf numFmtId="3" fontId="17" fillId="0" borderId="39" xfId="0" applyNumberFormat="1" applyFont="1" applyFill="1" applyBorder="1" applyAlignment="1" applyProtection="1">
      <alignment vertical="center"/>
      <protection locked="0"/>
    </xf>
    <xf numFmtId="3" fontId="17" fillId="0" borderId="40" xfId="0" applyNumberFormat="1" applyFont="1" applyFill="1" applyBorder="1" applyAlignment="1" applyProtection="1">
      <alignment vertical="center"/>
      <protection locked="0"/>
    </xf>
    <xf numFmtId="3" fontId="25" fillId="0" borderId="46" xfId="0" applyNumberFormat="1" applyFont="1" applyFill="1" applyBorder="1" applyAlignment="1" applyProtection="1">
      <alignment horizontal="right" vertical="center"/>
      <protection locked="0"/>
    </xf>
    <xf numFmtId="49" fontId="25" fillId="0" borderId="41" xfId="0" applyNumberFormat="1" applyFont="1" applyFill="1" applyBorder="1" applyAlignment="1" applyProtection="1">
      <alignment horizontal="center" vertical="center"/>
      <protection locked="0"/>
    </xf>
    <xf numFmtId="0" fontId="25" fillId="0" borderId="42" xfId="0" applyNumberFormat="1" applyFont="1" applyFill="1" applyBorder="1" applyAlignment="1" applyProtection="1">
      <alignment vertical="center" wrapText="1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3" fontId="25" fillId="0" borderId="48" xfId="0" applyNumberFormat="1" applyFont="1" applyFill="1" applyBorder="1" applyAlignment="1" applyProtection="1">
      <alignment horizontal="right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25" fillId="0" borderId="49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164" fontId="17" fillId="0" borderId="35" xfId="0" applyNumberFormat="1" applyFont="1" applyFill="1" applyBorder="1" applyAlignment="1" applyProtection="1">
      <alignment vertical="center"/>
      <protection locked="0"/>
    </xf>
    <xf numFmtId="3" fontId="25" fillId="0" borderId="4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164" fontId="25" fillId="0" borderId="5" xfId="18" applyNumberFormat="1" applyFont="1" applyFill="1" applyBorder="1" applyAlignment="1" applyProtection="1">
      <alignment vertical="center" wrapText="1"/>
      <protection locked="0"/>
    </xf>
    <xf numFmtId="164" fontId="17" fillId="0" borderId="2" xfId="18" applyNumberFormat="1" applyFont="1" applyFill="1" applyBorder="1" applyAlignment="1" applyProtection="1">
      <alignment vertical="center" wrapText="1"/>
      <protection locked="0"/>
    </xf>
    <xf numFmtId="0" fontId="22" fillId="0" borderId="2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" fontId="25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7" fillId="0" borderId="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9" xfId="0" applyNumberFormat="1" applyFont="1" applyFill="1" applyBorder="1" applyAlignment="1" applyProtection="1">
      <alignment horizont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24" fillId="0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166" fontId="31" fillId="0" borderId="0" xfId="0" applyNumberFormat="1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3" fontId="32" fillId="0" borderId="7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vertical="center"/>
    </xf>
    <xf numFmtId="3" fontId="33" fillId="0" borderId="53" xfId="0" applyNumberFormat="1" applyFont="1" applyBorder="1" applyAlignment="1">
      <alignment horizontal="right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vertical="center"/>
    </xf>
    <xf numFmtId="3" fontId="32" fillId="0" borderId="56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166" fontId="19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166" fontId="21" fillId="0" borderId="58" xfId="0" applyNumberFormat="1" applyFont="1" applyFill="1" applyBorder="1" applyAlignment="1" applyProtection="1">
      <alignment horizontal="center" vertical="center" wrapText="1"/>
      <protection/>
    </xf>
    <xf numFmtId="166" fontId="21" fillId="0" borderId="59" xfId="0" applyNumberFormat="1" applyFont="1" applyFill="1" applyBorder="1" applyAlignment="1" applyProtection="1">
      <alignment horizontal="center" vertical="center" wrapText="1"/>
      <protection/>
    </xf>
    <xf numFmtId="166" fontId="21" fillId="0" borderId="6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" fontId="34" fillId="0" borderId="2" xfId="0" applyNumberFormat="1" applyFont="1" applyBorder="1" applyAlignment="1">
      <alignment horizontal="center" vertical="center" wrapText="1"/>
    </xf>
    <xf numFmtId="1" fontId="34" fillId="0" borderId="2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7" xfId="0" applyNumberFormat="1" applyFont="1" applyFill="1" applyBorder="1" applyAlignment="1" applyProtection="1">
      <alignment horizontal="center" vertical="center" wrapText="1"/>
      <protection/>
    </xf>
    <xf numFmtId="1" fontId="34" fillId="0" borderId="0" xfId="0" applyNumberFormat="1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2" fillId="0" borderId="61" xfId="0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right" vertical="center"/>
    </xf>
    <xf numFmtId="3" fontId="21" fillId="0" borderId="63" xfId="0" applyNumberFormat="1" applyFont="1" applyBorder="1" applyAlignment="1">
      <alignment horizontal="right" vertical="center"/>
    </xf>
    <xf numFmtId="3" fontId="21" fillId="0" borderId="6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3" fontId="22" fillId="0" borderId="23" xfId="0" applyNumberFormat="1" applyFont="1" applyBorder="1" applyAlignment="1">
      <alignment horizontal="right" vertical="center"/>
    </xf>
    <xf numFmtId="3" fontId="22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3" fontId="17" fillId="0" borderId="2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3" fontId="26" fillId="0" borderId="2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3" fontId="26" fillId="0" borderId="7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26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25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3" fontId="30" fillId="0" borderId="2" xfId="0" applyNumberFormat="1" applyFont="1" applyBorder="1" applyAlignment="1">
      <alignment horizontal="right" vertical="center"/>
    </xf>
    <xf numFmtId="3" fontId="30" fillId="0" borderId="21" xfId="0" applyNumberFormat="1" applyFont="1" applyBorder="1" applyAlignment="1">
      <alignment horizontal="right" vertical="center"/>
    </xf>
    <xf numFmtId="3" fontId="30" fillId="0" borderId="7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0" fontId="21" fillId="0" borderId="62" xfId="0" applyFont="1" applyBorder="1" applyAlignment="1">
      <alignment horizontal="left" vertical="center"/>
    </xf>
    <xf numFmtId="3" fontId="25" fillId="0" borderId="50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19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65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3" fontId="20" fillId="0" borderId="23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1" fontId="37" fillId="0" borderId="2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3" fontId="18" fillId="0" borderId="2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3" fontId="18" fillId="0" borderId="3" xfId="0" applyNumberFormat="1" applyFont="1" applyBorder="1" applyAlignment="1">
      <alignment vertical="center"/>
    </xf>
    <xf numFmtId="3" fontId="18" fillId="0" borderId="68" xfId="0" applyNumberFormat="1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5" fillId="0" borderId="70" xfId="0" applyNumberFormat="1" applyFont="1" applyFill="1" applyBorder="1" applyAlignment="1" applyProtection="1">
      <alignment vertical="center"/>
      <protection/>
    </xf>
    <xf numFmtId="0" fontId="25" fillId="0" borderId="39" xfId="0" applyNumberFormat="1" applyFont="1" applyFill="1" applyBorder="1" applyAlignment="1" applyProtection="1">
      <alignment vertical="center" wrapText="1"/>
      <protection/>
    </xf>
    <xf numFmtId="3" fontId="21" fillId="0" borderId="38" xfId="0" applyNumberFormat="1" applyFont="1" applyBorder="1" applyAlignment="1">
      <alignment vertical="center"/>
    </xf>
    <xf numFmtId="3" fontId="21" fillId="0" borderId="71" xfId="0" applyNumberFormat="1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49" fontId="24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49" fontId="24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72" xfId="0" applyNumberFormat="1" applyFont="1" applyFill="1" applyBorder="1" applyAlignment="1" applyProtection="1">
      <alignment vertical="center" wrapText="1"/>
      <protection/>
    </xf>
    <xf numFmtId="0" fontId="21" fillId="0" borderId="73" xfId="0" applyFont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 wrapText="1"/>
      <protection/>
    </xf>
    <xf numFmtId="3" fontId="21" fillId="0" borderId="5" xfId="0" applyNumberFormat="1" applyFont="1" applyBorder="1" applyAlignment="1">
      <alignment vertical="center"/>
    </xf>
    <xf numFmtId="3" fontId="21" fillId="0" borderId="74" xfId="0" applyNumberFormat="1" applyFont="1" applyBorder="1" applyAlignment="1">
      <alignment vertical="center"/>
    </xf>
    <xf numFmtId="0" fontId="30" fillId="0" borderId="67" xfId="0" applyFont="1" applyBorder="1" applyAlignment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vertical="center" wrapText="1"/>
      <protection/>
    </xf>
    <xf numFmtId="3" fontId="30" fillId="0" borderId="2" xfId="0" applyNumberFormat="1" applyFont="1" applyBorder="1" applyAlignment="1">
      <alignment vertical="center"/>
    </xf>
    <xf numFmtId="3" fontId="30" fillId="0" borderId="68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5" xfId="0" applyNumberFormat="1" applyFont="1" applyFill="1" applyBorder="1" applyAlignment="1" applyProtection="1">
      <alignment vertical="center"/>
      <protection/>
    </xf>
    <xf numFmtId="0" fontId="18" fillId="0" borderId="34" xfId="0" applyFont="1" applyBorder="1" applyAlignment="1">
      <alignment vertical="center" wrapText="1"/>
    </xf>
    <xf numFmtId="0" fontId="38" fillId="0" borderId="6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horizontal="centerContinuous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3" fontId="18" fillId="0" borderId="4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30" fillId="0" borderId="7" xfId="0" applyNumberFormat="1" applyFont="1" applyBorder="1" applyAlignment="1">
      <alignment vertical="center"/>
    </xf>
    <xf numFmtId="0" fontId="18" fillId="0" borderId="67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3" fontId="18" fillId="0" borderId="42" xfId="0" applyNumberFormat="1" applyFont="1" applyBorder="1" applyAlignment="1">
      <alignment vertical="center"/>
    </xf>
    <xf numFmtId="3" fontId="18" fillId="0" borderId="76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9" fontId="30" fillId="0" borderId="42" xfId="0" applyNumberFormat="1" applyFont="1" applyFill="1" applyBorder="1" applyAlignment="1" applyProtection="1">
      <alignment horizontal="center" vertical="center" wrapText="1"/>
      <protection/>
    </xf>
    <xf numFmtId="0" fontId="30" fillId="0" borderId="77" xfId="0" applyNumberFormat="1" applyFont="1" applyFill="1" applyBorder="1" applyAlignment="1" applyProtection="1">
      <alignment vertical="center" wrapText="1"/>
      <protection/>
    </xf>
    <xf numFmtId="3" fontId="30" fillId="0" borderId="42" xfId="0" applyNumberFormat="1" applyFont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37" fillId="0" borderId="0" xfId="0" applyNumberFormat="1" applyFont="1" applyFill="1" applyBorder="1" applyAlignment="1" applyProtection="1">
      <alignment horizontal="center" vertical="top" wrapText="1"/>
      <protection/>
    </xf>
    <xf numFmtId="3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" fontId="18" fillId="0" borderId="0" xfId="0" applyNumberFormat="1" applyFont="1" applyFill="1" applyBorder="1" applyAlignment="1" applyProtection="1">
      <alignment horizontal="center" vertical="top"/>
      <protection/>
    </xf>
    <xf numFmtId="49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49" fontId="29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8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34" fillId="0" borderId="31" xfId="0" applyNumberFormat="1" applyFont="1" applyFill="1" applyBorder="1" applyAlignment="1" applyProtection="1">
      <alignment horizontal="center" vertical="center"/>
      <protection/>
    </xf>
    <xf numFmtId="0" fontId="34" fillId="0" borderId="62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3" fontId="19" fillId="0" borderId="23" xfId="0" applyNumberFormat="1" applyFont="1" applyFill="1" applyBorder="1" applyAlignment="1" applyProtection="1">
      <alignment horizontal="right" vertical="center"/>
      <protection/>
    </xf>
    <xf numFmtId="3" fontId="19" fillId="0" borderId="25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1" xfId="0" applyNumberFormat="1" applyFont="1" applyFill="1" applyBorder="1" applyAlignment="1" applyProtection="1">
      <alignment horizontal="center" vertical="center"/>
      <protection/>
    </xf>
    <xf numFmtId="3" fontId="18" fillId="0" borderId="2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/>
      <protection/>
    </xf>
    <xf numFmtId="0" fontId="25" fillId="0" borderId="37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36" xfId="0" applyNumberFormat="1" applyFont="1" applyFill="1" applyBorder="1" applyAlignment="1" applyProtection="1">
      <alignment horizontal="centerContinuous" vertical="center" wrapText="1"/>
      <protection/>
    </xf>
    <xf numFmtId="3" fontId="25" fillId="0" borderId="5" xfId="0" applyNumberFormat="1" applyFont="1" applyFill="1" applyBorder="1" applyAlignment="1" applyProtection="1">
      <alignment horizontal="right" vertical="center"/>
      <protection/>
    </xf>
    <xf numFmtId="3" fontId="25" fillId="0" borderId="6" xfId="0" applyNumberFormat="1" applyFont="1" applyFill="1" applyBorder="1" applyAlignment="1" applyProtection="1">
      <alignment horizontal="right" vertical="center"/>
      <protection/>
    </xf>
    <xf numFmtId="3" fontId="18" fillId="0" borderId="3" xfId="0" applyNumberFormat="1" applyFont="1" applyFill="1" applyBorder="1" applyAlignment="1" applyProtection="1">
      <alignment horizontal="right" vertical="center"/>
      <protection/>
    </xf>
    <xf numFmtId="49" fontId="39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vertical="center" wrapText="1"/>
      <protection/>
    </xf>
    <xf numFmtId="0" fontId="30" fillId="0" borderId="1" xfId="0" applyNumberFormat="1" applyFont="1" applyFill="1" applyBorder="1" applyAlignment="1" applyProtection="1">
      <alignment horizontal="center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Continuous" vertical="center"/>
      <protection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 wrapText="1"/>
    </xf>
    <xf numFmtId="0" fontId="34" fillId="0" borderId="79" xfId="0" applyNumberFormat="1" applyFont="1" applyFill="1" applyBorder="1" applyAlignment="1" applyProtection="1">
      <alignment horizontal="center" vertical="center"/>
      <protection/>
    </xf>
    <xf numFmtId="3" fontId="19" fillId="0" borderId="24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11" xfId="0" applyNumberFormat="1" applyFont="1" applyFill="1" applyBorder="1" applyAlignment="1" applyProtection="1">
      <alignment horizontal="right" vertical="center"/>
      <protection/>
    </xf>
    <xf numFmtId="3" fontId="25" fillId="0" borderId="77" xfId="0" applyNumberFormat="1" applyFont="1" applyFill="1" applyBorder="1" applyAlignment="1" applyProtection="1">
      <alignment horizontal="right" vertical="center"/>
      <protection/>
    </xf>
    <xf numFmtId="3" fontId="25" fillId="0" borderId="20" xfId="0" applyNumberFormat="1" applyFont="1" applyFill="1" applyBorder="1" applyAlignment="1" applyProtection="1">
      <alignment horizontal="right" vertical="center"/>
      <protection/>
    </xf>
    <xf numFmtId="3" fontId="18" fillId="0" borderId="80" xfId="0" applyNumberFormat="1" applyFont="1" applyFill="1" applyBorder="1" applyAlignment="1" applyProtection="1">
      <alignment horizontal="right" vertical="center"/>
      <protection/>
    </xf>
    <xf numFmtId="3" fontId="25" fillId="0" borderId="34" xfId="0" applyNumberFormat="1" applyFont="1" applyFill="1" applyBorder="1" applyAlignment="1" applyProtection="1">
      <alignment horizontal="right" vertical="center"/>
      <protection/>
    </xf>
    <xf numFmtId="0" fontId="21" fillId="0" borderId="81" xfId="0" applyFont="1" applyBorder="1" applyAlignment="1">
      <alignment horizontal="center" vertical="center" wrapText="1"/>
    </xf>
    <xf numFmtId="0" fontId="34" fillId="0" borderId="64" xfId="0" applyNumberFormat="1" applyFont="1" applyFill="1" applyBorder="1" applyAlignment="1" applyProtection="1">
      <alignment horizontal="center" vertical="center"/>
      <protection/>
    </xf>
    <xf numFmtId="3" fontId="18" fillId="0" borderId="7" xfId="0" applyNumberFormat="1" applyFont="1" applyFill="1" applyBorder="1" applyAlignment="1" applyProtection="1">
      <alignment horizontal="right" vertical="center"/>
      <protection/>
    </xf>
    <xf numFmtId="3" fontId="18" fillId="0" borderId="4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centerContinuous" vertical="center" wrapText="1"/>
      <protection/>
    </xf>
    <xf numFmtId="3" fontId="18" fillId="0" borderId="0" xfId="0" applyNumberFormat="1" applyFont="1" applyFill="1" applyBorder="1" applyAlignment="1" applyProtection="1">
      <alignment horizontal="centerContinuous" vertical="center"/>
      <protection/>
    </xf>
    <xf numFmtId="4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42" xfId="0" applyNumberFormat="1" applyFont="1" applyFill="1" applyBorder="1" applyAlignment="1" applyProtection="1">
      <alignment horizontal="center" vertical="center" wrapText="1"/>
      <protection/>
    </xf>
    <xf numFmtId="3" fontId="18" fillId="0" borderId="72" xfId="0" applyNumberFormat="1" applyFont="1" applyFill="1" applyBorder="1" applyAlignment="1" applyProtection="1">
      <alignment horizontal="right" vertical="center"/>
      <protection/>
    </xf>
    <xf numFmtId="3" fontId="18" fillId="0" borderId="42" xfId="0" applyNumberFormat="1" applyFont="1" applyFill="1" applyBorder="1" applyAlignment="1" applyProtection="1">
      <alignment horizontal="right" vertical="center"/>
      <protection/>
    </xf>
    <xf numFmtId="0" fontId="39" fillId="0" borderId="1" xfId="0" applyNumberFormat="1" applyFont="1" applyFill="1" applyBorder="1" applyAlignment="1" applyProtection="1">
      <alignment horizontal="center" vertical="center"/>
      <protection/>
    </xf>
    <xf numFmtId="0" fontId="30" fillId="0" borderId="35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2" xfId="0" applyNumberFormat="1" applyFont="1" applyFill="1" applyBorder="1" applyAlignment="1" applyProtection="1">
      <alignment horizontal="right" vertical="center"/>
      <protection/>
    </xf>
    <xf numFmtId="3" fontId="30" fillId="0" borderId="7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0" fillId="0" borderId="2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3" fontId="25" fillId="0" borderId="78" xfId="0" applyNumberFormat="1" applyFont="1" applyFill="1" applyBorder="1" applyAlignment="1" applyProtection="1">
      <alignment horizontal="right" vertical="center"/>
      <protection/>
    </xf>
    <xf numFmtId="3" fontId="25" fillId="0" borderId="38" xfId="0" applyNumberFormat="1" applyFont="1" applyFill="1" applyBorder="1" applyAlignment="1" applyProtection="1">
      <alignment horizontal="right" vertical="center"/>
      <protection/>
    </xf>
    <xf numFmtId="0" fontId="18" fillId="0" borderId="42" xfId="0" applyNumberFormat="1" applyFont="1" applyFill="1" applyBorder="1" applyAlignment="1" applyProtection="1">
      <alignment vertical="center" wrapText="1"/>
      <protection/>
    </xf>
    <xf numFmtId="49" fontId="24" fillId="0" borderId="2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 wrapText="1"/>
      <protection/>
    </xf>
    <xf numFmtId="3" fontId="18" fillId="0" borderId="3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horizontal="center" wrapText="1"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34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0" fillId="0" borderId="23" xfId="0" applyNumberFormat="1" applyFont="1" applyFill="1" applyBorder="1" applyAlignment="1" applyProtection="1">
      <alignment horizontal="centerContinuous" vertical="center" wrapText="1"/>
      <protection/>
    </xf>
    <xf numFmtId="49" fontId="21" fillId="0" borderId="23" xfId="0" applyNumberFormat="1" applyFont="1" applyFill="1" applyBorder="1" applyAlignment="1" applyProtection="1">
      <alignment horizontal="center" vertical="center" wrapText="1"/>
      <protection/>
    </xf>
    <xf numFmtId="166" fontId="18" fillId="0" borderId="8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0" sqref="A10:B10"/>
    </sheetView>
  </sheetViews>
  <sheetFormatPr defaultColWidth="9.00390625" defaultRowHeight="12.75"/>
  <cols>
    <col min="1" max="1" width="8.00390625" style="1" customWidth="1"/>
    <col min="2" max="2" width="31.375" style="1" customWidth="1"/>
    <col min="3" max="3" width="6.875" style="1" customWidth="1"/>
    <col min="4" max="4" width="12.25390625" style="1" customWidth="1"/>
    <col min="5" max="6" width="14.00390625" style="1" customWidth="1"/>
    <col min="7" max="7" width="12.25390625" style="1" customWidth="1"/>
    <col min="8" max="16384" width="10.00390625" style="1" customWidth="1"/>
  </cols>
  <sheetData>
    <row r="1" spans="4:8" ht="15.75">
      <c r="D1" s="2"/>
      <c r="E1" s="2"/>
      <c r="F1" s="12" t="s">
        <v>0</v>
      </c>
      <c r="G1" s="2"/>
      <c r="H1" s="3"/>
    </row>
    <row r="2" spans="1:8" ht="14.25" customHeight="1">
      <c r="A2" s="4"/>
      <c r="B2" s="5"/>
      <c r="C2" s="6"/>
      <c r="D2" s="7"/>
      <c r="E2" s="7"/>
      <c r="F2" s="86" t="s">
        <v>34</v>
      </c>
      <c r="G2" s="7"/>
      <c r="H2" s="3"/>
    </row>
    <row r="3" spans="1:8" ht="13.5" customHeight="1">
      <c r="A3" s="4"/>
      <c r="B3" s="5"/>
      <c r="C3" s="6"/>
      <c r="D3" s="7"/>
      <c r="E3" s="7"/>
      <c r="F3" s="86" t="s">
        <v>58</v>
      </c>
      <c r="G3" s="7"/>
      <c r="H3" s="3"/>
    </row>
    <row r="4" spans="1:8" ht="15" customHeight="1">
      <c r="A4" s="4"/>
      <c r="B4" s="5"/>
      <c r="C4" s="6"/>
      <c r="D4" s="7"/>
      <c r="E4" s="7"/>
      <c r="F4" s="86" t="s">
        <v>50</v>
      </c>
      <c r="G4" s="7"/>
      <c r="H4" s="3"/>
    </row>
    <row r="5" spans="1:8" s="13" customFormat="1" ht="49.5" customHeight="1">
      <c r="A5" s="8" t="s">
        <v>1</v>
      </c>
      <c r="B5" s="9"/>
      <c r="C5" s="10"/>
      <c r="D5" s="11"/>
      <c r="E5" s="11"/>
      <c r="F5" s="11"/>
      <c r="G5" s="11"/>
      <c r="H5" s="12"/>
    </row>
    <row r="6" spans="1:8" s="13" customFormat="1" ht="17.25" customHeight="1" thickBot="1">
      <c r="A6" s="8"/>
      <c r="B6" s="9"/>
      <c r="C6" s="10"/>
      <c r="D6" s="11"/>
      <c r="E6" s="11"/>
      <c r="F6" s="11"/>
      <c r="G6" s="11" t="s">
        <v>23</v>
      </c>
      <c r="H6" s="12"/>
    </row>
    <row r="7" spans="1:7" s="14" customFormat="1" ht="28.5" customHeight="1">
      <c r="A7" s="30" t="s">
        <v>2</v>
      </c>
      <c r="B7" s="31" t="s">
        <v>3</v>
      </c>
      <c r="C7" s="32" t="s">
        <v>4</v>
      </c>
      <c r="D7" s="33" t="s">
        <v>5</v>
      </c>
      <c r="E7" s="42"/>
      <c r="F7" s="48" t="s">
        <v>6</v>
      </c>
      <c r="G7" s="48"/>
    </row>
    <row r="8" spans="1:7" s="14" customFormat="1" ht="14.25" customHeight="1">
      <c r="A8" s="15" t="s">
        <v>7</v>
      </c>
      <c r="B8" s="16"/>
      <c r="C8" s="17" t="s">
        <v>8</v>
      </c>
      <c r="D8" s="18" t="s">
        <v>43</v>
      </c>
      <c r="E8" s="71" t="s">
        <v>9</v>
      </c>
      <c r="F8" s="52" t="s">
        <v>22</v>
      </c>
      <c r="G8" s="19" t="s">
        <v>9</v>
      </c>
    </row>
    <row r="9" spans="1:7" s="41" customFormat="1" ht="12.75" customHeight="1" thickBot="1">
      <c r="A9" s="37">
        <v>1</v>
      </c>
      <c r="B9" s="38">
        <v>2</v>
      </c>
      <c r="C9" s="38">
        <v>3</v>
      </c>
      <c r="D9" s="38">
        <v>4</v>
      </c>
      <c r="E9" s="72">
        <v>5</v>
      </c>
      <c r="F9" s="53">
        <v>6</v>
      </c>
      <c r="G9" s="39">
        <v>7</v>
      </c>
    </row>
    <row r="10" spans="1:7" s="63" customFormat="1" ht="32.25" customHeight="1" thickBot="1" thickTop="1">
      <c r="A10" s="58">
        <v>750</v>
      </c>
      <c r="B10" s="59" t="s">
        <v>54</v>
      </c>
      <c r="C10" s="60" t="s">
        <v>55</v>
      </c>
      <c r="D10" s="76"/>
      <c r="E10" s="73"/>
      <c r="F10" s="61"/>
      <c r="G10" s="62">
        <f>G11</f>
        <v>66200</v>
      </c>
    </row>
    <row r="11" spans="1:7" s="2" customFormat="1" ht="21.75" customHeight="1" thickTop="1">
      <c r="A11" s="67" t="s">
        <v>56</v>
      </c>
      <c r="B11" s="20" t="s">
        <v>57</v>
      </c>
      <c r="C11" s="21"/>
      <c r="D11" s="22"/>
      <c r="E11" s="74"/>
      <c r="F11" s="54"/>
      <c r="G11" s="23">
        <f>SUM(G12:G14)</f>
        <v>66200</v>
      </c>
    </row>
    <row r="12" spans="1:7" s="2" customFormat="1" ht="31.5" customHeight="1">
      <c r="A12" s="97">
        <v>4010</v>
      </c>
      <c r="B12" s="98" t="s">
        <v>24</v>
      </c>
      <c r="C12" s="99"/>
      <c r="D12" s="100"/>
      <c r="E12" s="101"/>
      <c r="F12" s="102"/>
      <c r="G12" s="103">
        <v>55000</v>
      </c>
    </row>
    <row r="13" spans="1:7" s="41" customFormat="1" ht="15.75" customHeight="1">
      <c r="A13" s="69">
        <v>4110</v>
      </c>
      <c r="B13" s="24" t="s">
        <v>28</v>
      </c>
      <c r="C13" s="94"/>
      <c r="D13" s="94"/>
      <c r="E13" s="95"/>
      <c r="F13" s="96"/>
      <c r="G13" s="27">
        <v>9850</v>
      </c>
    </row>
    <row r="14" spans="1:7" s="41" customFormat="1" ht="15.75" customHeight="1" thickBot="1">
      <c r="A14" s="69">
        <v>4120</v>
      </c>
      <c r="B14" s="24" t="s">
        <v>29</v>
      </c>
      <c r="C14" s="94"/>
      <c r="D14" s="94"/>
      <c r="E14" s="95"/>
      <c r="F14" s="96"/>
      <c r="G14" s="27">
        <v>1350</v>
      </c>
    </row>
    <row r="15" spans="1:7" s="63" customFormat="1" ht="22.5" customHeight="1" thickBot="1" thickTop="1">
      <c r="A15" s="58">
        <v>758</v>
      </c>
      <c r="B15" s="59" t="s">
        <v>19</v>
      </c>
      <c r="C15" s="60" t="s">
        <v>15</v>
      </c>
      <c r="D15" s="76"/>
      <c r="E15" s="73">
        <f>E16</f>
        <v>1503500</v>
      </c>
      <c r="F15" s="61"/>
      <c r="G15" s="62"/>
    </row>
    <row r="16" spans="1:7" s="2" customFormat="1" ht="21.75" customHeight="1" thickTop="1">
      <c r="A16" s="67">
        <v>75814</v>
      </c>
      <c r="B16" s="20" t="s">
        <v>31</v>
      </c>
      <c r="C16" s="21"/>
      <c r="D16" s="22"/>
      <c r="E16" s="74">
        <f>SUM(E17)</f>
        <v>1503500</v>
      </c>
      <c r="F16" s="54"/>
      <c r="G16" s="23"/>
    </row>
    <row r="17" spans="1:7" s="43" customFormat="1" ht="25.5" customHeight="1" thickBot="1">
      <c r="A17" s="66" t="s">
        <v>32</v>
      </c>
      <c r="B17" s="44" t="s">
        <v>33</v>
      </c>
      <c r="C17" s="45"/>
      <c r="D17" s="46"/>
      <c r="E17" s="49">
        <v>1503500</v>
      </c>
      <c r="F17" s="55"/>
      <c r="G17" s="47"/>
    </row>
    <row r="18" spans="1:7" s="63" customFormat="1" ht="22.5" customHeight="1" thickBot="1" thickTop="1">
      <c r="A18" s="68">
        <v>801</v>
      </c>
      <c r="B18" s="59" t="s">
        <v>10</v>
      </c>
      <c r="C18" s="60" t="s">
        <v>11</v>
      </c>
      <c r="D18" s="76"/>
      <c r="E18" s="73">
        <f>E19+E24</f>
        <v>7000</v>
      </c>
      <c r="F18" s="61"/>
      <c r="G18" s="62">
        <f>G19+G24</f>
        <v>32320</v>
      </c>
    </row>
    <row r="19" spans="1:7" s="2" customFormat="1" ht="21.75" customHeight="1" thickTop="1">
      <c r="A19" s="67">
        <v>80101</v>
      </c>
      <c r="B19" s="20" t="s">
        <v>12</v>
      </c>
      <c r="C19" s="21"/>
      <c r="D19" s="22"/>
      <c r="E19" s="74">
        <f>SUM(E20:E23)</f>
        <v>7000</v>
      </c>
      <c r="F19" s="54"/>
      <c r="G19" s="23">
        <f>SUM(G20:G23)</f>
        <v>31320</v>
      </c>
    </row>
    <row r="20" spans="1:7" s="2" customFormat="1" ht="18" customHeight="1">
      <c r="A20" s="69" t="s">
        <v>35</v>
      </c>
      <c r="B20" s="24" t="s">
        <v>13</v>
      </c>
      <c r="C20" s="25"/>
      <c r="D20" s="26"/>
      <c r="E20" s="75">
        <v>7000</v>
      </c>
      <c r="F20" s="56"/>
      <c r="G20" s="27"/>
    </row>
    <row r="21" spans="1:7" s="43" customFormat="1" ht="27.75" customHeight="1">
      <c r="A21" s="66">
        <v>4010</v>
      </c>
      <c r="B21" s="44" t="s">
        <v>24</v>
      </c>
      <c r="C21" s="45"/>
      <c r="D21" s="46"/>
      <c r="E21" s="49"/>
      <c r="F21" s="55"/>
      <c r="G21" s="47">
        <v>25320</v>
      </c>
    </row>
    <row r="22" spans="1:7" s="43" customFormat="1" ht="20.25" customHeight="1">
      <c r="A22" s="66" t="s">
        <v>36</v>
      </c>
      <c r="B22" s="44" t="s">
        <v>38</v>
      </c>
      <c r="C22" s="45"/>
      <c r="D22" s="46"/>
      <c r="E22" s="49"/>
      <c r="F22" s="55"/>
      <c r="G22" s="47">
        <v>4000</v>
      </c>
    </row>
    <row r="23" spans="1:7" s="43" customFormat="1" ht="20.25" customHeight="1">
      <c r="A23" s="66" t="s">
        <v>37</v>
      </c>
      <c r="B23" s="44" t="s">
        <v>39</v>
      </c>
      <c r="C23" s="45"/>
      <c r="D23" s="46"/>
      <c r="E23" s="49"/>
      <c r="F23" s="55"/>
      <c r="G23" s="47">
        <v>2000</v>
      </c>
    </row>
    <row r="24" spans="1:7" s="2" customFormat="1" ht="21.75" customHeight="1">
      <c r="A24" s="67" t="s">
        <v>40</v>
      </c>
      <c r="B24" s="20" t="s">
        <v>41</v>
      </c>
      <c r="C24" s="21"/>
      <c r="D24" s="22"/>
      <c r="E24" s="74"/>
      <c r="F24" s="54"/>
      <c r="G24" s="23">
        <f>SUM(G25)</f>
        <v>1000</v>
      </c>
    </row>
    <row r="25" spans="1:7" s="43" customFormat="1" ht="24" customHeight="1" thickBot="1">
      <c r="A25" s="66" t="s">
        <v>36</v>
      </c>
      <c r="B25" s="44" t="s">
        <v>38</v>
      </c>
      <c r="C25" s="45"/>
      <c r="D25" s="46"/>
      <c r="E25" s="49"/>
      <c r="F25" s="55"/>
      <c r="G25" s="47">
        <v>1000</v>
      </c>
    </row>
    <row r="26" spans="1:7" s="63" customFormat="1" ht="22.5" customHeight="1" thickBot="1" thickTop="1">
      <c r="A26" s="68" t="s">
        <v>44</v>
      </c>
      <c r="B26" s="59" t="s">
        <v>45</v>
      </c>
      <c r="C26" s="60" t="s">
        <v>15</v>
      </c>
      <c r="D26" s="76">
        <f>D37+D27</f>
        <v>78100</v>
      </c>
      <c r="E26" s="73">
        <f>E37+E27</f>
        <v>78100</v>
      </c>
      <c r="F26" s="61"/>
      <c r="G26" s="62">
        <f>G37+G27</f>
        <v>25320</v>
      </c>
    </row>
    <row r="27" spans="1:7" s="2" customFormat="1" ht="21.75" customHeight="1" thickTop="1">
      <c r="A27" s="67" t="s">
        <v>52</v>
      </c>
      <c r="B27" s="20" t="s">
        <v>53</v>
      </c>
      <c r="C27" s="21"/>
      <c r="D27" s="22"/>
      <c r="E27" s="74"/>
      <c r="F27" s="54"/>
      <c r="G27" s="23"/>
    </row>
    <row r="28" spans="1:7" s="43" customFormat="1" ht="24" customHeight="1">
      <c r="A28" s="66" t="s">
        <v>36</v>
      </c>
      <c r="B28" s="44" t="s">
        <v>38</v>
      </c>
      <c r="C28" s="45"/>
      <c r="D28" s="46"/>
      <c r="E28" s="49"/>
      <c r="F28" s="55"/>
      <c r="G28" s="47"/>
    </row>
    <row r="29" spans="1:7" s="63" customFormat="1" ht="22.5" customHeight="1">
      <c r="A29" s="87"/>
      <c r="B29" s="88"/>
      <c r="C29" s="89"/>
      <c r="D29" s="90"/>
      <c r="E29" s="91"/>
      <c r="F29" s="92"/>
      <c r="G29" s="93"/>
    </row>
    <row r="30" spans="1:7" s="63" customFormat="1" ht="22.5" customHeight="1">
      <c r="A30" s="87"/>
      <c r="B30" s="88"/>
      <c r="C30" s="89"/>
      <c r="D30" s="90"/>
      <c r="E30" s="91"/>
      <c r="F30" s="92"/>
      <c r="G30" s="93"/>
    </row>
    <row r="31" spans="1:7" s="63" customFormat="1" ht="22.5" customHeight="1">
      <c r="A31" s="87"/>
      <c r="B31" s="88"/>
      <c r="C31" s="89"/>
      <c r="D31" s="90"/>
      <c r="E31" s="91"/>
      <c r="F31" s="92"/>
      <c r="G31" s="93"/>
    </row>
    <row r="32" spans="1:7" s="63" customFormat="1" ht="22.5" customHeight="1">
      <c r="A32" s="87"/>
      <c r="B32" s="88"/>
      <c r="C32" s="89"/>
      <c r="D32" s="90"/>
      <c r="E32" s="91"/>
      <c r="F32" s="92"/>
      <c r="G32" s="93"/>
    </row>
    <row r="33" spans="1:7" s="63" customFormat="1" ht="22.5" customHeight="1">
      <c r="A33" s="87"/>
      <c r="B33" s="88"/>
      <c r="C33" s="89"/>
      <c r="D33" s="90"/>
      <c r="E33" s="91"/>
      <c r="F33" s="92"/>
      <c r="G33" s="93"/>
    </row>
    <row r="34" spans="1:7" s="63" customFormat="1" ht="22.5" customHeight="1">
      <c r="A34" s="87"/>
      <c r="B34" s="88"/>
      <c r="C34" s="89"/>
      <c r="D34" s="90"/>
      <c r="E34" s="91"/>
      <c r="F34" s="92"/>
      <c r="G34" s="93"/>
    </row>
    <row r="35" spans="1:7" s="63" customFormat="1" ht="22.5" customHeight="1">
      <c r="A35" s="87"/>
      <c r="B35" s="88"/>
      <c r="C35" s="89"/>
      <c r="D35" s="90"/>
      <c r="E35" s="91"/>
      <c r="F35" s="92"/>
      <c r="G35" s="93"/>
    </row>
    <row r="36" spans="1:7" s="63" customFormat="1" ht="22.5" customHeight="1">
      <c r="A36" s="87"/>
      <c r="B36" s="88"/>
      <c r="C36" s="89"/>
      <c r="D36" s="90"/>
      <c r="E36" s="91"/>
      <c r="F36" s="92"/>
      <c r="G36" s="93"/>
    </row>
    <row r="37" spans="1:7" s="2" customFormat="1" ht="21.75" customHeight="1">
      <c r="A37" s="67" t="s">
        <v>46</v>
      </c>
      <c r="B37" s="20" t="s">
        <v>47</v>
      </c>
      <c r="C37" s="21"/>
      <c r="D37" s="22">
        <f>SUM(D38:D39)</f>
        <v>78100</v>
      </c>
      <c r="E37" s="74">
        <f>SUM(E38:E39)</f>
        <v>78100</v>
      </c>
      <c r="F37" s="54"/>
      <c r="G37" s="23">
        <f>SUM(G38:G39)</f>
        <v>25320</v>
      </c>
    </row>
    <row r="38" spans="1:7" s="2" customFormat="1" ht="76.5" customHeight="1">
      <c r="A38" s="69" t="s">
        <v>48</v>
      </c>
      <c r="B38" s="24" t="s">
        <v>49</v>
      </c>
      <c r="C38" s="25"/>
      <c r="D38" s="26"/>
      <c r="E38" s="75">
        <v>78100</v>
      </c>
      <c r="F38" s="56"/>
      <c r="G38" s="27"/>
    </row>
    <row r="39" spans="1:7" s="43" customFormat="1" ht="25.5" customHeight="1" thickBot="1">
      <c r="A39" s="66" t="s">
        <v>32</v>
      </c>
      <c r="B39" s="77" t="s">
        <v>33</v>
      </c>
      <c r="C39" s="45"/>
      <c r="D39" s="46">
        <v>78100</v>
      </c>
      <c r="E39" s="49"/>
      <c r="F39" s="55"/>
      <c r="G39" s="47">
        <v>25320</v>
      </c>
    </row>
    <row r="40" spans="1:7" s="63" customFormat="1" ht="22.5" customHeight="1" thickBot="1" thickTop="1">
      <c r="A40" s="68">
        <v>853</v>
      </c>
      <c r="B40" s="59" t="s">
        <v>14</v>
      </c>
      <c r="C40" s="60" t="s">
        <v>15</v>
      </c>
      <c r="D40" s="76">
        <f>D41</f>
        <v>0</v>
      </c>
      <c r="E40" s="73">
        <f>E41</f>
        <v>266376</v>
      </c>
      <c r="F40" s="61"/>
      <c r="G40" s="62">
        <f>G41</f>
        <v>266376</v>
      </c>
    </row>
    <row r="41" spans="1:7" s="2" customFormat="1" ht="21.75" customHeight="1" thickTop="1">
      <c r="A41" s="67">
        <v>85315</v>
      </c>
      <c r="B41" s="20" t="s">
        <v>16</v>
      </c>
      <c r="C41" s="21"/>
      <c r="D41" s="22"/>
      <c r="E41" s="74">
        <f>SUM(E42:E43)</f>
        <v>266376</v>
      </c>
      <c r="F41" s="54"/>
      <c r="G41" s="23">
        <f>SUM(G42:G43)</f>
        <v>266376</v>
      </c>
    </row>
    <row r="42" spans="1:7" s="43" customFormat="1" ht="45" customHeight="1">
      <c r="A42" s="66">
        <v>2030</v>
      </c>
      <c r="B42" s="44" t="s">
        <v>17</v>
      </c>
      <c r="C42" s="45"/>
      <c r="D42" s="46"/>
      <c r="E42" s="49">
        <v>266376</v>
      </c>
      <c r="F42" s="55"/>
      <c r="G42" s="47"/>
    </row>
    <row r="43" spans="1:7" s="43" customFormat="1" ht="18" customHeight="1" thickBot="1">
      <c r="A43" s="66">
        <v>3110</v>
      </c>
      <c r="B43" s="44" t="s">
        <v>18</v>
      </c>
      <c r="C43" s="45"/>
      <c r="D43" s="46"/>
      <c r="E43" s="49"/>
      <c r="F43" s="55"/>
      <c r="G43" s="47">
        <v>266376</v>
      </c>
    </row>
    <row r="44" spans="1:7" s="63" customFormat="1" ht="35.25" customHeight="1" thickBot="1" thickTop="1">
      <c r="A44" s="68">
        <v>854</v>
      </c>
      <c r="B44" s="59" t="s">
        <v>25</v>
      </c>
      <c r="C44" s="60" t="s">
        <v>11</v>
      </c>
      <c r="D44" s="76"/>
      <c r="E44" s="73"/>
      <c r="F44" s="61">
        <f>F45+F50</f>
        <v>17920</v>
      </c>
      <c r="G44" s="62"/>
    </row>
    <row r="45" spans="1:7" s="2" customFormat="1" ht="21.75" customHeight="1" thickTop="1">
      <c r="A45" s="67">
        <v>85401</v>
      </c>
      <c r="B45" s="20" t="s">
        <v>26</v>
      </c>
      <c r="C45" s="21"/>
      <c r="D45" s="22"/>
      <c r="E45" s="74"/>
      <c r="F45" s="54">
        <f>F46+F47+F48+F49</f>
        <v>17910</v>
      </c>
      <c r="G45" s="23"/>
    </row>
    <row r="46" spans="1:7" s="2" customFormat="1" ht="31.5" customHeight="1">
      <c r="A46" s="79">
        <v>4010</v>
      </c>
      <c r="B46" s="80" t="s">
        <v>24</v>
      </c>
      <c r="C46" s="81"/>
      <c r="D46" s="82"/>
      <c r="E46" s="83"/>
      <c r="F46" s="84">
        <v>14200</v>
      </c>
      <c r="G46" s="85"/>
    </row>
    <row r="47" spans="1:7" s="2" customFormat="1" ht="23.25" customHeight="1">
      <c r="A47" s="69">
        <v>4040</v>
      </c>
      <c r="B47" s="24" t="s">
        <v>27</v>
      </c>
      <c r="C47" s="25"/>
      <c r="D47" s="26"/>
      <c r="E47" s="75"/>
      <c r="F47" s="56">
        <v>410</v>
      </c>
      <c r="G47" s="27"/>
    </row>
    <row r="48" spans="1:7" s="2" customFormat="1" ht="23.25" customHeight="1">
      <c r="A48" s="69">
        <v>4110</v>
      </c>
      <c r="B48" s="24" t="s">
        <v>28</v>
      </c>
      <c r="C48" s="25"/>
      <c r="D48" s="26"/>
      <c r="E48" s="75"/>
      <c r="F48" s="56">
        <v>2700</v>
      </c>
      <c r="G48" s="27"/>
    </row>
    <row r="49" spans="1:7" s="2" customFormat="1" ht="33" customHeight="1">
      <c r="A49" s="69">
        <v>4120</v>
      </c>
      <c r="B49" s="24" t="s">
        <v>29</v>
      </c>
      <c r="C49" s="25"/>
      <c r="D49" s="26"/>
      <c r="E49" s="75"/>
      <c r="F49" s="56">
        <v>600</v>
      </c>
      <c r="G49" s="27"/>
    </row>
    <row r="50" spans="1:7" s="2" customFormat="1" ht="21.75" customHeight="1">
      <c r="A50" s="67">
        <v>85414</v>
      </c>
      <c r="B50" s="20" t="s">
        <v>30</v>
      </c>
      <c r="C50" s="21"/>
      <c r="D50" s="22"/>
      <c r="E50" s="74"/>
      <c r="F50" s="54">
        <f>SUM(F51)</f>
        <v>10</v>
      </c>
      <c r="G50" s="23"/>
    </row>
    <row r="51" spans="1:7" s="2" customFormat="1" ht="23.25" customHeight="1" thickBot="1">
      <c r="A51" s="69">
        <v>4040</v>
      </c>
      <c r="B51" s="24" t="s">
        <v>27</v>
      </c>
      <c r="C51" s="25"/>
      <c r="D51" s="26"/>
      <c r="E51" s="75"/>
      <c r="F51" s="56">
        <v>10</v>
      </c>
      <c r="G51" s="27"/>
    </row>
    <row r="52" spans="1:7" s="29" customFormat="1" ht="27" customHeight="1" thickBot="1" thickTop="1">
      <c r="A52" s="70"/>
      <c r="B52" s="34" t="s">
        <v>20</v>
      </c>
      <c r="C52" s="35"/>
      <c r="D52" s="36">
        <f>D44+D40+D26+D18+D15+D10</f>
        <v>78100</v>
      </c>
      <c r="E52" s="40">
        <f>E44+E40+E26+E18+E15+E10</f>
        <v>1854976</v>
      </c>
      <c r="F52" s="64">
        <f>F44+F40+F26+F18+F15+F10</f>
        <v>17920</v>
      </c>
      <c r="G52" s="65">
        <f>G44+G40+G26+G18+G15+G10</f>
        <v>390216</v>
      </c>
    </row>
    <row r="53" spans="1:7" s="29" customFormat="1" ht="24" customHeight="1" thickBot="1" thickTop="1">
      <c r="A53" s="70"/>
      <c r="B53" s="34" t="s">
        <v>21</v>
      </c>
      <c r="C53" s="34"/>
      <c r="D53" s="78">
        <f>E52-D52</f>
        <v>1776876</v>
      </c>
      <c r="E53" s="50"/>
      <c r="F53" s="57">
        <f>G52-F52</f>
        <v>372296</v>
      </c>
      <c r="G53" s="51"/>
    </row>
    <row r="54" s="28" customFormat="1" ht="13.5" thickTop="1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printOptions horizontalCentered="1"/>
  <pageMargins left="0" right="0" top="0.7874015748031497" bottom="0.3937007874015748" header="0.5118110236220472" footer="0.5118110236220472"/>
  <pageSetup blackAndWhite="1"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sheetData>
    <row r="1" ht="12.75">
      <c r="A1">
        <v>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7" sqref="C7"/>
    </sheetView>
  </sheetViews>
  <sheetFormatPr defaultColWidth="9.00390625" defaultRowHeight="12.75"/>
  <cols>
    <col min="1" max="1" width="3.875" style="439" customWidth="1"/>
    <col min="2" max="2" width="7.25390625" style="440" customWidth="1"/>
    <col min="3" max="3" width="52.375" style="515" customWidth="1"/>
    <col min="4" max="5" width="11.375" style="443" customWidth="1"/>
    <col min="6" max="6" width="11.375" style="441" customWidth="1"/>
    <col min="7" max="7" width="10.875" style="442" customWidth="1"/>
    <col min="8" max="8" width="11.75390625" style="442" customWidth="1"/>
    <col min="9" max="9" width="14.375" style="442" customWidth="1"/>
    <col min="10" max="16384" width="9.125" style="442" customWidth="1"/>
  </cols>
  <sheetData>
    <row r="1" spans="1:7" s="436" customFormat="1" ht="12.75" customHeight="1">
      <c r="A1" s="434"/>
      <c r="B1" s="435"/>
      <c r="C1" s="513"/>
      <c r="D1" s="106"/>
      <c r="E1" s="106" t="s">
        <v>176</v>
      </c>
      <c r="F1" s="437"/>
      <c r="G1" s="438"/>
    </row>
    <row r="2" spans="1:7" s="436" customFormat="1" ht="12.75" customHeight="1">
      <c r="A2" s="434"/>
      <c r="B2" s="435"/>
      <c r="C2" s="513"/>
      <c r="D2" s="112"/>
      <c r="E2" s="112" t="s">
        <v>216</v>
      </c>
      <c r="F2" s="437"/>
      <c r="G2" s="438"/>
    </row>
    <row r="3" spans="1:7" s="436" customFormat="1" ht="12.75" customHeight="1">
      <c r="A3" s="434"/>
      <c r="B3" s="435"/>
      <c r="C3" s="513"/>
      <c r="D3" s="112"/>
      <c r="E3" s="112" t="s">
        <v>60</v>
      </c>
      <c r="F3" s="437"/>
      <c r="G3" s="438"/>
    </row>
    <row r="4" spans="1:7" s="436" customFormat="1" ht="12.75" customHeight="1">
      <c r="A4" s="434"/>
      <c r="B4" s="435"/>
      <c r="C4" s="513"/>
      <c r="D4" s="112"/>
      <c r="E4" s="112" t="s">
        <v>217</v>
      </c>
      <c r="F4" s="437"/>
      <c r="G4" s="438"/>
    </row>
    <row r="5" spans="1:6" ht="18">
      <c r="A5" s="280" t="s">
        <v>198</v>
      </c>
      <c r="B5" s="492"/>
      <c r="C5" s="361"/>
      <c r="D5" s="117"/>
      <c r="E5" s="117"/>
      <c r="F5" s="493"/>
    </row>
    <row r="6" spans="1:6" ht="18">
      <c r="A6" s="280" t="s">
        <v>215</v>
      </c>
      <c r="B6" s="492"/>
      <c r="C6" s="361"/>
      <c r="D6" s="117"/>
      <c r="E6" s="117"/>
      <c r="F6" s="493"/>
    </row>
    <row r="7" spans="1:6" ht="15.75" customHeight="1">
      <c r="A7" s="280" t="s">
        <v>193</v>
      </c>
      <c r="B7" s="492"/>
      <c r="C7" s="361"/>
      <c r="D7" s="494"/>
      <c r="E7" s="494"/>
      <c r="F7" s="493"/>
    </row>
    <row r="8" spans="1:6" ht="14.25" customHeight="1" thickBot="1">
      <c r="A8" s="439" t="s">
        <v>145</v>
      </c>
      <c r="C8" s="514"/>
      <c r="F8" s="441" t="s">
        <v>23</v>
      </c>
    </row>
    <row r="9" ht="8.25" customHeight="1" hidden="1">
      <c r="B9" s="444"/>
    </row>
    <row r="10" spans="1:6" s="449" customFormat="1" ht="36" customHeight="1">
      <c r="A10" s="445" t="s">
        <v>146</v>
      </c>
      <c r="B10" s="446" t="s">
        <v>147</v>
      </c>
      <c r="C10" s="447" t="s">
        <v>148</v>
      </c>
      <c r="D10" s="479" t="s">
        <v>149</v>
      </c>
      <c r="E10" s="448" t="s">
        <v>178</v>
      </c>
      <c r="F10" s="488" t="s">
        <v>149</v>
      </c>
    </row>
    <row r="11" spans="1:6" s="452" customFormat="1" ht="9.75" customHeight="1" thickBot="1">
      <c r="A11" s="450">
        <v>1</v>
      </c>
      <c r="B11" s="398" t="s">
        <v>150</v>
      </c>
      <c r="C11" s="516">
        <v>3</v>
      </c>
      <c r="D11" s="480">
        <v>4</v>
      </c>
      <c r="E11" s="451">
        <v>5</v>
      </c>
      <c r="F11" s="489">
        <v>6</v>
      </c>
    </row>
    <row r="12" spans="1:6" s="456" customFormat="1" ht="26.25" customHeight="1" thickBot="1" thickTop="1">
      <c r="A12" s="453" t="s">
        <v>106</v>
      </c>
      <c r="B12" s="520" t="s">
        <v>151</v>
      </c>
      <c r="C12" s="517" t="s">
        <v>119</v>
      </c>
      <c r="D12" s="481">
        <f>SUM(D13:D15)</f>
        <v>743000</v>
      </c>
      <c r="E12" s="454">
        <f>SUM(E13:E15)</f>
        <v>53500</v>
      </c>
      <c r="F12" s="455">
        <f>SUM(F13:F15)</f>
        <v>796500</v>
      </c>
    </row>
    <row r="13" spans="1:6" s="436" customFormat="1" ht="18" customHeight="1" thickTop="1">
      <c r="A13" s="457"/>
      <c r="B13" s="408">
        <v>957</v>
      </c>
      <c r="C13" s="474" t="s">
        <v>199</v>
      </c>
      <c r="D13" s="482">
        <v>280300</v>
      </c>
      <c r="E13" s="458">
        <v>215220</v>
      </c>
      <c r="F13" s="490">
        <f>SUM(D13:E13)</f>
        <v>495520</v>
      </c>
    </row>
    <row r="14" spans="1:6" s="436" customFormat="1" ht="27.75" customHeight="1">
      <c r="A14" s="459"/>
      <c r="B14" s="419" t="s">
        <v>152</v>
      </c>
      <c r="C14" s="474" t="s">
        <v>197</v>
      </c>
      <c r="D14" s="482">
        <v>458700</v>
      </c>
      <c r="E14" s="458">
        <v>-161700</v>
      </c>
      <c r="F14" s="490">
        <f>SUM(D14:E14)</f>
        <v>297000</v>
      </c>
    </row>
    <row r="15" spans="1:6" s="436" customFormat="1" ht="18" customHeight="1" thickBot="1">
      <c r="A15" s="459"/>
      <c r="B15" s="495" t="s">
        <v>153</v>
      </c>
      <c r="C15" s="508" t="s">
        <v>200</v>
      </c>
      <c r="D15" s="496">
        <v>4000</v>
      </c>
      <c r="E15" s="497">
        <v>-20</v>
      </c>
      <c r="F15" s="490">
        <f>SUM(D15:E15)</f>
        <v>3980</v>
      </c>
    </row>
    <row r="16" spans="1:6" s="456" customFormat="1" ht="26.25" customHeight="1" thickBot="1" thickTop="1">
      <c r="A16" s="460" t="s">
        <v>111</v>
      </c>
      <c r="B16" s="520" t="s">
        <v>151</v>
      </c>
      <c r="C16" s="517" t="s">
        <v>154</v>
      </c>
      <c r="D16" s="483">
        <f>D17+D31+D36+D42+D46</f>
        <v>743000</v>
      </c>
      <c r="E16" s="454">
        <f>E17+E31+E36+E42+E46</f>
        <v>53500</v>
      </c>
      <c r="F16" s="455">
        <f>F17+F31+F36+F42+F46</f>
        <v>796500</v>
      </c>
    </row>
    <row r="17" spans="1:6" s="463" customFormat="1" ht="17.25" customHeight="1" thickTop="1">
      <c r="A17" s="461" t="s">
        <v>155</v>
      </c>
      <c r="B17" s="462" t="s">
        <v>156</v>
      </c>
      <c r="C17" s="518"/>
      <c r="D17" s="484">
        <f>D18+D19+D23+D28</f>
        <v>173950</v>
      </c>
      <c r="E17" s="507">
        <f>E18+E19+E23+E28</f>
        <v>0</v>
      </c>
      <c r="F17" s="506">
        <f>F18+F19+F23+F28</f>
        <v>173950</v>
      </c>
    </row>
    <row r="18" spans="1:6" s="436" customFormat="1" ht="27" customHeight="1">
      <c r="A18" s="464"/>
      <c r="B18" s="398" t="s">
        <v>157</v>
      </c>
      <c r="C18" s="467" t="s">
        <v>179</v>
      </c>
      <c r="D18" s="486">
        <v>45000</v>
      </c>
      <c r="E18" s="472">
        <v>-45000</v>
      </c>
      <c r="F18" s="490">
        <f>SUM(D18:E18)</f>
        <v>0</v>
      </c>
    </row>
    <row r="19" spans="1:6" s="463" customFormat="1" ht="27" customHeight="1">
      <c r="A19" s="465"/>
      <c r="B19" s="466">
        <v>2450</v>
      </c>
      <c r="C19" s="474" t="s">
        <v>181</v>
      </c>
      <c r="D19" s="482">
        <f>SUM(D20:D22)</f>
        <v>30950</v>
      </c>
      <c r="E19" s="458">
        <f>SUM(E20:E22)</f>
        <v>45000</v>
      </c>
      <c r="F19" s="490">
        <f>SUM(F20:F22)</f>
        <v>75950</v>
      </c>
    </row>
    <row r="20" spans="1:6" s="503" customFormat="1" ht="13.5" customHeight="1" hidden="1">
      <c r="A20" s="498"/>
      <c r="B20" s="499"/>
      <c r="C20" s="504" t="s">
        <v>204</v>
      </c>
      <c r="D20" s="500">
        <v>30000</v>
      </c>
      <c r="E20" s="501"/>
      <c r="F20" s="502">
        <f aca="true" t="shared" si="0" ref="F20:F30">SUM(D20:E20)</f>
        <v>30000</v>
      </c>
    </row>
    <row r="21" spans="1:6" s="503" customFormat="1" ht="13.5" customHeight="1" hidden="1">
      <c r="A21" s="498"/>
      <c r="B21" s="499"/>
      <c r="C21" s="504" t="s">
        <v>201</v>
      </c>
      <c r="D21" s="500">
        <v>950</v>
      </c>
      <c r="E21" s="501"/>
      <c r="F21" s="502">
        <f t="shared" si="0"/>
        <v>950</v>
      </c>
    </row>
    <row r="22" spans="1:6" s="503" customFormat="1" ht="13.5" customHeight="1" hidden="1">
      <c r="A22" s="498"/>
      <c r="B22" s="499"/>
      <c r="C22" s="504" t="s">
        <v>203</v>
      </c>
      <c r="D22" s="500"/>
      <c r="E22" s="501">
        <v>45000</v>
      </c>
      <c r="F22" s="490">
        <f t="shared" si="0"/>
        <v>45000</v>
      </c>
    </row>
    <row r="23" spans="1:6" s="436" customFormat="1" ht="15.75" customHeight="1">
      <c r="A23" s="459"/>
      <c r="B23" s="419" t="s">
        <v>159</v>
      </c>
      <c r="C23" s="474" t="s">
        <v>202</v>
      </c>
      <c r="D23" s="482">
        <f>SUM(D24:D27)</f>
        <v>64500</v>
      </c>
      <c r="E23" s="458"/>
      <c r="F23" s="490">
        <f>SUM(F24:F27)</f>
        <v>64500</v>
      </c>
    </row>
    <row r="24" spans="1:6" s="505" customFormat="1" ht="15.75" customHeight="1" hidden="1">
      <c r="A24" s="475"/>
      <c r="B24" s="408"/>
      <c r="C24" s="504" t="s">
        <v>206</v>
      </c>
      <c r="D24" s="500">
        <v>33600</v>
      </c>
      <c r="E24" s="501"/>
      <c r="F24" s="502">
        <f t="shared" si="0"/>
        <v>33600</v>
      </c>
    </row>
    <row r="25" spans="1:6" s="505" customFormat="1" ht="15.75" customHeight="1" hidden="1">
      <c r="A25" s="475"/>
      <c r="B25" s="408"/>
      <c r="C25" s="504" t="s">
        <v>205</v>
      </c>
      <c r="D25" s="500">
        <v>25900</v>
      </c>
      <c r="E25" s="501"/>
      <c r="F25" s="502">
        <f t="shared" si="0"/>
        <v>25900</v>
      </c>
    </row>
    <row r="26" spans="1:6" s="505" customFormat="1" ht="15.75" customHeight="1" hidden="1">
      <c r="A26" s="475"/>
      <c r="B26" s="408"/>
      <c r="C26" s="504" t="s">
        <v>207</v>
      </c>
      <c r="D26" s="500">
        <v>3000</v>
      </c>
      <c r="E26" s="501"/>
      <c r="F26" s="502">
        <f t="shared" si="0"/>
        <v>3000</v>
      </c>
    </row>
    <row r="27" spans="1:6" s="505" customFormat="1" ht="15.75" customHeight="1" hidden="1">
      <c r="A27" s="475"/>
      <c r="B27" s="408"/>
      <c r="C27" s="504" t="s">
        <v>208</v>
      </c>
      <c r="D27" s="500">
        <v>2000</v>
      </c>
      <c r="E27" s="501"/>
      <c r="F27" s="502">
        <f t="shared" si="0"/>
        <v>2000</v>
      </c>
    </row>
    <row r="28" spans="1:6" s="436" customFormat="1" ht="15.75" customHeight="1">
      <c r="A28" s="459"/>
      <c r="B28" s="419" t="s">
        <v>37</v>
      </c>
      <c r="C28" s="474" t="s">
        <v>39</v>
      </c>
      <c r="D28" s="482">
        <f>SUM(D29:D30)</f>
        <v>33500</v>
      </c>
      <c r="E28" s="458"/>
      <c r="F28" s="490">
        <v>33500</v>
      </c>
    </row>
    <row r="29" spans="1:6" s="436" customFormat="1" ht="10.5" customHeight="1" hidden="1">
      <c r="A29" s="459"/>
      <c r="B29" s="476"/>
      <c r="C29" s="504" t="s">
        <v>206</v>
      </c>
      <c r="D29" s="500">
        <v>19000</v>
      </c>
      <c r="E29" s="458"/>
      <c r="F29" s="502">
        <f t="shared" si="0"/>
        <v>19000</v>
      </c>
    </row>
    <row r="30" spans="1:6" s="436" customFormat="1" ht="10.5" customHeight="1" hidden="1">
      <c r="A30" s="459"/>
      <c r="B30" s="476"/>
      <c r="C30" s="504" t="s">
        <v>205</v>
      </c>
      <c r="D30" s="500">
        <v>14500</v>
      </c>
      <c r="E30" s="458"/>
      <c r="F30" s="502">
        <f t="shared" si="0"/>
        <v>14500</v>
      </c>
    </row>
    <row r="31" spans="1:6" s="463" customFormat="1" ht="30.75" customHeight="1">
      <c r="A31" s="468" t="s">
        <v>160</v>
      </c>
      <c r="B31" s="469" t="s">
        <v>161</v>
      </c>
      <c r="C31" s="469"/>
      <c r="D31" s="485">
        <f>SUM(D32:D35)</f>
        <v>315550</v>
      </c>
      <c r="E31" s="485">
        <f>SUM(E32:E35)</f>
        <v>0</v>
      </c>
      <c r="F31" s="471">
        <f>SUM(F32:F35)</f>
        <v>315550</v>
      </c>
    </row>
    <row r="32" spans="1:6" s="463" customFormat="1" ht="27" customHeight="1">
      <c r="A32" s="465"/>
      <c r="B32" s="509" t="s">
        <v>157</v>
      </c>
      <c r="C32" s="474" t="s">
        <v>179</v>
      </c>
      <c r="D32" s="482">
        <v>40000</v>
      </c>
      <c r="E32" s="458">
        <v>-40000</v>
      </c>
      <c r="F32" s="490">
        <f>SUM(D32:E32)</f>
        <v>0</v>
      </c>
    </row>
    <row r="33" spans="1:6" s="463" customFormat="1" ht="32.25" customHeight="1">
      <c r="A33" s="465"/>
      <c r="B33" s="466">
        <v>2450</v>
      </c>
      <c r="C33" s="474" t="s">
        <v>212</v>
      </c>
      <c r="D33" s="482"/>
      <c r="E33" s="458">
        <v>40000</v>
      </c>
      <c r="F33" s="490">
        <f>SUM(D33:E33)</f>
        <v>40000</v>
      </c>
    </row>
    <row r="34" spans="1:6" s="463" customFormat="1" ht="12.75" customHeight="1">
      <c r="A34" s="465"/>
      <c r="B34" s="509" t="s">
        <v>36</v>
      </c>
      <c r="C34" s="474" t="s">
        <v>38</v>
      </c>
      <c r="D34" s="482">
        <v>40000</v>
      </c>
      <c r="E34" s="458"/>
      <c r="F34" s="490">
        <v>40000</v>
      </c>
    </row>
    <row r="35" spans="1:6" s="436" customFormat="1" ht="12.75" customHeight="1">
      <c r="A35" s="475"/>
      <c r="B35" s="419" t="s">
        <v>37</v>
      </c>
      <c r="C35" s="474" t="s">
        <v>39</v>
      </c>
      <c r="D35" s="482">
        <v>235550</v>
      </c>
      <c r="E35" s="458"/>
      <c r="F35" s="490">
        <v>235550</v>
      </c>
    </row>
    <row r="36" spans="1:6" s="463" customFormat="1" ht="15.75" customHeight="1">
      <c r="A36" s="468" t="s">
        <v>162</v>
      </c>
      <c r="B36" s="473"/>
      <c r="C36" s="404" t="s">
        <v>163</v>
      </c>
      <c r="D36" s="485">
        <f>SUM(D37:D40)</f>
        <v>163500</v>
      </c>
      <c r="E36" s="470">
        <f>SUM(E37:E41)</f>
        <v>53500</v>
      </c>
      <c r="F36" s="471">
        <f>SUM(F37:F41)</f>
        <v>217000</v>
      </c>
    </row>
    <row r="37" spans="1:6" s="463" customFormat="1" ht="27" customHeight="1">
      <c r="A37" s="510"/>
      <c r="B37" s="398" t="s">
        <v>157</v>
      </c>
      <c r="C37" s="467" t="s">
        <v>179</v>
      </c>
      <c r="D37" s="486">
        <v>30000</v>
      </c>
      <c r="E37" s="472">
        <v>-30000</v>
      </c>
      <c r="F37" s="491">
        <f>SUM(D37:E37)</f>
        <v>0</v>
      </c>
    </row>
    <row r="38" spans="1:6" s="463" customFormat="1" ht="24" customHeight="1">
      <c r="A38" s="465"/>
      <c r="B38" s="466">
        <v>2450</v>
      </c>
      <c r="C38" s="474" t="s">
        <v>181</v>
      </c>
      <c r="D38" s="482"/>
      <c r="E38" s="458">
        <v>30000</v>
      </c>
      <c r="F38" s="490">
        <f>SUM(D38:E38)</f>
        <v>30000</v>
      </c>
    </row>
    <row r="39" spans="1:6" s="463" customFormat="1" ht="16.5" customHeight="1">
      <c r="A39" s="465"/>
      <c r="B39" s="419" t="s">
        <v>159</v>
      </c>
      <c r="C39" s="474" t="s">
        <v>202</v>
      </c>
      <c r="D39" s="482">
        <v>29500</v>
      </c>
      <c r="E39" s="458"/>
      <c r="F39" s="490">
        <f>SUM(D39:E39)</f>
        <v>29500</v>
      </c>
    </row>
    <row r="40" spans="1:6" s="463" customFormat="1" ht="16.5" customHeight="1">
      <c r="A40" s="465"/>
      <c r="B40" s="419" t="s">
        <v>37</v>
      </c>
      <c r="C40" s="474" t="s">
        <v>39</v>
      </c>
      <c r="D40" s="482">
        <v>104000</v>
      </c>
      <c r="E40" s="458">
        <v>50000</v>
      </c>
      <c r="F40" s="490">
        <f>SUM(D40:E40)</f>
        <v>154000</v>
      </c>
    </row>
    <row r="41" spans="1:6" s="463" customFormat="1" ht="16.5" customHeight="1">
      <c r="A41" s="465"/>
      <c r="B41" s="511" t="s">
        <v>210</v>
      </c>
      <c r="C41" s="508" t="s">
        <v>211</v>
      </c>
      <c r="D41" s="482"/>
      <c r="E41" s="458">
        <v>3500</v>
      </c>
      <c r="F41" s="490">
        <f>SUM(D41:E41)</f>
        <v>3500</v>
      </c>
    </row>
    <row r="42" spans="1:6" s="463" customFormat="1" ht="27" customHeight="1" hidden="1">
      <c r="A42" s="468" t="s">
        <v>164</v>
      </c>
      <c r="B42" s="473"/>
      <c r="C42" s="404" t="s">
        <v>165</v>
      </c>
      <c r="D42" s="487">
        <f>D45+D43</f>
        <v>0</v>
      </c>
      <c r="E42" s="470"/>
      <c r="F42" s="471">
        <f>F45+F43</f>
        <v>0</v>
      </c>
    </row>
    <row r="43" spans="1:6" s="436" customFormat="1" ht="35.25" customHeight="1" hidden="1">
      <c r="A43" s="475"/>
      <c r="B43" s="398" t="s">
        <v>157</v>
      </c>
      <c r="C43" s="467" t="s">
        <v>158</v>
      </c>
      <c r="D43" s="486">
        <v>0</v>
      </c>
      <c r="E43" s="472"/>
      <c r="F43" s="491">
        <v>0</v>
      </c>
    </row>
    <row r="44" spans="1:6" s="436" customFormat="1" ht="36" customHeight="1" hidden="1">
      <c r="A44" s="475"/>
      <c r="B44" s="466">
        <v>2450</v>
      </c>
      <c r="C44" s="474" t="s">
        <v>209</v>
      </c>
      <c r="D44" s="482"/>
      <c r="E44" s="458"/>
      <c r="F44" s="490"/>
    </row>
    <row r="45" spans="1:6" s="436" customFormat="1" ht="0.75" customHeight="1" hidden="1">
      <c r="A45" s="475"/>
      <c r="B45" s="476" t="s">
        <v>166</v>
      </c>
      <c r="C45" s="474" t="s">
        <v>167</v>
      </c>
      <c r="D45" s="482">
        <v>0</v>
      </c>
      <c r="E45" s="458"/>
      <c r="F45" s="490">
        <v>0</v>
      </c>
    </row>
    <row r="46" spans="1:6" s="463" customFormat="1" ht="23.25" customHeight="1">
      <c r="A46" s="468" t="s">
        <v>164</v>
      </c>
      <c r="B46" s="473"/>
      <c r="C46" s="404" t="s">
        <v>168</v>
      </c>
      <c r="D46" s="487">
        <f>SUM(D47:D49)</f>
        <v>90000</v>
      </c>
      <c r="E46" s="470">
        <f>SUM(E47:E49)</f>
        <v>0</v>
      </c>
      <c r="F46" s="471">
        <f>SUM(F47:F49)</f>
        <v>90000</v>
      </c>
    </row>
    <row r="47" spans="1:6" s="436" customFormat="1" ht="27" customHeight="1">
      <c r="A47" s="475"/>
      <c r="B47" s="398" t="s">
        <v>157</v>
      </c>
      <c r="C47" s="467" t="s">
        <v>179</v>
      </c>
      <c r="D47" s="482">
        <v>90000</v>
      </c>
      <c r="E47" s="458">
        <v>-90000</v>
      </c>
      <c r="F47" s="490">
        <f>SUM(D47:E47)</f>
        <v>0</v>
      </c>
    </row>
    <row r="48" spans="1:6" s="436" customFormat="1" ht="30.75" customHeight="1">
      <c r="A48" s="475"/>
      <c r="B48" s="466">
        <v>2450</v>
      </c>
      <c r="C48" s="420" t="s">
        <v>181</v>
      </c>
      <c r="D48" s="458"/>
      <c r="E48" s="458">
        <v>35000</v>
      </c>
      <c r="F48" s="490">
        <f>SUM(D48:E48)</f>
        <v>35000</v>
      </c>
    </row>
    <row r="49" spans="1:6" s="436" customFormat="1" ht="39" customHeight="1" thickBot="1">
      <c r="A49" s="475"/>
      <c r="B49" s="419" t="s">
        <v>185</v>
      </c>
      <c r="C49" s="420" t="s">
        <v>214</v>
      </c>
      <c r="D49" s="512"/>
      <c r="E49" s="458">
        <v>55000</v>
      </c>
      <c r="F49" s="490">
        <f>SUM(D49:E49)</f>
        <v>55000</v>
      </c>
    </row>
    <row r="50" spans="1:6" s="456" customFormat="1" ht="27.75" customHeight="1" thickBot="1" thickTop="1">
      <c r="A50" s="453" t="s">
        <v>118</v>
      </c>
      <c r="B50" s="477" t="s">
        <v>169</v>
      </c>
      <c r="C50" s="519"/>
      <c r="D50" s="454">
        <f>D12-D16</f>
        <v>0</v>
      </c>
      <c r="E50" s="483">
        <f>E12-E16</f>
        <v>0</v>
      </c>
      <c r="F50" s="455">
        <f>F12-F16</f>
        <v>0</v>
      </c>
    </row>
    <row r="51" spans="1:6" s="436" customFormat="1" ht="14.25" thickTop="1">
      <c r="A51" s="434"/>
      <c r="B51" s="435"/>
      <c r="C51" s="513"/>
      <c r="D51" s="478"/>
      <c r="E51" s="478"/>
      <c r="F51" s="437"/>
    </row>
    <row r="52" spans="1:6" s="436" customFormat="1" ht="13.5">
      <c r="A52" s="434"/>
      <c r="B52" s="435"/>
      <c r="C52" s="513"/>
      <c r="D52" s="478"/>
      <c r="E52" s="478"/>
      <c r="F52" s="437"/>
    </row>
    <row r="53" spans="1:6" s="436" customFormat="1" ht="13.5">
      <c r="A53" s="434"/>
      <c r="B53" s="435"/>
      <c r="C53" s="513"/>
      <c r="D53" s="478"/>
      <c r="E53" s="478"/>
      <c r="F53" s="437"/>
    </row>
  </sheetData>
  <printOptions horizontalCentered="1"/>
  <pageMargins left="0" right="0" top="0.7874015748031497" bottom="0.3937007874015748" header="0.5118110236220472" footer="0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C12" sqref="C12"/>
    </sheetView>
  </sheetViews>
  <sheetFormatPr defaultColWidth="9.00390625" defaultRowHeight="12.75"/>
  <cols>
    <col min="1" max="1" width="4.00390625" style="358" customWidth="1"/>
    <col min="2" max="2" width="7.75390625" style="358" customWidth="1"/>
    <col min="3" max="3" width="51.75390625" style="359" customWidth="1"/>
    <col min="4" max="4" width="12.375" style="358" customWidth="1"/>
    <col min="5" max="5" width="7.75390625" style="358" customWidth="1"/>
    <col min="6" max="6" width="11.875" style="358" customWidth="1"/>
    <col min="7" max="7" width="10.375" style="358" customWidth="1"/>
    <col min="8" max="16384" width="9.125" style="358" customWidth="1"/>
  </cols>
  <sheetData>
    <row r="1" spans="4:5" ht="12.75">
      <c r="D1" s="106"/>
      <c r="E1" s="106" t="s">
        <v>194</v>
      </c>
    </row>
    <row r="2" spans="4:5" ht="12.75">
      <c r="D2" s="112"/>
      <c r="E2" s="112" t="s">
        <v>216</v>
      </c>
    </row>
    <row r="3" spans="4:5" ht="12.75">
      <c r="D3" s="112"/>
      <c r="E3" s="112" t="s">
        <v>60</v>
      </c>
    </row>
    <row r="4" spans="4:5" ht="12.75">
      <c r="D4" s="112"/>
      <c r="E4" s="112" t="s">
        <v>217</v>
      </c>
    </row>
    <row r="5" spans="1:6" s="238" customFormat="1" ht="18">
      <c r="A5" s="361" t="s">
        <v>190</v>
      </c>
      <c r="B5" s="362"/>
      <c r="C5" s="361"/>
      <c r="D5" s="280"/>
      <c r="E5" s="280"/>
      <c r="F5" s="280"/>
    </row>
    <row r="6" spans="1:6" s="238" customFormat="1" ht="18">
      <c r="A6" s="361" t="s">
        <v>191</v>
      </c>
      <c r="B6" s="362"/>
      <c r="C6" s="361"/>
      <c r="D6" s="280"/>
      <c r="E6" s="280"/>
      <c r="F6" s="280"/>
    </row>
    <row r="7" spans="1:6" s="238" customFormat="1" ht="18">
      <c r="A7" s="361" t="s">
        <v>192</v>
      </c>
      <c r="B7" s="362"/>
      <c r="C7" s="361"/>
      <c r="D7" s="280"/>
      <c r="E7" s="280"/>
      <c r="F7" s="280"/>
    </row>
    <row r="8" spans="1:6" s="238" customFormat="1" ht="15.75" customHeight="1">
      <c r="A8" s="361" t="s">
        <v>193</v>
      </c>
      <c r="B8" s="362"/>
      <c r="C8" s="361"/>
      <c r="D8" s="280"/>
      <c r="E8" s="280"/>
      <c r="F8" s="280"/>
    </row>
    <row r="9" spans="3:6" s="238" customFormat="1" ht="11.25" customHeight="1" thickBot="1">
      <c r="C9" s="363"/>
      <c r="D9" s="364"/>
      <c r="E9" s="364"/>
      <c r="F9" s="365" t="s">
        <v>170</v>
      </c>
    </row>
    <row r="10" spans="1:6" s="285" customFormat="1" ht="40.5" customHeight="1">
      <c r="A10" s="366" t="s">
        <v>146</v>
      </c>
      <c r="B10" s="367" t="s">
        <v>171</v>
      </c>
      <c r="C10" s="368" t="s">
        <v>148</v>
      </c>
      <c r="D10" s="369" t="s">
        <v>172</v>
      </c>
      <c r="E10" s="369" t="s">
        <v>178</v>
      </c>
      <c r="F10" s="370" t="s">
        <v>177</v>
      </c>
    </row>
    <row r="11" spans="1:6" s="376" customFormat="1" ht="9.75" customHeight="1" thickBot="1">
      <c r="A11" s="371">
        <v>1</v>
      </c>
      <c r="B11" s="372">
        <v>2</v>
      </c>
      <c r="C11" s="373">
        <v>3</v>
      </c>
      <c r="D11" s="374">
        <v>4</v>
      </c>
      <c r="E11" s="374">
        <v>5</v>
      </c>
      <c r="F11" s="375">
        <v>6</v>
      </c>
    </row>
    <row r="12" spans="1:6" s="285" customFormat="1" ht="35.25" customHeight="1" thickBot="1" thickTop="1">
      <c r="A12" s="377" t="s">
        <v>106</v>
      </c>
      <c r="B12" s="378" t="s">
        <v>151</v>
      </c>
      <c r="C12" s="379" t="s">
        <v>173</v>
      </c>
      <c r="D12" s="380">
        <f>D13+D14</f>
        <v>310000</v>
      </c>
      <c r="E12" s="380">
        <f>E13+E14</f>
        <v>40000</v>
      </c>
      <c r="F12" s="381">
        <f>F13+F14</f>
        <v>350000</v>
      </c>
    </row>
    <row r="13" spans="1:6" s="285" customFormat="1" ht="27" customHeight="1" thickTop="1">
      <c r="A13" s="382" t="s">
        <v>155</v>
      </c>
      <c r="B13" s="383">
        <v>957</v>
      </c>
      <c r="C13" s="384" t="s">
        <v>196</v>
      </c>
      <c r="D13" s="385">
        <v>77000</v>
      </c>
      <c r="E13" s="385">
        <v>51227</v>
      </c>
      <c r="F13" s="386">
        <f>SUM(D13:E13)</f>
        <v>128227</v>
      </c>
    </row>
    <row r="14" spans="1:6" s="285" customFormat="1" ht="27" customHeight="1" thickBot="1">
      <c r="A14" s="387" t="s">
        <v>160</v>
      </c>
      <c r="B14" s="388" t="s">
        <v>152</v>
      </c>
      <c r="C14" s="389" t="s">
        <v>197</v>
      </c>
      <c r="D14" s="390">
        <v>233000</v>
      </c>
      <c r="E14" s="390">
        <v>-11227</v>
      </c>
      <c r="F14" s="391">
        <f>SUM(D14:E14)</f>
        <v>221773</v>
      </c>
    </row>
    <row r="15" spans="1:6" s="285" customFormat="1" ht="33.75" customHeight="1" thickBot="1" thickTop="1">
      <c r="A15" s="377" t="s">
        <v>111</v>
      </c>
      <c r="B15" s="378" t="s">
        <v>151</v>
      </c>
      <c r="C15" s="379" t="s">
        <v>174</v>
      </c>
      <c r="D15" s="380">
        <f>D16+D19+D28</f>
        <v>310000</v>
      </c>
      <c r="E15" s="380">
        <f>E16+E19+E28</f>
        <v>40000</v>
      </c>
      <c r="F15" s="381">
        <f>F16+F19+F28</f>
        <v>350000</v>
      </c>
    </row>
    <row r="16" spans="1:6" s="285" customFormat="1" ht="30" customHeight="1" thickTop="1">
      <c r="A16" s="392" t="s">
        <v>155</v>
      </c>
      <c r="B16" s="393"/>
      <c r="C16" s="394" t="s">
        <v>187</v>
      </c>
      <c r="D16" s="395">
        <f>SUM(D17:D18)</f>
        <v>5000</v>
      </c>
      <c r="E16" s="395">
        <f>SUM(E17:E18)</f>
        <v>0</v>
      </c>
      <c r="F16" s="396">
        <f>SUM(F17:F18)</f>
        <v>5000</v>
      </c>
    </row>
    <row r="17" spans="1:6" s="284" customFormat="1" ht="28.5" customHeight="1">
      <c r="A17" s="397"/>
      <c r="B17" s="398" t="s">
        <v>157</v>
      </c>
      <c r="C17" s="399" t="s">
        <v>179</v>
      </c>
      <c r="D17" s="385">
        <v>5000</v>
      </c>
      <c r="E17" s="385">
        <v>-5000</v>
      </c>
      <c r="F17" s="421">
        <f>SUM(D17:E17)</f>
        <v>0</v>
      </c>
    </row>
    <row r="18" spans="1:6" s="285" customFormat="1" ht="44.25" customHeight="1">
      <c r="A18" s="397"/>
      <c r="B18" s="400" t="s">
        <v>95</v>
      </c>
      <c r="C18" s="401" t="s">
        <v>195</v>
      </c>
      <c r="D18" s="385"/>
      <c r="E18" s="385">
        <v>5000</v>
      </c>
      <c r="F18" s="422">
        <f>SUM(D18:E18)</f>
        <v>5000</v>
      </c>
    </row>
    <row r="19" spans="1:6" s="285" customFormat="1" ht="30" customHeight="1">
      <c r="A19" s="402" t="s">
        <v>160</v>
      </c>
      <c r="B19" s="403"/>
      <c r="C19" s="404" t="s">
        <v>168</v>
      </c>
      <c r="D19" s="405">
        <f>D20+D27</f>
        <v>225000</v>
      </c>
      <c r="E19" s="405">
        <f>E20+E21+E26+E27</f>
        <v>0</v>
      </c>
      <c r="F19" s="423">
        <f>F20+F21+F26+F27</f>
        <v>225000</v>
      </c>
    </row>
    <row r="20" spans="1:6" s="284" customFormat="1" ht="33" customHeight="1">
      <c r="A20" s="407"/>
      <c r="B20" s="418" t="s">
        <v>157</v>
      </c>
      <c r="C20" s="399" t="s">
        <v>179</v>
      </c>
      <c r="D20" s="390">
        <v>220000</v>
      </c>
      <c r="E20" s="390">
        <v>-220000</v>
      </c>
      <c r="F20" s="422">
        <f>SUM(D20:E20)</f>
        <v>0</v>
      </c>
    </row>
    <row r="21" spans="1:6" s="284" customFormat="1" ht="30.75" customHeight="1">
      <c r="A21" s="407"/>
      <c r="B21" s="419" t="s">
        <v>180</v>
      </c>
      <c r="C21" s="420" t="s">
        <v>181</v>
      </c>
      <c r="D21" s="385"/>
      <c r="E21" s="385">
        <f>SUM(E22:E25)</f>
        <v>160000</v>
      </c>
      <c r="F21" s="422">
        <f aca="true" t="shared" si="0" ref="F21:F27">SUM(D21:E21)</f>
        <v>160000</v>
      </c>
    </row>
    <row r="22" spans="1:6" s="412" customFormat="1" ht="25.5" customHeight="1" hidden="1">
      <c r="A22" s="407"/>
      <c r="B22" s="408"/>
      <c r="C22" s="409" t="s">
        <v>182</v>
      </c>
      <c r="D22" s="410"/>
      <c r="E22" s="410">
        <v>20000</v>
      </c>
      <c r="F22" s="424">
        <f t="shared" si="0"/>
        <v>20000</v>
      </c>
    </row>
    <row r="23" spans="1:6" s="412" customFormat="1" ht="27" customHeight="1" hidden="1">
      <c r="A23" s="407"/>
      <c r="B23" s="408"/>
      <c r="C23" s="409" t="s">
        <v>186</v>
      </c>
      <c r="D23" s="410"/>
      <c r="E23" s="410">
        <v>50000</v>
      </c>
      <c r="F23" s="424">
        <f t="shared" si="0"/>
        <v>50000</v>
      </c>
    </row>
    <row r="24" spans="1:6" s="412" customFormat="1" ht="33" customHeight="1" hidden="1">
      <c r="A24" s="407"/>
      <c r="B24" s="408"/>
      <c r="C24" s="409" t="s">
        <v>183</v>
      </c>
      <c r="D24" s="410"/>
      <c r="E24" s="410">
        <v>50000</v>
      </c>
      <c r="F24" s="411">
        <f t="shared" si="0"/>
        <v>50000</v>
      </c>
    </row>
    <row r="25" spans="1:6" s="412" customFormat="1" ht="45.75" customHeight="1" hidden="1">
      <c r="A25" s="426"/>
      <c r="B25" s="430"/>
      <c r="C25" s="431" t="s">
        <v>184</v>
      </c>
      <c r="D25" s="432"/>
      <c r="E25" s="432">
        <v>40000</v>
      </c>
      <c r="F25" s="433">
        <f t="shared" si="0"/>
        <v>40000</v>
      </c>
    </row>
    <row r="26" spans="1:6" s="284" customFormat="1" ht="48.75" customHeight="1">
      <c r="A26" s="425"/>
      <c r="B26" s="419" t="s">
        <v>185</v>
      </c>
      <c r="C26" s="420" t="s">
        <v>214</v>
      </c>
      <c r="D26" s="385"/>
      <c r="E26" s="385">
        <v>60000</v>
      </c>
      <c r="F26" s="391">
        <f t="shared" si="0"/>
        <v>60000</v>
      </c>
    </row>
    <row r="27" spans="1:6" s="285" customFormat="1" ht="14.25" customHeight="1">
      <c r="A27" s="426"/>
      <c r="B27" s="419" t="s">
        <v>37</v>
      </c>
      <c r="C27" s="420" t="s">
        <v>39</v>
      </c>
      <c r="D27" s="427">
        <v>5000</v>
      </c>
      <c r="E27" s="427"/>
      <c r="F27" s="391">
        <f t="shared" si="0"/>
        <v>5000</v>
      </c>
    </row>
    <row r="28" spans="1:6" s="285" customFormat="1" ht="24" customHeight="1">
      <c r="A28" s="402" t="s">
        <v>162</v>
      </c>
      <c r="B28" s="413" t="s">
        <v>175</v>
      </c>
      <c r="C28" s="414"/>
      <c r="D28" s="405">
        <f>D30+D29</f>
        <v>80000</v>
      </c>
      <c r="E28" s="405">
        <f>E30+E29</f>
        <v>40000</v>
      </c>
      <c r="F28" s="406">
        <f>SUM(F29:F30)</f>
        <v>120000</v>
      </c>
    </row>
    <row r="29" spans="1:6" s="284" customFormat="1" ht="20.25" customHeight="1">
      <c r="A29" s="387"/>
      <c r="B29" s="418" t="s">
        <v>36</v>
      </c>
      <c r="C29" s="399" t="s">
        <v>213</v>
      </c>
      <c r="D29" s="390">
        <v>25000</v>
      </c>
      <c r="E29" s="390"/>
      <c r="F29" s="428">
        <v>25000</v>
      </c>
    </row>
    <row r="30" spans="1:6" s="284" customFormat="1" ht="21.75" customHeight="1" thickBot="1">
      <c r="A30" s="429"/>
      <c r="B30" s="419" t="s">
        <v>37</v>
      </c>
      <c r="C30" s="420" t="s">
        <v>39</v>
      </c>
      <c r="D30" s="385">
        <v>55000</v>
      </c>
      <c r="E30" s="385">
        <f>SUM(E31:E32)</f>
        <v>40000</v>
      </c>
      <c r="F30" s="391">
        <f>SUM(D30:E30)</f>
        <v>95000</v>
      </c>
    </row>
    <row r="31" spans="1:6" s="412" customFormat="1" ht="27" customHeight="1" hidden="1">
      <c r="A31" s="415"/>
      <c r="B31" s="408"/>
      <c r="C31" s="409" t="s">
        <v>188</v>
      </c>
      <c r="D31" s="410">
        <v>45000</v>
      </c>
      <c r="E31" s="410"/>
      <c r="F31" s="411">
        <f>SUM(D31:E31)</f>
        <v>45000</v>
      </c>
    </row>
    <row r="32" spans="1:6" s="412" customFormat="1" ht="27" customHeight="1" hidden="1" thickBot="1">
      <c r="A32" s="415"/>
      <c r="B32" s="408"/>
      <c r="C32" s="409" t="s">
        <v>189</v>
      </c>
      <c r="D32" s="410">
        <v>10000</v>
      </c>
      <c r="E32" s="410">
        <v>40000</v>
      </c>
      <c r="F32" s="411">
        <f>SUM(D32:E32)</f>
        <v>50000</v>
      </c>
    </row>
    <row r="33" spans="1:6" s="285" customFormat="1" ht="26.25" customHeight="1" thickBot="1" thickTop="1">
      <c r="A33" s="377" t="s">
        <v>118</v>
      </c>
      <c r="B33" s="416" t="s">
        <v>169</v>
      </c>
      <c r="C33" s="417"/>
      <c r="D33" s="380">
        <f>D12-D15</f>
        <v>0</v>
      </c>
      <c r="E33" s="380">
        <f>E12-E15</f>
        <v>0</v>
      </c>
      <c r="F33" s="381">
        <f>F12-F15</f>
        <v>0</v>
      </c>
    </row>
    <row r="34" s="261" customFormat="1" ht="13.5" thickTop="1">
      <c r="C34" s="360"/>
    </row>
    <row r="35" s="261" customFormat="1" ht="12.75">
      <c r="C35" s="360"/>
    </row>
    <row r="36" s="261" customFormat="1" ht="12.75">
      <c r="C36" s="360"/>
    </row>
    <row r="37" s="261" customFormat="1" ht="12.75">
      <c r="C37" s="360"/>
    </row>
    <row r="38" s="261" customFormat="1" ht="12.75">
      <c r="C38" s="360"/>
    </row>
    <row r="39" s="261" customFormat="1" ht="12.75">
      <c r="C39" s="360"/>
    </row>
    <row r="40" s="261" customFormat="1" ht="12.75">
      <c r="C40" s="360"/>
    </row>
    <row r="41" s="261" customFormat="1" ht="12.75">
      <c r="C41" s="360"/>
    </row>
    <row r="42" s="261" customFormat="1" ht="12.75">
      <c r="C42" s="360"/>
    </row>
    <row r="43" s="261" customFormat="1" ht="12.75">
      <c r="C43" s="360"/>
    </row>
    <row r="44" s="261" customFormat="1" ht="12.75">
      <c r="C44" s="360"/>
    </row>
    <row r="45" s="261" customFormat="1" ht="12.75">
      <c r="C45" s="360"/>
    </row>
    <row r="46" s="261" customFormat="1" ht="12.75">
      <c r="C46" s="360"/>
    </row>
    <row r="47" s="261" customFormat="1" ht="12.75">
      <c r="C47" s="360"/>
    </row>
    <row r="48" s="261" customFormat="1" ht="12.75">
      <c r="C48" s="360"/>
    </row>
    <row r="49" s="261" customFormat="1" ht="12.75">
      <c r="C49" s="360"/>
    </row>
    <row r="50" s="261" customFormat="1" ht="12.75">
      <c r="C50" s="360"/>
    </row>
    <row r="51" s="261" customFormat="1" ht="12.75">
      <c r="C51" s="360"/>
    </row>
    <row r="52" s="261" customFormat="1" ht="12.75">
      <c r="C52" s="360"/>
    </row>
    <row r="53" s="261" customFormat="1" ht="12.75">
      <c r="C53" s="360"/>
    </row>
    <row r="54" s="261" customFormat="1" ht="12.75">
      <c r="C54" s="360"/>
    </row>
    <row r="55" s="261" customFormat="1" ht="12.75">
      <c r="C55" s="360"/>
    </row>
    <row r="56" s="261" customFormat="1" ht="12.75">
      <c r="C56" s="360"/>
    </row>
    <row r="57" s="261" customFormat="1" ht="12.75">
      <c r="C57" s="360"/>
    </row>
    <row r="58" s="261" customFormat="1" ht="12.75">
      <c r="C58" s="360"/>
    </row>
    <row r="59" s="261" customFormat="1" ht="12.75">
      <c r="C59" s="360"/>
    </row>
    <row r="60" s="261" customFormat="1" ht="12.75">
      <c r="C60" s="360"/>
    </row>
    <row r="61" s="261" customFormat="1" ht="12.75">
      <c r="C61" s="360"/>
    </row>
    <row r="62" s="261" customFormat="1" ht="12.75">
      <c r="C62" s="360"/>
    </row>
    <row r="63" s="261" customFormat="1" ht="12.75">
      <c r="C63" s="360"/>
    </row>
    <row r="64" s="261" customFormat="1" ht="12.75">
      <c r="C64" s="360"/>
    </row>
    <row r="65" s="261" customFormat="1" ht="12.75">
      <c r="C65" s="360"/>
    </row>
    <row r="66" s="261" customFormat="1" ht="12.75">
      <c r="C66" s="360"/>
    </row>
    <row r="67" s="261" customFormat="1" ht="12.75">
      <c r="C67" s="360"/>
    </row>
    <row r="68" s="261" customFormat="1" ht="12.75">
      <c r="C68" s="360"/>
    </row>
    <row r="69" s="261" customFormat="1" ht="12.75">
      <c r="C69" s="360"/>
    </row>
    <row r="70" s="261" customFormat="1" ht="12.75">
      <c r="C70" s="360"/>
    </row>
    <row r="71" s="261" customFormat="1" ht="12.75">
      <c r="C71" s="360"/>
    </row>
    <row r="72" s="261" customFormat="1" ht="12.75">
      <c r="C72" s="360"/>
    </row>
    <row r="73" s="261" customFormat="1" ht="12.75">
      <c r="C73" s="360"/>
    </row>
    <row r="74" s="261" customFormat="1" ht="12.75">
      <c r="C74" s="360"/>
    </row>
    <row r="75" s="261" customFormat="1" ht="12.75">
      <c r="C75" s="360"/>
    </row>
    <row r="76" s="261" customFormat="1" ht="12.75">
      <c r="C76" s="360"/>
    </row>
    <row r="77" s="261" customFormat="1" ht="12.75">
      <c r="C77" s="360"/>
    </row>
    <row r="78" s="261" customFormat="1" ht="12.75">
      <c r="C78" s="360"/>
    </row>
    <row r="79" s="261" customFormat="1" ht="12.75">
      <c r="C79" s="360"/>
    </row>
    <row r="80" s="261" customFormat="1" ht="12.75">
      <c r="C80" s="360"/>
    </row>
    <row r="81" s="261" customFormat="1" ht="12.75">
      <c r="C81" s="360"/>
    </row>
    <row r="82" s="261" customFormat="1" ht="12.75">
      <c r="C82" s="360"/>
    </row>
    <row r="83" s="261" customFormat="1" ht="12.75">
      <c r="C83" s="360"/>
    </row>
    <row r="84" s="261" customFormat="1" ht="12.75">
      <c r="C84" s="360"/>
    </row>
    <row r="85" s="261" customFormat="1" ht="12.75">
      <c r="C85" s="360"/>
    </row>
    <row r="86" s="261" customFormat="1" ht="12.75">
      <c r="C86" s="360"/>
    </row>
    <row r="87" s="261" customFormat="1" ht="12.75">
      <c r="C87" s="360"/>
    </row>
    <row r="88" s="261" customFormat="1" ht="12.75">
      <c r="C88" s="360"/>
    </row>
    <row r="89" s="261" customFormat="1" ht="12.75">
      <c r="C89" s="360"/>
    </row>
    <row r="90" s="261" customFormat="1" ht="12.75">
      <c r="C90" s="360"/>
    </row>
    <row r="91" s="261" customFormat="1" ht="12.75">
      <c r="C91" s="360"/>
    </row>
    <row r="92" s="261" customFormat="1" ht="12.75">
      <c r="C92" s="360"/>
    </row>
    <row r="93" s="261" customFormat="1" ht="12.75">
      <c r="C93" s="360"/>
    </row>
    <row r="94" s="261" customFormat="1" ht="12.75">
      <c r="C94" s="360"/>
    </row>
    <row r="95" s="261" customFormat="1" ht="12.75">
      <c r="C95" s="360"/>
    </row>
    <row r="96" s="261" customFormat="1" ht="12.75">
      <c r="C96" s="360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8.375" style="104" customWidth="1"/>
    <col min="2" max="2" width="32.875" style="104" customWidth="1"/>
    <col min="3" max="3" width="6.125" style="104" customWidth="1"/>
    <col min="4" max="7" width="12.00390625" style="104" customWidth="1"/>
    <col min="8" max="16384" width="10.00390625" style="104" customWidth="1"/>
  </cols>
  <sheetData>
    <row r="1" spans="4:8" ht="11.25" customHeight="1">
      <c r="D1" s="105"/>
      <c r="E1" s="105"/>
      <c r="F1" s="106" t="s">
        <v>0</v>
      </c>
      <c r="G1" s="107"/>
      <c r="H1" s="107"/>
    </row>
    <row r="2" spans="1:8" ht="11.25" customHeight="1">
      <c r="A2" s="108"/>
      <c r="B2" s="109"/>
      <c r="C2" s="110"/>
      <c r="D2" s="111"/>
      <c r="E2" s="111"/>
      <c r="F2" s="112" t="s">
        <v>216</v>
      </c>
      <c r="G2" s="113"/>
      <c r="H2" s="107"/>
    </row>
    <row r="3" spans="1:8" ht="11.25" customHeight="1">
      <c r="A3" s="108"/>
      <c r="B3" s="109"/>
      <c r="C3" s="110"/>
      <c r="D3" s="111"/>
      <c r="E3" s="111"/>
      <c r="F3" s="112" t="s">
        <v>60</v>
      </c>
      <c r="G3" s="113"/>
      <c r="H3" s="107"/>
    </row>
    <row r="4" spans="1:8" ht="11.25" customHeight="1">
      <c r="A4" s="108"/>
      <c r="B4" s="109"/>
      <c r="C4" s="110"/>
      <c r="D4" s="111"/>
      <c r="E4" s="111"/>
      <c r="F4" s="112" t="s">
        <v>217</v>
      </c>
      <c r="G4" s="113"/>
      <c r="H4" s="107"/>
    </row>
    <row r="5" spans="1:8" s="118" customFormat="1" ht="40.5" customHeight="1">
      <c r="A5" s="114" t="s">
        <v>85</v>
      </c>
      <c r="B5" s="115"/>
      <c r="C5" s="116"/>
      <c r="D5" s="117"/>
      <c r="E5" s="117"/>
      <c r="F5" s="117"/>
      <c r="G5" s="117"/>
      <c r="H5" s="106"/>
    </row>
    <row r="6" spans="1:8" s="118" customFormat="1" ht="15.75" customHeight="1" thickBot="1">
      <c r="A6" s="114"/>
      <c r="B6" s="115"/>
      <c r="C6" s="116"/>
      <c r="D6" s="117"/>
      <c r="E6" s="117"/>
      <c r="F6" s="117"/>
      <c r="G6" s="117" t="s">
        <v>51</v>
      </c>
      <c r="H6" s="106"/>
    </row>
    <row r="7" spans="1:7" s="123" customFormat="1" ht="22.5" customHeight="1">
      <c r="A7" s="119" t="s">
        <v>2</v>
      </c>
      <c r="B7" s="259" t="s">
        <v>3</v>
      </c>
      <c r="C7" s="252" t="s">
        <v>4</v>
      </c>
      <c r="D7" s="120" t="s">
        <v>5</v>
      </c>
      <c r="E7" s="121"/>
      <c r="F7" s="254" t="s">
        <v>6</v>
      </c>
      <c r="G7" s="122"/>
    </row>
    <row r="8" spans="1:7" s="123" customFormat="1" ht="14.25" customHeight="1">
      <c r="A8" s="124" t="s">
        <v>7</v>
      </c>
      <c r="B8" s="125"/>
      <c r="C8" s="253" t="s">
        <v>8</v>
      </c>
      <c r="D8" s="246" t="s">
        <v>22</v>
      </c>
      <c r="E8" s="247" t="s">
        <v>9</v>
      </c>
      <c r="F8" s="248" t="s">
        <v>22</v>
      </c>
      <c r="G8" s="249" t="s">
        <v>9</v>
      </c>
    </row>
    <row r="9" spans="1:7" s="127" customFormat="1" ht="9.75" customHeight="1" thickBot="1">
      <c r="A9" s="348">
        <v>1</v>
      </c>
      <c r="B9" s="256">
        <v>2</v>
      </c>
      <c r="C9" s="256">
        <v>3</v>
      </c>
      <c r="D9" s="256">
        <v>4</v>
      </c>
      <c r="E9" s="257">
        <v>5</v>
      </c>
      <c r="F9" s="349">
        <v>6</v>
      </c>
      <c r="G9" s="258">
        <v>7</v>
      </c>
    </row>
    <row r="10" spans="1:7" s="134" customFormat="1" ht="15" customHeight="1" thickBot="1" thickTop="1">
      <c r="A10" s="128">
        <v>700</v>
      </c>
      <c r="B10" s="146" t="s">
        <v>61</v>
      </c>
      <c r="C10" s="129" t="s">
        <v>89</v>
      </c>
      <c r="D10" s="130"/>
      <c r="E10" s="131"/>
      <c r="F10" s="132">
        <f>SUM(F11)</f>
        <v>200000</v>
      </c>
      <c r="G10" s="133"/>
    </row>
    <row r="11" spans="1:7" s="140" customFormat="1" ht="31.5" customHeight="1" thickTop="1">
      <c r="A11" s="250">
        <v>70005</v>
      </c>
      <c r="B11" s="239" t="s">
        <v>88</v>
      </c>
      <c r="C11" s="147"/>
      <c r="D11" s="136"/>
      <c r="E11" s="137"/>
      <c r="F11" s="138">
        <f>SUM(F12:F13)</f>
        <v>200000</v>
      </c>
      <c r="G11" s="139"/>
    </row>
    <row r="12" spans="1:7" s="140" customFormat="1" ht="28.5" customHeight="1">
      <c r="A12" s="251">
        <v>3030</v>
      </c>
      <c r="B12" s="240" t="s">
        <v>98</v>
      </c>
      <c r="C12" s="141"/>
      <c r="D12" s="196"/>
      <c r="E12" s="197"/>
      <c r="F12" s="205">
        <v>100000</v>
      </c>
      <c r="G12" s="198"/>
    </row>
    <row r="13" spans="1:7" s="134" customFormat="1" ht="61.5" customHeight="1" thickBot="1">
      <c r="A13" s="251">
        <v>6060</v>
      </c>
      <c r="B13" s="240" t="s">
        <v>99</v>
      </c>
      <c r="C13" s="156"/>
      <c r="D13" s="142"/>
      <c r="E13" s="143"/>
      <c r="F13" s="144">
        <v>100000</v>
      </c>
      <c r="G13" s="145"/>
    </row>
    <row r="14" spans="1:7" s="140" customFormat="1" ht="64.5" customHeight="1" thickBot="1" thickTop="1">
      <c r="A14" s="164">
        <v>756</v>
      </c>
      <c r="B14" s="146" t="s">
        <v>67</v>
      </c>
      <c r="C14" s="165" t="s">
        <v>62</v>
      </c>
      <c r="D14" s="130">
        <f>SUM(D15)</f>
        <v>1014084</v>
      </c>
      <c r="E14" s="166"/>
      <c r="F14" s="167"/>
      <c r="G14" s="168"/>
    </row>
    <row r="15" spans="1:7" s="140" customFormat="1" ht="30" customHeight="1" thickTop="1">
      <c r="A15" s="169">
        <v>75621</v>
      </c>
      <c r="B15" s="170" t="s">
        <v>68</v>
      </c>
      <c r="C15" s="171"/>
      <c r="D15" s="172">
        <f>SUM(D16:D16)</f>
        <v>1014084</v>
      </c>
      <c r="E15" s="173"/>
      <c r="F15" s="174"/>
      <c r="G15" s="175"/>
    </row>
    <row r="16" spans="1:7" s="140" customFormat="1" ht="16.5" customHeight="1" thickBot="1">
      <c r="A16" s="176" t="s">
        <v>69</v>
      </c>
      <c r="B16" s="177" t="s">
        <v>70</v>
      </c>
      <c r="C16" s="178"/>
      <c r="D16" s="148">
        <v>1014084</v>
      </c>
      <c r="E16" s="149"/>
      <c r="F16" s="150"/>
      <c r="G16" s="145"/>
    </row>
    <row r="17" spans="1:7" s="134" customFormat="1" ht="15" customHeight="1" thickBot="1" thickTop="1">
      <c r="A17" s="179">
        <v>758</v>
      </c>
      <c r="B17" s="151" t="s">
        <v>19</v>
      </c>
      <c r="C17" s="129" t="s">
        <v>62</v>
      </c>
      <c r="D17" s="130"/>
      <c r="E17" s="131">
        <f>E18+E20</f>
        <v>259011</v>
      </c>
      <c r="F17" s="132"/>
      <c r="G17" s="133"/>
    </row>
    <row r="18" spans="1:7" s="134" customFormat="1" ht="16.5" customHeight="1" thickTop="1">
      <c r="A18" s="182" t="s">
        <v>71</v>
      </c>
      <c r="B18" s="160" t="s">
        <v>72</v>
      </c>
      <c r="C18" s="183"/>
      <c r="D18" s="184"/>
      <c r="E18" s="185">
        <f>SUM(E19)</f>
        <v>248732</v>
      </c>
      <c r="F18" s="162"/>
      <c r="G18" s="163"/>
    </row>
    <row r="19" spans="1:7" s="134" customFormat="1" ht="15" customHeight="1">
      <c r="A19" s="176" t="s">
        <v>73</v>
      </c>
      <c r="B19" s="177" t="s">
        <v>74</v>
      </c>
      <c r="C19" s="186"/>
      <c r="D19" s="187"/>
      <c r="E19" s="149">
        <v>248732</v>
      </c>
      <c r="F19" s="158"/>
      <c r="G19" s="157"/>
    </row>
    <row r="20" spans="1:7" s="134" customFormat="1" ht="29.25" customHeight="1">
      <c r="A20" s="188" t="s">
        <v>75</v>
      </c>
      <c r="B20" s="189" t="s">
        <v>76</v>
      </c>
      <c r="C20" s="135"/>
      <c r="D20" s="136"/>
      <c r="E20" s="190">
        <f>SUM(E21)</f>
        <v>10279</v>
      </c>
      <c r="F20" s="154"/>
      <c r="G20" s="155"/>
    </row>
    <row r="21" spans="1:7" s="134" customFormat="1" ht="17.25" thickBot="1">
      <c r="A21" s="176" t="s">
        <v>73</v>
      </c>
      <c r="B21" s="177" t="s">
        <v>74</v>
      </c>
      <c r="C21" s="186"/>
      <c r="D21" s="191"/>
      <c r="E21" s="149">
        <v>10279</v>
      </c>
      <c r="F21" s="158"/>
      <c r="G21" s="157"/>
    </row>
    <row r="22" spans="1:7" s="134" customFormat="1" ht="14.25" customHeight="1" thickBot="1" thickTop="1">
      <c r="A22" s="179">
        <v>801</v>
      </c>
      <c r="B22" s="151" t="s">
        <v>10</v>
      </c>
      <c r="C22" s="129" t="s">
        <v>91</v>
      </c>
      <c r="D22" s="130"/>
      <c r="E22" s="131"/>
      <c r="F22" s="132">
        <f>SUM(F23)</f>
        <v>6000</v>
      </c>
      <c r="G22" s="133"/>
    </row>
    <row r="23" spans="1:7" s="134" customFormat="1" ht="16.5" customHeight="1" thickTop="1">
      <c r="A23" s="182" t="s">
        <v>92</v>
      </c>
      <c r="B23" s="160" t="s">
        <v>93</v>
      </c>
      <c r="C23" s="183"/>
      <c r="D23" s="184"/>
      <c r="E23" s="185"/>
      <c r="F23" s="162">
        <f>SUM(F24)</f>
        <v>6000</v>
      </c>
      <c r="G23" s="163"/>
    </row>
    <row r="24" spans="1:7" s="134" customFormat="1" ht="47.25" customHeight="1" thickBot="1">
      <c r="A24" s="350" t="s">
        <v>95</v>
      </c>
      <c r="B24" s="351" t="s">
        <v>96</v>
      </c>
      <c r="C24" s="180"/>
      <c r="D24" s="181"/>
      <c r="E24" s="352"/>
      <c r="F24" s="353">
        <v>6000</v>
      </c>
      <c r="G24" s="354"/>
    </row>
    <row r="25" spans="1:7" s="134" customFormat="1" ht="18" customHeight="1" thickBot="1" thickTop="1">
      <c r="A25" s="179">
        <v>803</v>
      </c>
      <c r="B25" s="151" t="s">
        <v>94</v>
      </c>
      <c r="C25" s="129" t="s">
        <v>91</v>
      </c>
      <c r="D25" s="130"/>
      <c r="E25" s="131"/>
      <c r="F25" s="132"/>
      <c r="G25" s="133">
        <f>SUM(G26)</f>
        <v>6000</v>
      </c>
    </row>
    <row r="26" spans="1:7" s="134" customFormat="1" ht="15" customHeight="1" thickTop="1">
      <c r="A26" s="182" t="s">
        <v>97</v>
      </c>
      <c r="B26" s="160" t="s">
        <v>93</v>
      </c>
      <c r="C26" s="183"/>
      <c r="D26" s="184"/>
      <c r="E26" s="185"/>
      <c r="F26" s="162"/>
      <c r="G26" s="163">
        <f>SUM(G27)</f>
        <v>6000</v>
      </c>
    </row>
    <row r="27" spans="1:7" s="134" customFormat="1" ht="46.5" customHeight="1" thickBot="1">
      <c r="A27" s="350" t="s">
        <v>95</v>
      </c>
      <c r="B27" s="351" t="s">
        <v>96</v>
      </c>
      <c r="C27" s="180"/>
      <c r="D27" s="181"/>
      <c r="E27" s="352"/>
      <c r="F27" s="356"/>
      <c r="G27" s="357">
        <v>6000</v>
      </c>
    </row>
    <row r="28" spans="1:7" s="134" customFormat="1" ht="15.75" customHeight="1" thickBot="1" thickTop="1">
      <c r="A28" s="179">
        <v>853</v>
      </c>
      <c r="B28" s="151" t="s">
        <v>14</v>
      </c>
      <c r="C28" s="129" t="s">
        <v>15</v>
      </c>
      <c r="D28" s="130"/>
      <c r="E28" s="131"/>
      <c r="F28" s="132">
        <f>SUM(F29)</f>
        <v>557552</v>
      </c>
      <c r="G28" s="133"/>
    </row>
    <row r="29" spans="1:7" s="134" customFormat="1" ht="15.75" customHeight="1" thickTop="1">
      <c r="A29" s="182" t="s">
        <v>135</v>
      </c>
      <c r="B29" s="160" t="s">
        <v>16</v>
      </c>
      <c r="C29" s="183"/>
      <c r="D29" s="184"/>
      <c r="E29" s="185"/>
      <c r="F29" s="162">
        <f>SUM(F30)</f>
        <v>557552</v>
      </c>
      <c r="G29" s="163"/>
    </row>
    <row r="30" spans="1:7" s="134" customFormat="1" ht="16.5" customHeight="1" thickBot="1">
      <c r="A30" s="176" t="s">
        <v>136</v>
      </c>
      <c r="B30" s="177" t="s">
        <v>137</v>
      </c>
      <c r="C30" s="186"/>
      <c r="D30" s="187"/>
      <c r="E30" s="149"/>
      <c r="F30" s="150">
        <v>557552</v>
      </c>
      <c r="G30" s="145"/>
    </row>
    <row r="31" spans="1:7" s="244" customFormat="1" ht="17.25" customHeight="1" thickBot="1" thickTop="1">
      <c r="A31" s="241"/>
      <c r="B31" s="242" t="s">
        <v>20</v>
      </c>
      <c r="C31" s="243"/>
      <c r="D31" s="207">
        <f>D10+D14+D17+D22+D25+D28</f>
        <v>1014084</v>
      </c>
      <c r="E31" s="208">
        <f>E10+E14+E17+E22+E25+E28</f>
        <v>259011</v>
      </c>
      <c r="F31" s="209">
        <f>F10+F14+F17+F22+F25+F28</f>
        <v>763552</v>
      </c>
      <c r="G31" s="210">
        <f>G10+G14+G17+G22+G25+G28</f>
        <v>6000</v>
      </c>
    </row>
    <row r="32" spans="1:7" s="217" customFormat="1" ht="17.25" customHeight="1" thickBot="1" thickTop="1">
      <c r="A32" s="211"/>
      <c r="B32" s="212" t="s">
        <v>21</v>
      </c>
      <c r="C32" s="212"/>
      <c r="D32" s="213">
        <f>E31-D31</f>
        <v>-755073</v>
      </c>
      <c r="E32" s="214"/>
      <c r="F32" s="215">
        <f>G31-F31</f>
        <v>-757552</v>
      </c>
      <c r="G32" s="216"/>
    </row>
    <row r="33" s="238" customFormat="1" ht="13.5" thickTop="1"/>
    <row r="34" s="238" customFormat="1" ht="12.75"/>
    <row r="35" s="238" customFormat="1" ht="12.75"/>
    <row r="36" spans="4:5" s="238" customFormat="1" ht="12.75">
      <c r="D36" s="346"/>
      <c r="E36" s="346"/>
    </row>
    <row r="37" s="238" customFormat="1" ht="12.75">
      <c r="D37" s="347"/>
    </row>
    <row r="38" s="238" customFormat="1" ht="12.75">
      <c r="D38" s="347"/>
    </row>
    <row r="39" s="238" customFormat="1" ht="12.75"/>
    <row r="40" s="238" customFormat="1" ht="12.75"/>
    <row r="41" s="238" customFormat="1" ht="12.75"/>
  </sheetData>
  <printOptions horizontalCentered="1"/>
  <pageMargins left="0" right="0" top="0.984251968503937" bottom="0.5905511811023623" header="0.31496062992125984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selection activeCell="D2" sqref="D2:D4"/>
    </sheetView>
  </sheetViews>
  <sheetFormatPr defaultColWidth="9.00390625" defaultRowHeight="12.75"/>
  <cols>
    <col min="1" max="1" width="7.625" style="260" customWidth="1"/>
    <col min="2" max="2" width="52.875" style="261" customWidth="1"/>
    <col min="3" max="3" width="10.125" style="264" customWidth="1"/>
    <col min="4" max="5" width="10.125" style="261" customWidth="1"/>
    <col min="6" max="16384" width="10.00390625" style="261" customWidth="1"/>
  </cols>
  <sheetData>
    <row r="1" spans="3:4" ht="12.75" customHeight="1">
      <c r="C1" s="262"/>
      <c r="D1" s="106" t="s">
        <v>90</v>
      </c>
    </row>
    <row r="2" spans="3:4" ht="12.75" customHeight="1">
      <c r="C2" s="262"/>
      <c r="D2" s="112" t="s">
        <v>216</v>
      </c>
    </row>
    <row r="3" spans="2:4" ht="12.75" customHeight="1">
      <c r="B3" s="263"/>
      <c r="C3" s="262"/>
      <c r="D3" s="112" t="s">
        <v>60</v>
      </c>
    </row>
    <row r="4" spans="3:4" ht="12.75" customHeight="1">
      <c r="C4" s="262"/>
      <c r="D4" s="112" t="s">
        <v>217</v>
      </c>
    </row>
    <row r="5" ht="12.75" customHeight="1" hidden="1"/>
    <row r="6" ht="23.25" customHeight="1"/>
    <row r="7" spans="1:5" s="282" customFormat="1" ht="17.25" customHeight="1">
      <c r="A7" s="280" t="s">
        <v>141</v>
      </c>
      <c r="B7" s="280"/>
      <c r="C7" s="281"/>
      <c r="D7" s="280"/>
      <c r="E7" s="280"/>
    </row>
    <row r="8" spans="1:5" s="282" customFormat="1" ht="17.25" customHeight="1">
      <c r="A8" s="280" t="s">
        <v>142</v>
      </c>
      <c r="B8" s="280"/>
      <c r="C8" s="281"/>
      <c r="D8" s="280"/>
      <c r="E8" s="280"/>
    </row>
    <row r="9" spans="1:5" s="282" customFormat="1" ht="17.25" customHeight="1">
      <c r="A9" s="280" t="s">
        <v>143</v>
      </c>
      <c r="B9" s="280"/>
      <c r="C9" s="281"/>
      <c r="D9" s="280"/>
      <c r="E9" s="280"/>
    </row>
    <row r="10" spans="1:5" s="282" customFormat="1" ht="17.25" customHeight="1">
      <c r="A10" s="280" t="s">
        <v>144</v>
      </c>
      <c r="B10" s="280"/>
      <c r="C10" s="281"/>
      <c r="D10" s="280"/>
      <c r="E10" s="280"/>
    </row>
    <row r="11" spans="1:5" s="285" customFormat="1" ht="23.25" customHeight="1" thickBot="1">
      <c r="A11" s="283"/>
      <c r="B11" s="284"/>
      <c r="C11" s="521"/>
      <c r="D11" s="521"/>
      <c r="E11" s="345" t="s">
        <v>23</v>
      </c>
    </row>
    <row r="12" spans="1:5" s="291" customFormat="1" ht="42.75" customHeight="1">
      <c r="A12" s="286" t="s">
        <v>100</v>
      </c>
      <c r="B12" s="287" t="s">
        <v>101</v>
      </c>
      <c r="C12" s="288" t="s">
        <v>102</v>
      </c>
      <c r="D12" s="289" t="s">
        <v>134</v>
      </c>
      <c r="E12" s="290" t="s">
        <v>103</v>
      </c>
    </row>
    <row r="13" spans="1:5" s="297" customFormat="1" ht="9" customHeight="1">
      <c r="A13" s="292">
        <v>1</v>
      </c>
      <c r="B13" s="293">
        <v>2</v>
      </c>
      <c r="C13" s="294">
        <v>3</v>
      </c>
      <c r="D13" s="295">
        <v>4</v>
      </c>
      <c r="E13" s="296">
        <v>5</v>
      </c>
    </row>
    <row r="14" spans="1:5" s="303" customFormat="1" ht="21" customHeight="1">
      <c r="A14" s="298">
        <v>710</v>
      </c>
      <c r="B14" s="299" t="s">
        <v>104</v>
      </c>
      <c r="C14" s="300"/>
      <c r="D14" s="301"/>
      <c r="E14" s="302"/>
    </row>
    <row r="15" spans="1:5" s="308" customFormat="1" ht="25.5" customHeight="1" thickBot="1">
      <c r="A15" s="304">
        <v>71030</v>
      </c>
      <c r="B15" s="355" t="s">
        <v>105</v>
      </c>
      <c r="C15" s="305"/>
      <c r="D15" s="306"/>
      <c r="E15" s="307"/>
    </row>
    <row r="16" spans="1:5" s="313" customFormat="1" ht="27" customHeight="1" thickBot="1" thickTop="1">
      <c r="A16" s="309" t="s">
        <v>106</v>
      </c>
      <c r="B16" s="310" t="s">
        <v>107</v>
      </c>
      <c r="C16" s="311">
        <f>SUM(C18:C20)</f>
        <v>244000</v>
      </c>
      <c r="D16" s="311">
        <f>E16-C16</f>
        <v>244039</v>
      </c>
      <c r="E16" s="312">
        <f>SUM(E18:E20)</f>
        <v>488039</v>
      </c>
    </row>
    <row r="17" spans="1:5" s="319" customFormat="1" ht="16.5" customHeight="1" thickTop="1">
      <c r="A17" s="314"/>
      <c r="B17" s="315" t="s">
        <v>63</v>
      </c>
      <c r="C17" s="316"/>
      <c r="D17" s="317"/>
      <c r="E17" s="318"/>
    </row>
    <row r="18" spans="1:5" s="344" customFormat="1" ht="16.5" customHeight="1">
      <c r="A18" s="339"/>
      <c r="B18" s="340" t="s">
        <v>108</v>
      </c>
      <c r="C18" s="341">
        <v>209000</v>
      </c>
      <c r="D18" s="342">
        <f aca="true" t="shared" si="0" ref="D18:D34">E18-C18</f>
        <v>299217</v>
      </c>
      <c r="E18" s="343">
        <v>508217</v>
      </c>
    </row>
    <row r="19" spans="1:5" s="344" customFormat="1" ht="16.5" customHeight="1">
      <c r="A19" s="339"/>
      <c r="B19" s="340" t="s">
        <v>109</v>
      </c>
      <c r="C19" s="341">
        <v>50000</v>
      </c>
      <c r="D19" s="342">
        <f t="shared" si="0"/>
        <v>-23285</v>
      </c>
      <c r="E19" s="343">
        <v>26715</v>
      </c>
    </row>
    <row r="20" spans="1:5" s="344" customFormat="1" ht="16.5" customHeight="1" thickBot="1">
      <c r="A20" s="339"/>
      <c r="B20" s="340" t="s">
        <v>110</v>
      </c>
      <c r="C20" s="341">
        <v>-15000</v>
      </c>
      <c r="D20" s="342">
        <f t="shared" si="0"/>
        <v>-31893</v>
      </c>
      <c r="E20" s="343">
        <v>-46893</v>
      </c>
    </row>
    <row r="21" spans="1:5" s="313" customFormat="1" ht="21" customHeight="1" thickBot="1" thickTop="1">
      <c r="A21" s="309" t="s">
        <v>111</v>
      </c>
      <c r="B21" s="310" t="s">
        <v>112</v>
      </c>
      <c r="C21" s="311">
        <f>SUM(C22:C24)</f>
        <v>300000</v>
      </c>
      <c r="D21" s="311">
        <f t="shared" si="0"/>
        <v>0</v>
      </c>
      <c r="E21" s="312">
        <f>SUM(E22:E24)</f>
        <v>300000</v>
      </c>
    </row>
    <row r="22" spans="1:5" s="325" customFormat="1" ht="18" customHeight="1" thickTop="1">
      <c r="A22" s="326" t="s">
        <v>35</v>
      </c>
      <c r="B22" s="321" t="s">
        <v>113</v>
      </c>
      <c r="C22" s="322">
        <v>250000</v>
      </c>
      <c r="D22" s="323">
        <f t="shared" si="0"/>
        <v>20000</v>
      </c>
      <c r="E22" s="324">
        <v>270000</v>
      </c>
    </row>
    <row r="23" spans="1:5" s="325" customFormat="1" ht="18.75" customHeight="1">
      <c r="A23" s="326" t="s">
        <v>114</v>
      </c>
      <c r="B23" s="321" t="s">
        <v>115</v>
      </c>
      <c r="C23" s="322">
        <v>10000</v>
      </c>
      <c r="D23" s="323">
        <f t="shared" si="0"/>
        <v>-10000</v>
      </c>
      <c r="E23" s="324">
        <v>0</v>
      </c>
    </row>
    <row r="24" spans="1:5" s="325" customFormat="1" ht="18" customHeight="1" thickBot="1">
      <c r="A24" s="326" t="s">
        <v>116</v>
      </c>
      <c r="B24" s="321" t="s">
        <v>117</v>
      </c>
      <c r="C24" s="322">
        <v>40000</v>
      </c>
      <c r="D24" s="323">
        <f t="shared" si="0"/>
        <v>-10000</v>
      </c>
      <c r="E24" s="324">
        <v>30000</v>
      </c>
    </row>
    <row r="25" spans="1:5" s="327" customFormat="1" ht="24" customHeight="1" thickBot="1" thickTop="1">
      <c r="A25" s="309" t="s">
        <v>118</v>
      </c>
      <c r="B25" s="310" t="s">
        <v>119</v>
      </c>
      <c r="C25" s="311">
        <f>SUM(C21+C16)</f>
        <v>544000</v>
      </c>
      <c r="D25" s="311">
        <f t="shared" si="0"/>
        <v>244039</v>
      </c>
      <c r="E25" s="312">
        <f>SUM(E21+E16)</f>
        <v>788039</v>
      </c>
    </row>
    <row r="26" spans="1:5" s="244" customFormat="1" ht="27" customHeight="1" thickBot="1" thickTop="1">
      <c r="A26" s="309" t="s">
        <v>120</v>
      </c>
      <c r="B26" s="310" t="s">
        <v>121</v>
      </c>
      <c r="C26" s="311">
        <f>SUM(C27+C33)</f>
        <v>500000</v>
      </c>
      <c r="D26" s="311">
        <f t="shared" si="0"/>
        <v>244000</v>
      </c>
      <c r="E26" s="312">
        <f>E27+E33</f>
        <v>744000</v>
      </c>
    </row>
    <row r="27" spans="1:5" s="333" customFormat="1" ht="18.75" customHeight="1" thickTop="1">
      <c r="A27" s="328"/>
      <c r="B27" s="329" t="s">
        <v>122</v>
      </c>
      <c r="C27" s="330">
        <f>SUM(C28:C32)</f>
        <v>460000</v>
      </c>
      <c r="D27" s="331">
        <f>SUM(D28:D32)</f>
        <v>144000</v>
      </c>
      <c r="E27" s="332">
        <f>SUM(E28:E32)</f>
        <v>604000</v>
      </c>
    </row>
    <row r="28" spans="1:5" s="325" customFormat="1" ht="18" customHeight="1">
      <c r="A28" s="320">
        <v>2960</v>
      </c>
      <c r="B28" s="321" t="s">
        <v>123</v>
      </c>
      <c r="C28" s="322">
        <v>30000</v>
      </c>
      <c r="D28" s="323">
        <f t="shared" si="0"/>
        <v>-3000</v>
      </c>
      <c r="E28" s="324">
        <v>27000</v>
      </c>
    </row>
    <row r="29" spans="1:5" s="325" customFormat="1" ht="18" customHeight="1">
      <c r="A29" s="320">
        <v>2960</v>
      </c>
      <c r="B29" s="321" t="s">
        <v>124</v>
      </c>
      <c r="C29" s="322">
        <v>30000</v>
      </c>
      <c r="D29" s="323">
        <f t="shared" si="0"/>
        <v>-3000</v>
      </c>
      <c r="E29" s="324">
        <v>27000</v>
      </c>
    </row>
    <row r="30" spans="1:5" s="325" customFormat="1" ht="18" customHeight="1">
      <c r="A30" s="320">
        <v>4210</v>
      </c>
      <c r="B30" s="321" t="s">
        <v>125</v>
      </c>
      <c r="C30" s="322">
        <v>150000</v>
      </c>
      <c r="D30" s="323">
        <f t="shared" si="0"/>
        <v>-100000</v>
      </c>
      <c r="E30" s="324">
        <v>50000</v>
      </c>
    </row>
    <row r="31" spans="1:5" s="325" customFormat="1" ht="18" customHeight="1">
      <c r="A31" s="320">
        <v>4270</v>
      </c>
      <c r="B31" s="321" t="s">
        <v>126</v>
      </c>
      <c r="C31" s="322">
        <v>50000</v>
      </c>
      <c r="D31" s="323">
        <f t="shared" si="0"/>
        <v>-50000</v>
      </c>
      <c r="E31" s="324">
        <v>0</v>
      </c>
    </row>
    <row r="32" spans="1:5" s="325" customFormat="1" ht="18" customHeight="1">
      <c r="A32" s="320">
        <v>4300</v>
      </c>
      <c r="B32" s="321" t="s">
        <v>127</v>
      </c>
      <c r="C32" s="322">
        <v>200000</v>
      </c>
      <c r="D32" s="323">
        <f t="shared" si="0"/>
        <v>300000</v>
      </c>
      <c r="E32" s="324">
        <v>500000</v>
      </c>
    </row>
    <row r="33" spans="1:5" s="334" customFormat="1" ht="18" customHeight="1">
      <c r="A33" s="328"/>
      <c r="B33" s="329" t="s">
        <v>128</v>
      </c>
      <c r="C33" s="330">
        <f>SUM(C34:C34)</f>
        <v>40000</v>
      </c>
      <c r="D33" s="331">
        <f>E33-C33</f>
        <v>100000</v>
      </c>
      <c r="E33" s="332">
        <f>SUM(E34)</f>
        <v>140000</v>
      </c>
    </row>
    <row r="34" spans="1:5" s="325" customFormat="1" ht="18" customHeight="1" thickBot="1">
      <c r="A34" s="320">
        <v>6120</v>
      </c>
      <c r="B34" s="321" t="s">
        <v>129</v>
      </c>
      <c r="C34" s="322">
        <v>40000</v>
      </c>
      <c r="D34" s="323">
        <f t="shared" si="0"/>
        <v>100000</v>
      </c>
      <c r="E34" s="324">
        <v>140000</v>
      </c>
    </row>
    <row r="35" spans="1:5" s="319" customFormat="1" ht="39" customHeight="1" thickBot="1" thickTop="1">
      <c r="A35" s="309" t="s">
        <v>130</v>
      </c>
      <c r="B35" s="335" t="s">
        <v>131</v>
      </c>
      <c r="C35" s="336">
        <f>C25-C26</f>
        <v>44000</v>
      </c>
      <c r="D35" s="337">
        <f>E35-C35</f>
        <v>39</v>
      </c>
      <c r="E35" s="338">
        <f>E25-E26</f>
        <v>44039</v>
      </c>
    </row>
    <row r="36" spans="1:3" s="271" customFormat="1" ht="9.75" customHeight="1" hidden="1">
      <c r="A36" s="272"/>
      <c r="B36" s="273" t="s">
        <v>63</v>
      </c>
      <c r="C36" s="274"/>
    </row>
    <row r="37" spans="1:3" s="270" customFormat="1" ht="13.5" customHeight="1" hidden="1">
      <c r="A37" s="267"/>
      <c r="B37" s="268" t="s">
        <v>132</v>
      </c>
      <c r="C37" s="269">
        <v>34000</v>
      </c>
    </row>
    <row r="38" spans="1:3" s="270" customFormat="1" ht="11.25" customHeight="1" hidden="1">
      <c r="A38" s="267"/>
      <c r="B38" s="268" t="s">
        <v>133</v>
      </c>
      <c r="C38" s="269">
        <v>25000</v>
      </c>
    </row>
    <row r="39" spans="1:3" s="270" customFormat="1" ht="15.75" customHeight="1" hidden="1">
      <c r="A39" s="275"/>
      <c r="B39" s="276" t="s">
        <v>110</v>
      </c>
      <c r="C39" s="277">
        <v>-15000</v>
      </c>
    </row>
    <row r="40" spans="1:3" ht="13.5" thickTop="1">
      <c r="A40" s="265"/>
      <c r="B40" s="266"/>
      <c r="C40" s="278"/>
    </row>
    <row r="41" ht="12.75">
      <c r="C41" s="279"/>
    </row>
    <row r="42" ht="12.75">
      <c r="C42" s="279"/>
    </row>
    <row r="43" ht="12.75">
      <c r="C43" s="279"/>
    </row>
    <row r="44" ht="12.75">
      <c r="C44" s="279"/>
    </row>
    <row r="45" ht="12.75">
      <c r="C45" s="279"/>
    </row>
    <row r="46" ht="12.75">
      <c r="C46" s="279"/>
    </row>
    <row r="47" ht="12.75">
      <c r="C47" s="279"/>
    </row>
    <row r="48" ht="12.75">
      <c r="C48" s="279"/>
    </row>
    <row r="49" ht="12.75">
      <c r="C49" s="279"/>
    </row>
    <row r="50" ht="12.75">
      <c r="C50" s="279"/>
    </row>
    <row r="51" ht="12.75">
      <c r="C51" s="279"/>
    </row>
    <row r="52" ht="12.75">
      <c r="C52" s="279"/>
    </row>
    <row r="53" ht="12.75">
      <c r="C53" s="279"/>
    </row>
    <row r="54" ht="12.75">
      <c r="C54" s="279"/>
    </row>
    <row r="55" ht="12.75">
      <c r="C55" s="279"/>
    </row>
    <row r="56" ht="12.75">
      <c r="C56" s="279"/>
    </row>
    <row r="57" ht="12.75">
      <c r="C57" s="279"/>
    </row>
    <row r="58" ht="12.75">
      <c r="C58" s="279"/>
    </row>
    <row r="59" ht="12.75">
      <c r="C59" s="279"/>
    </row>
    <row r="60" ht="12.75">
      <c r="C60" s="279"/>
    </row>
    <row r="61" ht="12.75">
      <c r="C61" s="279"/>
    </row>
    <row r="62" ht="12.75">
      <c r="C62" s="279"/>
    </row>
    <row r="63" ht="12.75">
      <c r="C63" s="279"/>
    </row>
    <row r="64" ht="12.75">
      <c r="C64" s="279"/>
    </row>
    <row r="65" ht="12.75">
      <c r="C65" s="279"/>
    </row>
    <row r="66" ht="12.75">
      <c r="C66" s="279"/>
    </row>
    <row r="67" ht="12.75">
      <c r="C67" s="279"/>
    </row>
    <row r="68" ht="12.75">
      <c r="C68" s="279"/>
    </row>
    <row r="69" ht="12.75">
      <c r="C69" s="279"/>
    </row>
    <row r="70" ht="12.75">
      <c r="C70" s="279"/>
    </row>
    <row r="71" ht="12.75">
      <c r="C71" s="279"/>
    </row>
    <row r="72" ht="12.75">
      <c r="C72" s="279"/>
    </row>
    <row r="73" ht="12.75">
      <c r="C73" s="279"/>
    </row>
    <row r="74" ht="12.75">
      <c r="C74" s="279"/>
    </row>
    <row r="75" ht="12.75">
      <c r="C75" s="279"/>
    </row>
    <row r="76" ht="12.75">
      <c r="C76" s="279"/>
    </row>
    <row r="77" ht="12.75">
      <c r="C77" s="279"/>
    </row>
    <row r="78" ht="12.75">
      <c r="C78" s="279"/>
    </row>
    <row r="79" ht="12.75">
      <c r="C79" s="279"/>
    </row>
    <row r="80" ht="12.75">
      <c r="C80" s="279"/>
    </row>
    <row r="81" ht="12.75">
      <c r="C81" s="279"/>
    </row>
    <row r="82" ht="12.75">
      <c r="C82" s="279"/>
    </row>
    <row r="83" ht="12.75">
      <c r="C83" s="279"/>
    </row>
    <row r="84" ht="12.75">
      <c r="C84" s="279"/>
    </row>
    <row r="85" ht="12.75">
      <c r="C85" s="279"/>
    </row>
    <row r="86" ht="12.75">
      <c r="C86" s="279"/>
    </row>
    <row r="87" ht="12.75">
      <c r="C87" s="279"/>
    </row>
    <row r="88" ht="12.75">
      <c r="C88" s="279"/>
    </row>
    <row r="89" ht="12.75">
      <c r="C89" s="279"/>
    </row>
    <row r="90" ht="12.75">
      <c r="C90" s="279"/>
    </row>
    <row r="91" ht="12.75">
      <c r="C91" s="279"/>
    </row>
    <row r="92" ht="12.75">
      <c r="C92" s="279"/>
    </row>
    <row r="93" ht="12.75">
      <c r="C93" s="279"/>
    </row>
    <row r="94" ht="12.75">
      <c r="C94" s="279"/>
    </row>
    <row r="95" ht="12.75">
      <c r="C95" s="279"/>
    </row>
    <row r="96" ht="12.75">
      <c r="C96" s="279"/>
    </row>
    <row r="97" ht="12.75">
      <c r="C97" s="279"/>
    </row>
    <row r="98" ht="12.75">
      <c r="C98" s="279"/>
    </row>
    <row r="99" ht="12.75">
      <c r="C99" s="279"/>
    </row>
    <row r="100" ht="12.75">
      <c r="C100" s="279"/>
    </row>
    <row r="101" ht="12.75">
      <c r="C101" s="279"/>
    </row>
    <row r="102" ht="12.75">
      <c r="C102" s="279"/>
    </row>
    <row r="103" ht="12.75">
      <c r="C103" s="279"/>
    </row>
    <row r="104" ht="12.75">
      <c r="C104" s="279"/>
    </row>
    <row r="105" ht="12.75">
      <c r="C105" s="279"/>
    </row>
    <row r="106" ht="12.75">
      <c r="C106" s="279"/>
    </row>
    <row r="107" ht="12.75">
      <c r="C107" s="279"/>
    </row>
    <row r="108" ht="12.75">
      <c r="C108" s="279"/>
    </row>
    <row r="109" ht="12.75">
      <c r="C109" s="279"/>
    </row>
    <row r="110" ht="12.75">
      <c r="C110" s="279"/>
    </row>
    <row r="111" ht="12.75">
      <c r="C111" s="279"/>
    </row>
    <row r="112" ht="12.75">
      <c r="C112" s="279"/>
    </row>
    <row r="113" ht="12.75">
      <c r="C113" s="279"/>
    </row>
    <row r="114" ht="12.75">
      <c r="C114" s="279"/>
    </row>
    <row r="115" ht="12.75">
      <c r="C115" s="279"/>
    </row>
    <row r="116" ht="12.75">
      <c r="C116" s="279"/>
    </row>
    <row r="117" ht="12.75">
      <c r="C117" s="279"/>
    </row>
    <row r="118" ht="12.75">
      <c r="C118" s="279"/>
    </row>
    <row r="119" ht="12.75">
      <c r="C119" s="279"/>
    </row>
    <row r="120" ht="12.75">
      <c r="C120" s="279"/>
    </row>
    <row r="121" ht="12.75">
      <c r="C121" s="279"/>
    </row>
    <row r="122" ht="12.75">
      <c r="C122" s="279"/>
    </row>
    <row r="123" ht="12.75">
      <c r="C123" s="279"/>
    </row>
    <row r="124" ht="12.75">
      <c r="C124" s="279"/>
    </row>
    <row r="125" ht="12.75">
      <c r="C125" s="279"/>
    </row>
    <row r="126" ht="12.75">
      <c r="C126" s="279"/>
    </row>
    <row r="127" ht="12.75">
      <c r="C127" s="279"/>
    </row>
    <row r="128" ht="12.75">
      <c r="C128" s="279"/>
    </row>
    <row r="129" ht="12.75">
      <c r="C129" s="279"/>
    </row>
    <row r="130" ht="12.75">
      <c r="C130" s="279"/>
    </row>
    <row r="131" ht="12.75">
      <c r="C131" s="279"/>
    </row>
    <row r="132" ht="12.75">
      <c r="C132" s="279"/>
    </row>
    <row r="133" ht="12.75">
      <c r="C133" s="279"/>
    </row>
    <row r="134" ht="12.75">
      <c r="C134" s="279"/>
    </row>
    <row r="135" ht="12.75">
      <c r="C135" s="279"/>
    </row>
    <row r="136" ht="12.75">
      <c r="C136" s="279"/>
    </row>
    <row r="137" ht="12.75">
      <c r="C137" s="279"/>
    </row>
    <row r="138" ht="12.75">
      <c r="C138" s="279"/>
    </row>
    <row r="139" ht="12.75">
      <c r="C139" s="279"/>
    </row>
    <row r="140" ht="12.75">
      <c r="C140" s="279"/>
    </row>
    <row r="141" ht="12.75">
      <c r="C141" s="279"/>
    </row>
    <row r="142" ht="12.75">
      <c r="C142" s="279"/>
    </row>
    <row r="143" ht="12.75">
      <c r="C143" s="279"/>
    </row>
    <row r="144" ht="12.75">
      <c r="C144" s="279"/>
    </row>
    <row r="145" ht="12.75">
      <c r="C145" s="279"/>
    </row>
    <row r="146" ht="12.75">
      <c r="C146" s="279"/>
    </row>
    <row r="147" ht="12.75">
      <c r="C147" s="279"/>
    </row>
    <row r="148" ht="12.75">
      <c r="C148" s="279"/>
    </row>
    <row r="149" ht="12.75">
      <c r="C149" s="279"/>
    </row>
    <row r="150" ht="12.75">
      <c r="C150" s="279"/>
    </row>
    <row r="151" ht="12.75">
      <c r="C151" s="279"/>
    </row>
    <row r="152" ht="12.75">
      <c r="C152" s="279"/>
    </row>
    <row r="153" ht="12.75">
      <c r="C153" s="279"/>
    </row>
    <row r="154" ht="12.75">
      <c r="C154" s="279"/>
    </row>
    <row r="155" ht="12.75">
      <c r="C155" s="279"/>
    </row>
    <row r="156" ht="12.75">
      <c r="C156" s="279"/>
    </row>
    <row r="157" ht="12.75">
      <c r="C157" s="279"/>
    </row>
    <row r="158" ht="12.75">
      <c r="C158" s="279"/>
    </row>
    <row r="159" ht="12.75">
      <c r="C159" s="279"/>
    </row>
    <row r="160" ht="12.75">
      <c r="C160" s="279"/>
    </row>
    <row r="161" ht="12.75">
      <c r="C161" s="279"/>
    </row>
    <row r="162" ht="12.75">
      <c r="C162" s="279"/>
    </row>
    <row r="163" ht="12.75">
      <c r="C163" s="279"/>
    </row>
    <row r="164" ht="12.75">
      <c r="C164" s="279"/>
    </row>
    <row r="165" ht="12.75">
      <c r="C165" s="279"/>
    </row>
    <row r="166" ht="12.75">
      <c r="C166" s="279"/>
    </row>
    <row r="167" ht="12.75">
      <c r="C167" s="279"/>
    </row>
    <row r="168" ht="12.75">
      <c r="C168" s="279"/>
    </row>
    <row r="169" ht="12.75">
      <c r="C169" s="279"/>
    </row>
    <row r="170" ht="12.75">
      <c r="C170" s="279"/>
    </row>
    <row r="171" ht="12.75">
      <c r="C171" s="279"/>
    </row>
    <row r="172" ht="12.75">
      <c r="C172" s="279"/>
    </row>
    <row r="173" ht="12.75">
      <c r="C173" s="279"/>
    </row>
    <row r="174" ht="12.75">
      <c r="C174" s="279"/>
    </row>
    <row r="175" ht="12.75">
      <c r="C175" s="279"/>
    </row>
    <row r="176" ht="12.75">
      <c r="C176" s="279"/>
    </row>
    <row r="177" ht="12.75">
      <c r="C177" s="279"/>
    </row>
    <row r="178" ht="12.75">
      <c r="C178" s="279"/>
    </row>
    <row r="179" ht="12.75">
      <c r="C179" s="279"/>
    </row>
    <row r="180" ht="12.75">
      <c r="C180" s="279"/>
    </row>
    <row r="181" ht="12.75">
      <c r="C181" s="279"/>
    </row>
    <row r="182" ht="12.75">
      <c r="C182" s="279"/>
    </row>
    <row r="183" ht="12.75">
      <c r="C183" s="279"/>
    </row>
    <row r="184" ht="12.75">
      <c r="C184" s="279"/>
    </row>
    <row r="185" ht="12.75">
      <c r="C185" s="279"/>
    </row>
    <row r="186" ht="12.75">
      <c r="C186" s="279"/>
    </row>
    <row r="187" ht="12.75">
      <c r="C187" s="279"/>
    </row>
    <row r="188" ht="12.75">
      <c r="C188" s="279"/>
    </row>
    <row r="189" ht="12.75">
      <c r="C189" s="279"/>
    </row>
    <row r="190" ht="12.75">
      <c r="C190" s="279"/>
    </row>
    <row r="191" ht="12.75">
      <c r="C191" s="279"/>
    </row>
    <row r="192" ht="12.75">
      <c r="C192" s="279"/>
    </row>
    <row r="193" ht="12.75">
      <c r="C193" s="279"/>
    </row>
    <row r="194" ht="12.75">
      <c r="C194" s="279"/>
    </row>
    <row r="195" ht="12.75">
      <c r="C195" s="279"/>
    </row>
    <row r="196" ht="12.75">
      <c r="C196" s="279"/>
    </row>
    <row r="197" ht="12.75">
      <c r="C197" s="279"/>
    </row>
    <row r="198" ht="12.75">
      <c r="C198" s="279"/>
    </row>
    <row r="199" ht="12.75">
      <c r="C199" s="279"/>
    </row>
    <row r="200" ht="12.75">
      <c r="C200" s="279"/>
    </row>
    <row r="201" ht="12.75">
      <c r="C201" s="279"/>
    </row>
    <row r="202" ht="12.75">
      <c r="C202" s="279"/>
    </row>
    <row r="203" ht="12.75">
      <c r="C203" s="279"/>
    </row>
    <row r="204" ht="12.75">
      <c r="C204" s="279"/>
    </row>
    <row r="205" ht="12.75">
      <c r="C205" s="279"/>
    </row>
    <row r="206" ht="12.75">
      <c r="C206" s="279"/>
    </row>
    <row r="207" ht="12.75">
      <c r="C207" s="279"/>
    </row>
    <row r="208" ht="12.75">
      <c r="C208" s="279"/>
    </row>
    <row r="209" ht="12.75">
      <c r="C209" s="279"/>
    </row>
    <row r="210" ht="12.75">
      <c r="C210" s="279"/>
    </row>
    <row r="211" ht="12.75">
      <c r="C211" s="279"/>
    </row>
    <row r="212" ht="12.75">
      <c r="C212" s="279"/>
    </row>
    <row r="213" ht="12.75">
      <c r="C213" s="279"/>
    </row>
    <row r="214" ht="12.75">
      <c r="C214" s="279"/>
    </row>
    <row r="215" ht="12.75">
      <c r="C215" s="279"/>
    </row>
    <row r="216" ht="12.75">
      <c r="C216" s="279"/>
    </row>
    <row r="217" ht="12.75">
      <c r="C217" s="279"/>
    </row>
    <row r="218" ht="12.75">
      <c r="C218" s="279"/>
    </row>
    <row r="219" ht="12.75">
      <c r="C219" s="279"/>
    </row>
    <row r="220" ht="12.75">
      <c r="C220" s="279"/>
    </row>
    <row r="221" ht="12.75">
      <c r="C221" s="279"/>
    </row>
    <row r="222" ht="12.75">
      <c r="C222" s="279"/>
    </row>
    <row r="223" ht="12.75">
      <c r="C223" s="279"/>
    </row>
    <row r="224" ht="12.75">
      <c r="C224" s="279"/>
    </row>
    <row r="225" ht="12.75">
      <c r="C225" s="279"/>
    </row>
    <row r="226" ht="12.75">
      <c r="C226" s="279"/>
    </row>
    <row r="227" ht="12.75">
      <c r="C227" s="279"/>
    </row>
    <row r="228" ht="12.75">
      <c r="C228" s="279"/>
    </row>
  </sheetData>
  <mergeCells count="1">
    <mergeCell ref="C11:D11"/>
  </mergeCells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2" sqref="F2:F4"/>
    </sheetView>
  </sheetViews>
  <sheetFormatPr defaultColWidth="9.00390625" defaultRowHeight="12.75"/>
  <cols>
    <col min="1" max="1" width="8.00390625" style="104" customWidth="1"/>
    <col min="2" max="2" width="33.625" style="104" customWidth="1"/>
    <col min="3" max="3" width="6.875" style="104" customWidth="1"/>
    <col min="4" max="7" width="11.875" style="104" customWidth="1"/>
    <col min="8" max="16384" width="10.00390625" style="104" customWidth="1"/>
  </cols>
  <sheetData>
    <row r="1" spans="5:7" ht="16.5">
      <c r="E1" s="105"/>
      <c r="F1" s="106" t="s">
        <v>59</v>
      </c>
      <c r="G1" s="107"/>
    </row>
    <row r="2" spans="1:7" ht="14.25" customHeight="1">
      <c r="A2" s="108"/>
      <c r="B2" s="109"/>
      <c r="C2" s="110"/>
      <c r="D2" s="110"/>
      <c r="E2" s="111"/>
      <c r="F2" s="112" t="s">
        <v>216</v>
      </c>
      <c r="G2" s="113"/>
    </row>
    <row r="3" spans="1:7" ht="13.5" customHeight="1">
      <c r="A3" s="108"/>
      <c r="B3" s="109"/>
      <c r="C3" s="110"/>
      <c r="D3" s="110"/>
      <c r="E3" s="111"/>
      <c r="F3" s="112" t="s">
        <v>60</v>
      </c>
      <c r="G3" s="113"/>
    </row>
    <row r="4" spans="1:7" ht="15" customHeight="1">
      <c r="A4" s="108"/>
      <c r="B4" s="109"/>
      <c r="C4" s="110"/>
      <c r="D4" s="110"/>
      <c r="E4" s="111"/>
      <c r="F4" s="112" t="s">
        <v>217</v>
      </c>
      <c r="G4" s="113"/>
    </row>
    <row r="5" spans="1:7" s="118" customFormat="1" ht="38.25" customHeight="1">
      <c r="A5" s="114" t="s">
        <v>86</v>
      </c>
      <c r="B5" s="115"/>
      <c r="C5" s="116"/>
      <c r="D5" s="116"/>
      <c r="E5" s="117"/>
      <c r="F5" s="117"/>
      <c r="G5" s="117"/>
    </row>
    <row r="6" spans="1:7" s="118" customFormat="1" ht="17.25" customHeight="1" thickBot="1">
      <c r="A6" s="114"/>
      <c r="B6" s="115"/>
      <c r="C6" s="116"/>
      <c r="D6" s="116"/>
      <c r="E6" s="117"/>
      <c r="F6" s="117"/>
      <c r="G6" s="117" t="s">
        <v>51</v>
      </c>
    </row>
    <row r="7" spans="1:7" s="123" customFormat="1" ht="26.25" customHeight="1">
      <c r="A7" s="119" t="s">
        <v>2</v>
      </c>
      <c r="B7" s="259" t="s">
        <v>3</v>
      </c>
      <c r="C7" s="252" t="s">
        <v>4</v>
      </c>
      <c r="D7" s="255" t="s">
        <v>5</v>
      </c>
      <c r="E7" s="255"/>
      <c r="F7" s="254" t="s">
        <v>6</v>
      </c>
      <c r="G7" s="122"/>
    </row>
    <row r="8" spans="1:7" s="123" customFormat="1" ht="14.25" customHeight="1">
      <c r="A8" s="124" t="s">
        <v>7</v>
      </c>
      <c r="B8" s="125"/>
      <c r="C8" s="253" t="s">
        <v>8</v>
      </c>
      <c r="D8" s="246" t="s">
        <v>22</v>
      </c>
      <c r="E8" s="247" t="s">
        <v>9</v>
      </c>
      <c r="F8" s="246" t="s">
        <v>22</v>
      </c>
      <c r="G8" s="249" t="s">
        <v>9</v>
      </c>
    </row>
    <row r="9" spans="1:7" s="127" customFormat="1" ht="12.75" customHeight="1" thickBot="1">
      <c r="A9" s="126">
        <v>1</v>
      </c>
      <c r="B9" s="256">
        <v>2</v>
      </c>
      <c r="C9" s="256">
        <v>3</v>
      </c>
      <c r="D9" s="256">
        <v>4</v>
      </c>
      <c r="E9" s="257">
        <v>5</v>
      </c>
      <c r="F9" s="256">
        <v>6</v>
      </c>
      <c r="G9" s="258">
        <v>7</v>
      </c>
    </row>
    <row r="10" spans="1:7" s="134" customFormat="1" ht="17.25" customHeight="1" thickBot="1" thickTop="1">
      <c r="A10" s="128">
        <v>600</v>
      </c>
      <c r="B10" s="146" t="s">
        <v>138</v>
      </c>
      <c r="C10" s="129" t="s">
        <v>139</v>
      </c>
      <c r="D10" s="130"/>
      <c r="E10" s="131"/>
      <c r="F10" s="132">
        <f>SUM(F11)</f>
        <v>113000</v>
      </c>
      <c r="G10" s="133"/>
    </row>
    <row r="11" spans="1:7" s="140" customFormat="1" ht="30" customHeight="1" thickTop="1">
      <c r="A11" s="250">
        <v>60015</v>
      </c>
      <c r="B11" s="239" t="s">
        <v>140</v>
      </c>
      <c r="C11" s="147"/>
      <c r="D11" s="136"/>
      <c r="E11" s="137"/>
      <c r="F11" s="138">
        <f>SUM(F12)</f>
        <v>113000</v>
      </c>
      <c r="G11" s="139"/>
    </row>
    <row r="12" spans="1:7" s="140" customFormat="1" ht="18" customHeight="1" thickBot="1">
      <c r="A12" s="251">
        <v>4270</v>
      </c>
      <c r="B12" s="240" t="s">
        <v>38</v>
      </c>
      <c r="C12" s="141"/>
      <c r="D12" s="196"/>
      <c r="E12" s="197"/>
      <c r="F12" s="205">
        <v>113000</v>
      </c>
      <c r="G12" s="198"/>
    </row>
    <row r="13" spans="1:7" s="140" customFormat="1" ht="66.75" customHeight="1" thickBot="1" thickTop="1">
      <c r="A13" s="218" t="s">
        <v>77</v>
      </c>
      <c r="B13" s="151" t="s">
        <v>78</v>
      </c>
      <c r="C13" s="165" t="s">
        <v>62</v>
      </c>
      <c r="D13" s="130">
        <f>SUM(D14)</f>
        <v>36742</v>
      </c>
      <c r="E13" s="219"/>
      <c r="F13" s="220"/>
      <c r="G13" s="221"/>
    </row>
    <row r="14" spans="1:7" s="140" customFormat="1" ht="34.5" customHeight="1" thickTop="1">
      <c r="A14" s="182" t="s">
        <v>79</v>
      </c>
      <c r="B14" s="199" t="s">
        <v>80</v>
      </c>
      <c r="C14" s="161"/>
      <c r="D14" s="159">
        <f>SUM(D15)</f>
        <v>36742</v>
      </c>
      <c r="E14" s="222"/>
      <c r="F14" s="223"/>
      <c r="G14" s="224"/>
    </row>
    <row r="15" spans="1:7" s="140" customFormat="1" ht="19.5" customHeight="1" thickBot="1">
      <c r="A15" s="176" t="s">
        <v>69</v>
      </c>
      <c r="B15" s="192" t="s">
        <v>70</v>
      </c>
      <c r="C15" s="178"/>
      <c r="D15" s="150">
        <v>36742</v>
      </c>
      <c r="E15" s="193"/>
      <c r="F15" s="194"/>
      <c r="G15" s="195"/>
    </row>
    <row r="16" spans="1:7" s="134" customFormat="1" ht="17.25" customHeight="1" thickBot="1" thickTop="1">
      <c r="A16" s="179">
        <v>758</v>
      </c>
      <c r="B16" s="151" t="s">
        <v>19</v>
      </c>
      <c r="C16" s="129" t="s">
        <v>62</v>
      </c>
      <c r="D16" s="130">
        <f>D17+D19+D21</f>
        <v>134823</v>
      </c>
      <c r="E16" s="225">
        <f>E17+E19+E21</f>
        <v>56086</v>
      </c>
      <c r="F16" s="132"/>
      <c r="G16" s="133"/>
    </row>
    <row r="17" spans="1:7" s="134" customFormat="1" ht="20.25" customHeight="1" thickTop="1">
      <c r="A17" s="226" t="s">
        <v>71</v>
      </c>
      <c r="B17" s="227" t="s">
        <v>72</v>
      </c>
      <c r="C17" s="171"/>
      <c r="D17" s="159"/>
      <c r="E17" s="228">
        <f>SUM(E18)</f>
        <v>56086</v>
      </c>
      <c r="F17" s="229"/>
      <c r="G17" s="163"/>
    </row>
    <row r="18" spans="1:7" s="134" customFormat="1" ht="18" customHeight="1">
      <c r="A18" s="230" t="s">
        <v>73</v>
      </c>
      <c r="B18" s="200" t="s">
        <v>74</v>
      </c>
      <c r="C18" s="231"/>
      <c r="D18" s="232"/>
      <c r="E18" s="233">
        <v>56086</v>
      </c>
      <c r="F18" s="154"/>
      <c r="G18" s="155"/>
    </row>
    <row r="19" spans="1:7" s="134" customFormat="1" ht="30.75" customHeight="1">
      <c r="A19" s="226" t="s">
        <v>81</v>
      </c>
      <c r="B19" s="227" t="s">
        <v>82</v>
      </c>
      <c r="C19" s="171"/>
      <c r="D19" s="159">
        <f>SUM(D20)</f>
        <v>21759</v>
      </c>
      <c r="E19" s="228"/>
      <c r="F19" s="234"/>
      <c r="G19" s="155"/>
    </row>
    <row r="20" spans="1:7" s="134" customFormat="1" ht="20.25" customHeight="1">
      <c r="A20" s="230" t="s">
        <v>73</v>
      </c>
      <c r="B20" s="200" t="s">
        <v>74</v>
      </c>
      <c r="C20" s="231"/>
      <c r="D20" s="232">
        <v>21759</v>
      </c>
      <c r="E20" s="233"/>
      <c r="F20" s="158"/>
      <c r="G20" s="157"/>
    </row>
    <row r="21" spans="1:7" s="134" customFormat="1" ht="30.75" customHeight="1">
      <c r="A21" s="188" t="s">
        <v>83</v>
      </c>
      <c r="B21" s="152" t="s">
        <v>84</v>
      </c>
      <c r="C21" s="235"/>
      <c r="D21" s="154">
        <f>SUM(D22)</f>
        <v>113064</v>
      </c>
      <c r="E21" s="153"/>
      <c r="F21" s="234"/>
      <c r="G21" s="155"/>
    </row>
    <row r="22" spans="1:7" s="134" customFormat="1" ht="20.25" customHeight="1" thickBot="1">
      <c r="A22" s="176" t="s">
        <v>73</v>
      </c>
      <c r="B22" s="192" t="s">
        <v>74</v>
      </c>
      <c r="C22" s="178"/>
      <c r="D22" s="150">
        <v>113064</v>
      </c>
      <c r="E22" s="149"/>
      <c r="F22" s="158"/>
      <c r="G22" s="157"/>
    </row>
    <row r="23" spans="1:7" s="134" customFormat="1" ht="30" customHeight="1" thickBot="1" thickTop="1">
      <c r="A23" s="179">
        <v>921</v>
      </c>
      <c r="B23" s="151" t="s">
        <v>42</v>
      </c>
      <c r="C23" s="129"/>
      <c r="D23" s="129"/>
      <c r="E23" s="237">
        <f>SUM(E24)</f>
        <v>11000</v>
      </c>
      <c r="F23" s="203"/>
      <c r="G23" s="204">
        <f>SUM(G24)</f>
        <v>11000</v>
      </c>
    </row>
    <row r="24" spans="1:7" s="140" customFormat="1" ht="19.5" customHeight="1" thickTop="1">
      <c r="A24" s="201">
        <v>92116</v>
      </c>
      <c r="B24" s="152" t="s">
        <v>64</v>
      </c>
      <c r="C24" s="147" t="s">
        <v>66</v>
      </c>
      <c r="D24" s="135"/>
      <c r="E24" s="137">
        <f>SUM(E25:E26)</f>
        <v>11000</v>
      </c>
      <c r="F24" s="138"/>
      <c r="G24" s="139">
        <f>SUM(G26:G26)</f>
        <v>11000</v>
      </c>
    </row>
    <row r="25" spans="1:7" s="140" customFormat="1" ht="63.75" customHeight="1">
      <c r="A25" s="202">
        <v>232</v>
      </c>
      <c r="B25" s="192" t="s">
        <v>87</v>
      </c>
      <c r="C25" s="206"/>
      <c r="D25" s="186"/>
      <c r="E25" s="193">
        <v>11000</v>
      </c>
      <c r="F25" s="205"/>
      <c r="G25" s="195"/>
    </row>
    <row r="26" spans="1:7" s="140" customFormat="1" ht="36" customHeight="1" thickBot="1">
      <c r="A26" s="202">
        <v>2550</v>
      </c>
      <c r="B26" s="192" t="s">
        <v>65</v>
      </c>
      <c r="C26" s="236"/>
      <c r="D26" s="186"/>
      <c r="E26" s="193"/>
      <c r="F26" s="205"/>
      <c r="G26" s="195">
        <v>11000</v>
      </c>
    </row>
    <row r="27" spans="1:7" s="244" customFormat="1" ht="19.5" customHeight="1" thickBot="1" thickTop="1">
      <c r="A27" s="241"/>
      <c r="B27" s="242" t="s">
        <v>20</v>
      </c>
      <c r="C27" s="243"/>
      <c r="D27" s="207">
        <f>D13+D16+D23+D10</f>
        <v>171565</v>
      </c>
      <c r="E27" s="208">
        <f>E13+E16+E23+E10</f>
        <v>67086</v>
      </c>
      <c r="F27" s="209">
        <f>F13+F16+F23+F10</f>
        <v>113000</v>
      </c>
      <c r="G27" s="210">
        <f>G13+G16+G23+G10</f>
        <v>11000</v>
      </c>
    </row>
    <row r="28" spans="1:7" s="217" customFormat="1" ht="16.5" customHeight="1" thickBot="1" thickTop="1">
      <c r="A28" s="211"/>
      <c r="B28" s="212" t="s">
        <v>21</v>
      </c>
      <c r="C28" s="245"/>
      <c r="D28" s="215">
        <f>E27-D27</f>
        <v>-104479</v>
      </c>
      <c r="E28" s="214"/>
      <c r="F28" s="215">
        <f>G27-F27</f>
        <v>-102000</v>
      </c>
      <c r="G28" s="216"/>
    </row>
    <row r="29" s="238" customFormat="1" ht="13.5" thickTop="1"/>
    <row r="30" s="238" customFormat="1" ht="12.75"/>
    <row r="31" s="238" customFormat="1" ht="12.75"/>
    <row r="32" s="238" customFormat="1" ht="12.75"/>
    <row r="33" s="238" customFormat="1" ht="12.75"/>
    <row r="34" s="238" customFormat="1" ht="12.75"/>
    <row r="35" s="238" customFormat="1" ht="12.75"/>
    <row r="36" s="238" customFormat="1" ht="12.75"/>
    <row r="37" s="238" customFormat="1" ht="12.75"/>
  </sheetData>
  <printOptions horizontalCentered="1"/>
  <pageMargins left="0" right="0" top="0.984251968503937" bottom="0.5905511811023623" header="0.31496062992125984" footer="0.7086614173228347"/>
  <pageSetup firstPageNumber="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2003-02-24T13:57:54Z</cp:lastPrinted>
  <dcterms:created xsi:type="dcterms:W3CDTF">2000-03-17T13:30:26Z</dcterms:created>
  <dcterms:modified xsi:type="dcterms:W3CDTF">2003-03-06T12:55:40Z</dcterms:modified>
  <cp:category/>
  <cp:version/>
  <cp:contentType/>
  <cp:contentStatus/>
</cp:coreProperties>
</file>