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5"/>
  </bookViews>
  <sheets>
    <sheet name="Zal nr 1" sheetId="1" r:id="rId1"/>
    <sheet name="zal nr 2" sheetId="2" r:id="rId2"/>
    <sheet name="Zal nr 3" sheetId="3" r:id="rId3"/>
    <sheet name="Zal nr 4 " sheetId="4" r:id="rId4"/>
    <sheet name="Zal nr 5" sheetId="5" r:id="rId5"/>
    <sheet name="Zal nr 6" sheetId="6" r:id="rId6"/>
    <sheet name="Zal nr 7" sheetId="7" r:id="rId7"/>
  </sheets>
  <definedNames>
    <definedName name="_xlnm.Print_Titles" localSheetId="0">'Zal nr 1'!$8:$10</definedName>
  </definedNames>
  <calcPr fullCalcOnLoad="1"/>
</workbook>
</file>

<file path=xl/sharedStrings.xml><?xml version="1.0" encoding="utf-8"?>
<sst xmlns="http://schemas.openxmlformats.org/spreadsheetml/2006/main" count="290" uniqueCount="184">
  <si>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</si>
  <si>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</si>
  <si>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</si>
  <si>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</si>
  <si>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</si>
  <si>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</si>
  <si>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</si>
  <si>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</si>
  <si>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</si>
  <si>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</si>
  <si>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</si>
  <si>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</si>
  <si>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ADMINISTRACJA PUBLICZNA</t>
  </si>
  <si>
    <t>Pozostała działalność</t>
  </si>
  <si>
    <t>Zakup materiałów i wyposażenia</t>
  </si>
  <si>
    <t>Zakup usług pozostałych</t>
  </si>
  <si>
    <t>RÓŻNE ROZLICZENIA</t>
  </si>
  <si>
    <t>Fn</t>
  </si>
  <si>
    <t>OCHRONA ZDROWIA</t>
  </si>
  <si>
    <t>KS</t>
  </si>
  <si>
    <t>Programy polityki zdrowotnej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</si>
  <si>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</si>
  <si>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finansów publicznych</t>
  </si>
  <si>
    <t>POMOC SPOŁECZNA</t>
  </si>
  <si>
    <t>GOSPODARKA KOMUNALNA I OCHRONA ŚRODOWISKA</t>
  </si>
  <si>
    <t>IK</t>
  </si>
  <si>
    <t>Wydatki inwestycyjne jednostek budżetowych</t>
  </si>
  <si>
    <t>KULTURA I OCHRONA DZIEDZICTWA NARODOWEGO</t>
  </si>
  <si>
    <t>OGÓŁEM</t>
  </si>
  <si>
    <t>Załącznik nr 2 do Zarządzenia</t>
  </si>
  <si>
    <t>Załącznik nr 3 do Zarządzenia</t>
  </si>
  <si>
    <t>Wynagrodzenia bezosobowe</t>
  </si>
  <si>
    <t xml:space="preserve">Zakup usług pozostałych </t>
  </si>
  <si>
    <t>Świadczenia rodzinne oraz składki na ubezpieczenia emerytalne i rentowe z ubezpieczenia społecznego</t>
  </si>
  <si>
    <t>Gospodarka ściekowa i ochrona wód</t>
  </si>
  <si>
    <t>Zakup usług dostępu do sieci Internet</t>
  </si>
  <si>
    <t>PI</t>
  </si>
  <si>
    <t>Część oświatowa subwencji ogólnej dla jednostek samorządu terytorialnego</t>
  </si>
  <si>
    <t>Subwencje ogólne z budżetu państwa</t>
  </si>
  <si>
    <t>Załącznik nr 4 do Zarządzenia</t>
  </si>
  <si>
    <t>Dotacje celowe z budżetu na finansowanie lub dofinansowanie kosztów realizacji inwestycji i zakupów inwestycyjnych innych jednostek sektora finansów publicznych</t>
  </si>
  <si>
    <t xml:space="preserve">ŹRÓDŁA  POKRYCIA </t>
  </si>
  <si>
    <t>DEFICYTU   BUDŻETOWEGO</t>
  </si>
  <si>
    <t>MIASTA  KOSZALINA</t>
  </si>
  <si>
    <t>NA   2005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</si>
  <si>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</si>
  <si>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</si>
  <si>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</si>
  <si>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</si>
  <si>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</si>
  <si>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</si>
  <si>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</si>
  <si>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WFOŚiGW</t>
  </si>
  <si>
    <t>Usprawnienie układu komunikacyjnego miasta Koszalin -  ul. Władysława IV</t>
  </si>
  <si>
    <t>Przebudowa skrzyżowanie ulic:  Armii Krajowej - Monte Cassino - Franciszkańskiej - Niepodległości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</si>
  <si>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</si>
  <si>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</si>
  <si>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</si>
  <si>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</si>
  <si>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</si>
  <si>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</si>
  <si>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 - spłata pożyczek  na prefinansowanie programów i projektów z udziałem środków pochodzących z funduszy strukturalnych i Funduszu Spójności - Bank Gospodarstwa Krajowego</t>
  </si>
  <si>
    <t>RAZEM</t>
  </si>
  <si>
    <t xml:space="preserve">DEFICYT BUDŻETOWY </t>
  </si>
  <si>
    <t>Załącznik nr 5 do Zarządzenia</t>
  </si>
  <si>
    <t>TRANSPORT I ŁĄCZNOŚĆ</t>
  </si>
  <si>
    <t>Drogi publiczne gminne</t>
  </si>
  <si>
    <t xml:space="preserve">Wydatki inwestycyjne jednostek budżetowych </t>
  </si>
  <si>
    <t>Odsetki i dyskonto od pożyczek</t>
  </si>
  <si>
    <t>OBSŁUGA DŁUGU PUBLICZNEGO</t>
  </si>
  <si>
    <t>Obsługa kredytów podmiotów krajowych</t>
  </si>
  <si>
    <t>Fk</t>
  </si>
  <si>
    <t>GOSPODARKA MIESZKANIOWA</t>
  </si>
  <si>
    <t>Załącznik nr 6 do Zarządzenia</t>
  </si>
  <si>
    <t>ZMIANY W PLANIE FINANSOWYM</t>
  </si>
  <si>
    <t xml:space="preserve">POWIATOWEGO FUNDUSZU GOSPODARKI </t>
  </si>
  <si>
    <t>ZASOBEM GEODEZYJNYM I KARTOGRAFICZNYM</t>
  </si>
  <si>
    <t>W 2005 ROKU</t>
  </si>
  <si>
    <t>Dział
Rozdział
§</t>
  </si>
  <si>
    <t>TREŚĆ</t>
  </si>
  <si>
    <t>PLAN       2005 r.</t>
  </si>
  <si>
    <t>ZMIANY</t>
  </si>
  <si>
    <t>PLAN PO ZMIANACH</t>
  </si>
  <si>
    <t>DZIAŁALNOŚĆ USŁUGOWA</t>
  </si>
  <si>
    <t>Fundusz Gospodarki Zasobem Geodezyjnym i Kartograficznym</t>
  </si>
  <si>
    <t>I</t>
  </si>
  <si>
    <t>STAN FUNDUSZU NA POCZĄTEK ROKU</t>
  </si>
  <si>
    <t xml:space="preserve">środki pieniężne </t>
  </si>
  <si>
    <t>należności</t>
  </si>
  <si>
    <t>zobowiązania</t>
  </si>
  <si>
    <t>II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</si>
  <si>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</si>
  <si>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</si>
  <si>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</si>
  <si>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</si>
  <si>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</si>
  <si>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</si>
  <si>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</si>
  <si>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</si>
  <si>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</si>
  <si>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</si>
  <si>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</si>
  <si>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</si>
  <si>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</si>
  <si>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>Składki na ubezpieczenia społeczne</t>
  </si>
  <si>
    <t>Składki na Fundusz Pracy</t>
  </si>
  <si>
    <t xml:space="preserve"> Zakup materiałów i wyposażenia</t>
  </si>
  <si>
    <t xml:space="preserve"> Zakup usług pozostałych</t>
  </si>
  <si>
    <t>Wydatki inwestycyjne</t>
  </si>
  <si>
    <t>Wydatki na zakupy inwestycyjne funduszy celowych</t>
  </si>
  <si>
    <t>V</t>
  </si>
  <si>
    <t>STAN ŚRODKÓW OBROTOWYCH  
NA KONIEC ROKU</t>
  </si>
  <si>
    <t>Gospodarka gruntami i nieruchomościami</t>
  </si>
  <si>
    <t xml:space="preserve">HANDEL </t>
  </si>
  <si>
    <t>Zakup  energii</t>
  </si>
  <si>
    <t>Zakup usług remontowych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</si>
  <si>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</si>
  <si>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</si>
  <si>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Składki na FP</t>
  </si>
  <si>
    <t>RWZ</t>
  </si>
  <si>
    <t>TURYSTYKA</t>
  </si>
  <si>
    <t>"Szlak Gotyku Ceglanego"</t>
  </si>
  <si>
    <t>Podróże służbowe zagraniczne</t>
  </si>
  <si>
    <t>N</t>
  </si>
  <si>
    <t>BRM</t>
  </si>
  <si>
    <t xml:space="preserve"> Uzbrojenie ul. Szczecińskiej</t>
  </si>
  <si>
    <t>Dokumentacja pod przyszłe inwestycje</t>
  </si>
  <si>
    <t>Wydatki na inwestycje zakończone</t>
  </si>
  <si>
    <t>Inwestycyjne inicjatywy społeczne</t>
  </si>
  <si>
    <t>Uzbrojenie ul. Szczecińskiej</t>
  </si>
  <si>
    <t xml:space="preserve">Osiedle Wilkowo uzbrojenie </t>
  </si>
  <si>
    <t>Osiedle  Unii Europejskiej</t>
  </si>
  <si>
    <t xml:space="preserve"> Osiedle. Lipowe drogi</t>
  </si>
  <si>
    <t xml:space="preserve"> ul. Krańcowa</t>
  </si>
  <si>
    <t xml:space="preserve">ZMIANY PLANU DOCHODÓW  I   WYDATKÓW NA  ZADANIA  REALIZOWANE PRZEZ   GMINĘ  NA PODSTAWIE POROZUMIEŃ                                                               Z ORGANAMI ADMINISTRACJI RZĄDOWEJ                                                                                            W  2005  ROKU            </t>
  </si>
  <si>
    <t>z dnia .. listopada  2005 r.</t>
  </si>
  <si>
    <t>Nr          /         / 05</t>
  </si>
  <si>
    <t>ZMIANY W  PLANIE  WYDATKÓW NA  ZADANIA  ZLECONE GMINIE  Z ZAKRESU ADMINISTRACJI  RZĄDOWEJ 
W  2005 ROKU</t>
  </si>
  <si>
    <t>Dotacja podmiotowa z budżetu dla samorządowej instytucji kultury</t>
  </si>
  <si>
    <t xml:space="preserve">Dotacje celowe otrzymane z budżetu państwa na zadania bieżące realizowane przez gminę na podstawie porozumień z organami administracji rządowej </t>
  </si>
  <si>
    <t>Wydatki inwestycyjne jednostek budżetowych:</t>
  </si>
  <si>
    <t>ZMIANY PLANU  DOCHODÓW  I  WYDATKÓW  NA  ZADANIA  WŁASNE  GMINY                                                                                                                                                                                          W  2005  ROKU</t>
  </si>
  <si>
    <r>
      <t xml:space="preserve">Zakup materiałów i wyposażenia - </t>
    </r>
    <r>
      <rPr>
        <i/>
        <sz val="10"/>
        <rFont val="Times New Roman"/>
        <family val="1"/>
      </rPr>
      <t>RO "Wspólny Dom"</t>
    </r>
  </si>
  <si>
    <t>Filharmonie, orkiestry, chóry i kapele</t>
  </si>
  <si>
    <t>Dotacje celowe otrzymane z  budżetu państwa na  inwestycje i zakupy inwestycyjne realizowane przez gminę na podstawie porozumień z organami administracji państwowej</t>
  </si>
  <si>
    <t>Pożyczki z Banku Gospodarstwa Krajowego na prefinansowanie programów i projektów z udziałem środków pochodzących z funduszy strukturalnych i Funduszu Spójności</t>
  </si>
  <si>
    <t>Ośrodki adopcyjno-opiekuńcze</t>
  </si>
  <si>
    <t>Zakup energii</t>
  </si>
  <si>
    <t>Podróże służbowe krajowe</t>
  </si>
  <si>
    <t>Załącznik nr 7 do Zarządzenia</t>
  </si>
  <si>
    <t xml:space="preserve">                                             POWIATOWEGO  FUNDUSZU  OCHRONY </t>
  </si>
  <si>
    <t xml:space="preserve">                                            ŚRODOWISKA  I  GOSPODARKI  WODNEJ</t>
  </si>
  <si>
    <t xml:space="preserve">       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</si>
  <si>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</si>
  <si>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</si>
  <si>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</si>
  <si>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</si>
  <si>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</si>
  <si>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 planu</t>
  </si>
  <si>
    <t>Plan po zmianach na 2005 r.</t>
  </si>
  <si>
    <t>900         90011</t>
  </si>
  <si>
    <t xml:space="preserve"> PRZYCHODY OGÓŁEM</t>
  </si>
  <si>
    <t xml:space="preserve"> Stan środków obrotowych na początku roku</t>
  </si>
  <si>
    <t xml:space="preserve"> WYDATKI OGÓŁEM</t>
  </si>
  <si>
    <t>1.</t>
  </si>
  <si>
    <t>Edukacja ekologiczna, propagowanie działań ekologicznych:</t>
  </si>
  <si>
    <t>2450</t>
  </si>
  <si>
    <t>Dotacja celowa z budżetu na finansowanie lub dofinansowanie zadań zleconych do realizacji stowarzyszeniom</t>
  </si>
  <si>
    <t>2.</t>
  </si>
  <si>
    <t>Realizacja przedsięwzięć związanych z gospodarką odpadami:</t>
  </si>
  <si>
    <t>4300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</si>
  <si>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</si>
  <si>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</si>
  <si>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</si>
  <si>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</si>
  <si>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STAN ŚRODKÓW OBROTOWYCH NA KONIEC ROKU</t>
  </si>
  <si>
    <t xml:space="preserve">                                                ZMIANY   W   PLANIE   WYDATKÓW </t>
  </si>
  <si>
    <t>Dotacja podmiotowa z budżetu dla zakładu budżetowego</t>
  </si>
  <si>
    <t>Dotacje celowe z budżetu na finansowanie lub dofinansowanie kosztów realizacji inwestycji i zakupów inwestycyjnych zakładów budżetowych</t>
  </si>
  <si>
    <t>Koszty postępowania prokuratorskiego i sądowego</t>
  </si>
  <si>
    <r>
      <t xml:space="preserve">Zakłady gospodarki mieszkaniowej - </t>
    </r>
    <r>
      <rPr>
        <b/>
        <i/>
        <sz val="11"/>
        <rFont val="Times New Roman CE"/>
        <family val="1"/>
      </rPr>
      <t>ZBM</t>
    </r>
  </si>
  <si>
    <t>ZMIANY  PLANU   DOCHODÓW  I WYDATKÓW NA  ZADANIA                                                                                      WŁASNE  POWIATU                                                                                                                        W  2005  ROKU</t>
  </si>
  <si>
    <t>Nr  373 / 2214 / 05</t>
  </si>
  <si>
    <t>z dnia 18 listopada  2005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</si>
</sst>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8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b/>
      <sz val="14"/>
      <name val="Times New Roman CE"/>
      <family val="1"/>
    </font>
    <font>
      <sz val="10"/>
      <name val="Arial Narrow"/>
      <family val="2"/>
    </font>
    <font>
      <sz val="12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3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sz val="8"/>
      <name val="Times New Roman CE"/>
      <family val="1"/>
    </font>
    <font>
      <b/>
      <i/>
      <sz val="11"/>
      <name val="Times New Roman CE"/>
      <family val="1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3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6" fillId="0" borderId="9" xfId="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43" fontId="6" fillId="0" borderId="9" xfId="15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18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19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27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164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164" fontId="6" fillId="0" borderId="16" xfId="18" applyNumberFormat="1" applyFont="1" applyFill="1" applyBorder="1" applyAlignment="1" applyProtection="1">
      <alignment vertical="center" wrapText="1"/>
      <protection locked="0"/>
    </xf>
    <xf numFmtId="164" fontId="10" fillId="0" borderId="12" xfId="18" applyNumberFormat="1" applyFont="1" applyFill="1" applyBorder="1" applyAlignment="1" applyProtection="1">
      <alignment vertical="center" wrapText="1"/>
      <protection locked="0"/>
    </xf>
    <xf numFmtId="3" fontId="6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Border="1" applyAlignment="1">
      <alignment vertical="center"/>
    </xf>
    <xf numFmtId="164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8" xfId="18" applyNumberFormat="1" applyFont="1" applyFill="1" applyBorder="1" applyAlignment="1" applyProtection="1">
      <alignment vertical="center" wrapText="1"/>
      <protection locked="0"/>
    </xf>
    <xf numFmtId="164" fontId="10" fillId="0" borderId="24" xfId="18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horizontal="centerContinuous" vertical="center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vertical="center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horizontal="center" vertical="center"/>
      <protection locked="0"/>
    </xf>
    <xf numFmtId="164" fontId="25" fillId="0" borderId="13" xfId="0" applyNumberFormat="1" applyFont="1" applyFill="1" applyBorder="1" applyAlignment="1" applyProtection="1">
      <alignment horizontal="center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166" fontId="27" fillId="0" borderId="0" xfId="0" applyNumberFormat="1" applyFont="1" applyAlignment="1">
      <alignment horizontal="right" vertical="center"/>
    </xf>
    <xf numFmtId="3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166" fontId="29" fillId="0" borderId="0" xfId="0" applyNumberFormat="1" applyFont="1" applyAlignment="1">
      <alignment horizontal="centerContinuous" vertical="center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166" fontId="27" fillId="0" borderId="0" xfId="0" applyNumberFormat="1" applyFont="1" applyBorder="1" applyAlignment="1">
      <alignment horizontal="right" vertical="center"/>
    </xf>
    <xf numFmtId="166" fontId="27" fillId="0" borderId="0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166" fontId="25" fillId="0" borderId="37" xfId="0" applyNumberFormat="1" applyFont="1" applyFill="1" applyBorder="1" applyAlignment="1" applyProtection="1">
      <alignment horizontal="center" vertical="center" wrapText="1"/>
      <protection/>
    </xf>
    <xf numFmtId="166" fontId="25" fillId="0" borderId="36" xfId="0" applyNumberFormat="1" applyFont="1" applyFill="1" applyBorder="1" applyAlignment="1" applyProtection="1">
      <alignment horizontal="center" vertical="center" wrapText="1"/>
      <protection/>
    </xf>
    <xf numFmtId="166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1" fontId="32" fillId="0" borderId="39" xfId="0" applyNumberFormat="1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0" borderId="2" xfId="0" applyNumberFormat="1" applyFont="1" applyFill="1" applyBorder="1" applyAlignment="1" applyProtection="1">
      <alignment horizontal="center" vertical="center" wrapText="1"/>
      <protection/>
    </xf>
    <xf numFmtId="1" fontId="32" fillId="0" borderId="1" xfId="0" applyNumberFormat="1" applyFont="1" applyFill="1" applyBorder="1" applyAlignment="1" applyProtection="1">
      <alignment horizontal="center" vertical="center" wrapText="1"/>
      <protection/>
    </xf>
    <xf numFmtId="1" fontId="32" fillId="0" borderId="40" xfId="0" applyNumberFormat="1" applyFont="1" applyFill="1" applyBorder="1" applyAlignment="1" applyProtection="1">
      <alignment horizontal="center" vertical="center" wrapText="1"/>
      <protection/>
    </xf>
    <xf numFmtId="1" fontId="32" fillId="0" borderId="0" xfId="0" applyNumberFormat="1" applyFont="1" applyAlignment="1">
      <alignment horizontal="center" vertical="center" wrapText="1"/>
    </xf>
    <xf numFmtId="0" fontId="25" fillId="0" borderId="4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 horizontal="right" vertical="center"/>
    </xf>
    <xf numFmtId="166" fontId="28" fillId="0" borderId="12" xfId="0" applyNumberFormat="1" applyFont="1" applyBorder="1" applyAlignment="1">
      <alignment horizontal="right" vertical="center"/>
    </xf>
    <xf numFmtId="3" fontId="28" fillId="0" borderId="42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5" fillId="0" borderId="43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wrapText="1"/>
    </xf>
    <xf numFmtId="3" fontId="31" fillId="0" borderId="6" xfId="0" applyNumberFormat="1" applyFont="1" applyBorder="1" applyAlignment="1">
      <alignment horizontal="right" vertical="center"/>
    </xf>
    <xf numFmtId="166" fontId="31" fillId="0" borderId="5" xfId="0" applyNumberFormat="1" applyFont="1" applyBorder="1" applyAlignment="1">
      <alignment horizontal="right" vertical="center"/>
    </xf>
    <xf numFmtId="3" fontId="31" fillId="0" borderId="44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9" fillId="0" borderId="9" xfId="0" applyFont="1" applyBorder="1" applyAlignment="1">
      <alignment horizontal="left" vertical="center" wrapText="1"/>
    </xf>
    <xf numFmtId="3" fontId="29" fillId="0" borderId="19" xfId="0" applyNumberFormat="1" applyFont="1" applyBorder="1" applyAlignment="1">
      <alignment horizontal="right" vertical="center"/>
    </xf>
    <xf numFmtId="3" fontId="29" fillId="0" borderId="9" xfId="0" applyNumberFormat="1" applyFont="1" applyBorder="1" applyAlignment="1">
      <alignment horizontal="right" vertical="center"/>
    </xf>
    <xf numFmtId="3" fontId="29" fillId="0" borderId="46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3" fontId="27" fillId="0" borderId="0" xfId="0" applyNumberFormat="1" applyFont="1" applyBorder="1" applyAlignment="1">
      <alignment horizontal="right" vertical="center"/>
    </xf>
    <xf numFmtId="166" fontId="27" fillId="0" borderId="1" xfId="0" applyNumberFormat="1" applyFont="1" applyBorder="1" applyAlignment="1">
      <alignment horizontal="right" vertical="center"/>
    </xf>
    <xf numFmtId="3" fontId="27" fillId="0" borderId="40" xfId="0" applyNumberFormat="1" applyFont="1" applyBorder="1" applyAlignment="1">
      <alignment horizontal="right" vertical="center"/>
    </xf>
    <xf numFmtId="49" fontId="27" fillId="0" borderId="39" xfId="0" applyNumberFormat="1" applyFont="1" applyBorder="1" applyAlignment="1">
      <alignment horizontal="center" vertical="center"/>
    </xf>
    <xf numFmtId="0" fontId="27" fillId="0" borderId="18" xfId="0" applyNumberFormat="1" applyFont="1" applyFill="1" applyBorder="1" applyAlignment="1" applyProtection="1">
      <alignment vertical="center" wrapText="1"/>
      <protection/>
    </xf>
    <xf numFmtId="3" fontId="31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3" fontId="25" fillId="0" borderId="0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5" fillId="0" borderId="4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right" vertical="center"/>
    </xf>
    <xf numFmtId="3" fontId="28" fillId="0" borderId="9" xfId="0" applyNumberFormat="1" applyFont="1" applyBorder="1" applyAlignment="1">
      <alignment horizontal="right" vertical="center"/>
    </xf>
    <xf numFmtId="3" fontId="28" fillId="0" borderId="46" xfId="0" applyNumberFormat="1" applyFont="1" applyBorder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164" fontId="10" fillId="0" borderId="1" xfId="18" applyNumberFormat="1" applyFont="1" applyFill="1" applyBorder="1" applyAlignment="1" applyProtection="1">
      <alignment vertical="center" wrapText="1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164" fontId="25" fillId="0" borderId="9" xfId="18" applyNumberFormat="1" applyFont="1" applyFill="1" applyBorder="1" applyAlignment="1" applyProtection="1">
      <alignment vertical="center" wrapText="1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164" fontId="25" fillId="0" borderId="16" xfId="18" applyNumberFormat="1" applyFont="1" applyFill="1" applyBorder="1" applyAlignment="1" applyProtection="1">
      <alignment horizontal="left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3" fontId="6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NumberFormat="1" applyFont="1" applyFill="1" applyBorder="1" applyAlignment="1" applyProtection="1">
      <alignment vertical="center" wrapText="1"/>
      <protection locked="0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3" fontId="34" fillId="0" borderId="23" xfId="0" applyNumberFormat="1" applyFont="1" applyFill="1" applyBorder="1" applyAlignment="1" applyProtection="1">
      <alignment horizontal="right" vertical="center"/>
      <protection locked="0"/>
    </xf>
    <xf numFmtId="3" fontId="34" fillId="0" borderId="15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right" vertical="center"/>
      <protection locked="0"/>
    </xf>
    <xf numFmtId="3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right" vertical="center"/>
      <protection locked="0"/>
    </xf>
    <xf numFmtId="3" fontId="22" fillId="0" borderId="51" xfId="0" applyNumberFormat="1" applyFont="1" applyFill="1" applyBorder="1" applyAlignment="1" applyProtection="1">
      <alignment horizontal="right" vertical="center"/>
      <protection locked="0"/>
    </xf>
    <xf numFmtId="164" fontId="22" fillId="0" borderId="2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right" vertical="center"/>
      <protection locked="0"/>
    </xf>
    <xf numFmtId="3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/>
      <protection locked="0"/>
    </xf>
    <xf numFmtId="3" fontId="22" fillId="0" borderId="52" xfId="0" applyNumberFormat="1" applyFont="1" applyFill="1" applyBorder="1" applyAlignment="1" applyProtection="1">
      <alignment horizontal="right" vertical="center"/>
      <protection locked="0"/>
    </xf>
    <xf numFmtId="3" fontId="22" fillId="0" borderId="53" xfId="0" applyNumberFormat="1" applyFont="1" applyFill="1" applyBorder="1" applyAlignment="1" applyProtection="1">
      <alignment horizontal="right" vertical="center"/>
      <protection locked="0"/>
    </xf>
    <xf numFmtId="164" fontId="25" fillId="0" borderId="33" xfId="18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164" fontId="25" fillId="0" borderId="12" xfId="18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35" fillId="0" borderId="18" xfId="18" applyNumberFormat="1" applyFont="1" applyFill="1" applyBorder="1" applyAlignment="1" applyProtection="1">
      <alignment horizontal="left" vertical="center" wrapText="1"/>
      <protection locked="0"/>
    </xf>
    <xf numFmtId="0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54" xfId="0" applyNumberFormat="1" applyFont="1" applyBorder="1" applyAlignment="1">
      <alignment vertical="center"/>
    </xf>
    <xf numFmtId="0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0" applyNumberFormat="1" applyFont="1" applyFill="1" applyBorder="1" applyAlignment="1" applyProtection="1">
      <alignment horizontal="center" wrapText="1"/>
      <protection locked="0"/>
    </xf>
    <xf numFmtId="0" fontId="6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61" xfId="0" applyFont="1" applyBorder="1" applyAlignment="1">
      <alignment horizontal="center" vertical="center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1" fontId="25" fillId="0" borderId="45" xfId="0" applyNumberFormat="1" applyFont="1" applyFill="1" applyBorder="1" applyAlignment="1" applyProtection="1">
      <alignment horizontal="centerContinuous" vertical="center"/>
      <protection locked="0"/>
    </xf>
    <xf numFmtId="0" fontId="6" fillId="0" borderId="62" xfId="0" applyNumberFormat="1" applyFont="1" applyFill="1" applyBorder="1" applyAlignment="1" applyProtection="1">
      <alignment horizontal="right" vertical="center"/>
      <protection locked="0"/>
    </xf>
    <xf numFmtId="1" fontId="25" fillId="0" borderId="63" xfId="0" applyNumberFormat="1" applyFont="1" applyFill="1" applyBorder="1" applyAlignment="1" applyProtection="1">
      <alignment horizontal="centerContinuous" vertical="center"/>
      <protection locked="0"/>
    </xf>
    <xf numFmtId="0" fontId="6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45" xfId="0" applyNumberFormat="1" applyFont="1" applyFill="1" applyBorder="1" applyAlignment="1" applyProtection="1">
      <alignment horizontal="centerContinuous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NumberFormat="1" applyFont="1" applyFill="1" applyBorder="1" applyAlignment="1" applyProtection="1">
      <alignment horizontal="centerContinuous" vertical="center"/>
      <protection locked="0"/>
    </xf>
    <xf numFmtId="3" fontId="6" fillId="0" borderId="67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22" fillId="0" borderId="39" xfId="0" applyNumberFormat="1" applyFont="1" applyFill="1" applyBorder="1" applyAlignment="1" applyProtection="1">
      <alignment horizontal="centerContinuous" vertical="center"/>
      <protection locked="0"/>
    </xf>
    <xf numFmtId="3" fontId="34" fillId="0" borderId="40" xfId="0" applyNumberFormat="1" applyFont="1" applyFill="1" applyBorder="1" applyAlignment="1" applyProtection="1">
      <alignment horizontal="right" vertical="center"/>
      <protection locked="0"/>
    </xf>
    <xf numFmtId="3" fontId="22" fillId="0" borderId="40" xfId="0" applyNumberFormat="1" applyFont="1" applyFill="1" applyBorder="1" applyAlignment="1" applyProtection="1">
      <alignment horizontal="right" vertical="center"/>
      <protection locked="0"/>
    </xf>
    <xf numFmtId="1" fontId="25" fillId="0" borderId="41" xfId="0" applyNumberFormat="1" applyFont="1" applyFill="1" applyBorder="1" applyAlignment="1" applyProtection="1">
      <alignment horizontal="centerContinuous" vertical="center"/>
      <protection locked="0"/>
    </xf>
    <xf numFmtId="0" fontId="6" fillId="0" borderId="42" xfId="0" applyNumberFormat="1" applyFont="1" applyFill="1" applyBorder="1" applyAlignment="1" applyProtection="1">
      <alignment horizontal="right" vertical="center"/>
      <protection locked="0"/>
    </xf>
    <xf numFmtId="3" fontId="6" fillId="0" borderId="42" xfId="0" applyNumberFormat="1" applyFont="1" applyFill="1" applyBorder="1" applyAlignment="1" applyProtection="1">
      <alignment horizontal="right" vertical="center"/>
      <protection locked="0"/>
    </xf>
    <xf numFmtId="1" fontId="35" fillId="0" borderId="65" xfId="0" applyNumberFormat="1" applyFont="1" applyFill="1" applyBorder="1" applyAlignment="1" applyProtection="1">
      <alignment horizontal="centerContinuous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3" fontId="6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25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66" xfId="0" applyNumberFormat="1" applyFont="1" applyFill="1" applyBorder="1" applyAlignment="1" applyProtection="1">
      <alignment horizontal="centerContinuous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" fontId="6" fillId="0" borderId="63" xfId="0" applyNumberFormat="1" applyFont="1" applyFill="1" applyBorder="1" applyAlignment="1" applyProtection="1">
      <alignment horizontal="centerContinuous" vertical="center"/>
      <protection locked="0"/>
    </xf>
    <xf numFmtId="1" fontId="10" fillId="0" borderId="65" xfId="0" applyNumberFormat="1" applyFont="1" applyFill="1" applyBorder="1" applyAlignment="1" applyProtection="1">
      <alignment horizontal="centerContinuous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1" fontId="10" fillId="0" borderId="6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0" fontId="6" fillId="0" borderId="63" xfId="0" applyNumberFormat="1" applyFont="1" applyFill="1" applyBorder="1" applyAlignment="1" applyProtection="1">
      <alignment horizontal="centerContinuous" vertical="center"/>
      <protection locked="0"/>
    </xf>
    <xf numFmtId="3" fontId="6" fillId="0" borderId="68" xfId="0" applyNumberFormat="1" applyFont="1" applyFill="1" applyBorder="1" applyAlignment="1" applyProtection="1">
      <alignment horizontal="right" vertical="center"/>
      <protection locked="0"/>
    </xf>
    <xf numFmtId="1" fontId="11" fillId="0" borderId="3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" fillId="0" borderId="70" xfId="0" applyNumberFormat="1" applyFont="1" applyFill="1" applyBorder="1" applyAlignment="1" applyProtection="1">
      <alignment horizontal="centerContinuous" vertical="center"/>
      <protection locked="0"/>
    </xf>
    <xf numFmtId="3" fontId="22" fillId="0" borderId="40" xfId="0" applyNumberFormat="1" applyFont="1" applyFill="1" applyBorder="1" applyAlignment="1" applyProtection="1">
      <alignment horizontal="right" vertical="center"/>
      <protection locked="0"/>
    </xf>
    <xf numFmtId="0" fontId="2" fillId="0" borderId="71" xfId="0" applyNumberFormat="1" applyFont="1" applyFill="1" applyBorder="1" applyAlignment="1" applyProtection="1">
      <alignment horizontal="centerContinuous" vertical="center"/>
      <protection locked="0"/>
    </xf>
    <xf numFmtId="3" fontId="22" fillId="0" borderId="72" xfId="0" applyNumberFormat="1" applyFont="1" applyFill="1" applyBorder="1" applyAlignment="1" applyProtection="1">
      <alignment horizontal="right" vertical="center"/>
      <protection locked="0"/>
    </xf>
    <xf numFmtId="0" fontId="10" fillId="0" borderId="70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0" fontId="10" fillId="0" borderId="75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56" xfId="0" applyNumberFormat="1" applyFont="1" applyFill="1" applyBorder="1" applyAlignment="1" applyProtection="1">
      <alignment horizontal="center" wrapText="1"/>
      <protection locked="0"/>
    </xf>
    <xf numFmtId="0" fontId="6" fillId="0" borderId="37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41" xfId="0" applyNumberFormat="1" applyFont="1" applyFill="1" applyBorder="1" applyAlignment="1" applyProtection="1">
      <alignment horizontal="center" vertical="center"/>
      <protection locked="0"/>
    </xf>
    <xf numFmtId="1" fontId="10" fillId="0" borderId="70" xfId="0" applyNumberFormat="1" applyFont="1" applyFill="1" applyBorder="1" applyAlignment="1" applyProtection="1">
      <alignment horizontal="centerContinuous" vertical="center"/>
      <protection locked="0"/>
    </xf>
    <xf numFmtId="1" fontId="10" fillId="0" borderId="76" xfId="0" applyNumberFormat="1" applyFont="1" applyFill="1" applyBorder="1" applyAlignment="1" applyProtection="1">
      <alignment horizontal="centerContinuous" vertical="center"/>
      <protection locked="0"/>
    </xf>
    <xf numFmtId="0" fontId="5" fillId="0" borderId="77" xfId="0" applyFont="1" applyBorder="1" applyAlignment="1">
      <alignment horizontal="center" vertical="center"/>
    </xf>
    <xf numFmtId="3" fontId="9" fillId="0" borderId="78" xfId="0" applyNumberFormat="1" applyFont="1" applyFill="1" applyBorder="1" applyAlignment="1" applyProtection="1">
      <alignment horizontal="center" vertical="center"/>
      <protection locked="0"/>
    </xf>
    <xf numFmtId="3" fontId="4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0" fontId="4" fillId="0" borderId="81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19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84" xfId="0" applyFont="1" applyBorder="1" applyAlignment="1">
      <alignment horizontal="center" vertical="center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84" xfId="0" applyNumberFormat="1" applyFont="1" applyFill="1" applyBorder="1" applyAlignment="1" applyProtection="1">
      <alignment horizontal="center" vertical="center"/>
      <protection locked="0"/>
    </xf>
    <xf numFmtId="3" fontId="6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85" xfId="0" applyNumberFormat="1" applyFont="1" applyFill="1" applyBorder="1" applyAlignment="1" applyProtection="1">
      <alignment horizontal="centerContinuous" vertical="center"/>
      <protection locked="0"/>
    </xf>
    <xf numFmtId="0" fontId="4" fillId="0" borderId="73" xfId="0" applyNumberFormat="1" applyFont="1" applyFill="1" applyBorder="1" applyAlignment="1" applyProtection="1">
      <alignment vertical="center"/>
      <protection locked="0"/>
    </xf>
    <xf numFmtId="3" fontId="4" fillId="0" borderId="74" xfId="0" applyNumberFormat="1" applyFont="1" applyFill="1" applyBorder="1" applyAlignment="1" applyProtection="1">
      <alignment vertical="center"/>
      <protection locked="0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/>
    </xf>
    <xf numFmtId="0" fontId="2" fillId="0" borderId="70" xfId="0" applyFont="1" applyBorder="1" applyAlignment="1">
      <alignment/>
    </xf>
    <xf numFmtId="3" fontId="1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0" fontId="2" fillId="0" borderId="7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4" fillId="0" borderId="89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73" xfId="0" applyFont="1" applyBorder="1" applyAlignment="1">
      <alignment/>
    </xf>
    <xf numFmtId="3" fontId="7" fillId="0" borderId="74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horizontal="centerContinuous"/>
    </xf>
    <xf numFmtId="3" fontId="6" fillId="0" borderId="90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0" fontId="5" fillId="0" borderId="42" xfId="0" applyFont="1" applyBorder="1" applyAlignment="1">
      <alignment horizontal="center" vertical="center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2" xfId="0" applyFont="1" applyBorder="1" applyAlignment="1">
      <alignment horizontal="center" vertical="center"/>
    </xf>
    <xf numFmtId="0" fontId="9" fillId="0" borderId="93" xfId="0" applyNumberFormat="1" applyFont="1" applyFill="1" applyBorder="1" applyAlignment="1" applyProtection="1">
      <alignment horizontal="center" vertical="center"/>
      <protection locked="0"/>
    </xf>
    <xf numFmtId="3" fontId="4" fillId="0" borderId="94" xfId="0" applyNumberFormat="1" applyFont="1" applyFill="1" applyBorder="1" applyAlignment="1" applyProtection="1">
      <alignment horizontal="right" vertical="center"/>
      <protection locked="0"/>
    </xf>
    <xf numFmtId="3" fontId="6" fillId="0" borderId="95" xfId="0" applyNumberFormat="1" applyFont="1" applyFill="1" applyBorder="1" applyAlignment="1" applyProtection="1">
      <alignment horizontal="right" vertical="center"/>
      <protection locked="0"/>
    </xf>
    <xf numFmtId="3" fontId="10" fillId="0" borderId="93" xfId="0" applyNumberFormat="1" applyFont="1" applyFill="1" applyBorder="1" applyAlignment="1" applyProtection="1">
      <alignment horizontal="right" vertical="center"/>
      <protection locked="0"/>
    </xf>
    <xf numFmtId="3" fontId="10" fillId="0" borderId="93" xfId="0" applyNumberFormat="1" applyFont="1" applyFill="1" applyBorder="1" applyAlignment="1" applyProtection="1">
      <alignment horizontal="right"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3" fontId="10" fillId="0" borderId="96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164" fontId="27" fillId="0" borderId="0" xfId="0" applyNumberFormat="1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 horizontal="centerContinuous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97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13" fillId="0" borderId="73" xfId="0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 wrapText="1"/>
    </xf>
    <xf numFmtId="3" fontId="28" fillId="0" borderId="9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/>
    </xf>
    <xf numFmtId="0" fontId="31" fillId="0" borderId="70" xfId="0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vertical="center"/>
    </xf>
    <xf numFmtId="3" fontId="27" fillId="0" borderId="14" xfId="0" applyNumberFormat="1" applyFont="1" applyBorder="1" applyAlignment="1">
      <alignment vertical="center"/>
    </xf>
    <xf numFmtId="3" fontId="27" fillId="0" borderId="13" xfId="0" applyNumberFormat="1" applyFont="1" applyBorder="1" applyAlignment="1">
      <alignment vertical="center"/>
    </xf>
    <xf numFmtId="3" fontId="27" fillId="0" borderId="12" xfId="0" applyNumberFormat="1" applyFont="1" applyBorder="1" applyAlignment="1">
      <alignment vertical="center"/>
    </xf>
    <xf numFmtId="0" fontId="31" fillId="0" borderId="66" xfId="0" applyFont="1" applyBorder="1" applyAlignment="1">
      <alignment horizontal="center" vertical="center"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3" fontId="27" fillId="0" borderId="18" xfId="0" applyNumberFormat="1" applyFont="1" applyBorder="1" applyAlignment="1">
      <alignment vertical="center"/>
    </xf>
    <xf numFmtId="3" fontId="27" fillId="0" borderId="4" xfId="0" applyNumberFormat="1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0" fontId="31" fillId="0" borderId="63" xfId="0" applyFont="1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27" fillId="0" borderId="70" xfId="0" applyFont="1" applyBorder="1" applyAlignment="1">
      <alignment vertical="center"/>
    </xf>
    <xf numFmtId="0" fontId="31" fillId="0" borderId="98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35" fillId="0" borderId="98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31" fillId="0" borderId="69" xfId="0" applyFont="1" applyBorder="1" applyAlignment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31" fillId="0" borderId="56" xfId="0" applyFont="1" applyBorder="1" applyAlignment="1">
      <alignment horizontal="center" vertical="center" wrapText="1"/>
    </xf>
    <xf numFmtId="0" fontId="31" fillId="0" borderId="99" xfId="0" applyNumberFormat="1" applyFont="1" applyFill="1" applyBorder="1" applyAlignment="1" applyProtection="1">
      <alignment horizontal="center" vertical="center" wrapText="1"/>
      <protection/>
    </xf>
    <xf numFmtId="0" fontId="31" fillId="0" borderId="57" xfId="0" applyFont="1" applyBorder="1" applyAlignment="1">
      <alignment horizontal="center" vertical="center" wrapText="1"/>
    </xf>
    <xf numFmtId="0" fontId="31" fillId="0" borderId="56" xfId="0" applyNumberFormat="1" applyFont="1" applyFill="1" applyBorder="1" applyAlignment="1" applyProtection="1">
      <alignment horizontal="center" vertical="center" wrapText="1"/>
      <protection/>
    </xf>
    <xf numFmtId="0" fontId="31" fillId="0" borderId="82" xfId="0" applyNumberFormat="1" applyFont="1" applyFill="1" applyBorder="1" applyAlignment="1" applyProtection="1">
      <alignment horizontal="center" vertical="center" wrapText="1"/>
      <protection/>
    </xf>
    <xf numFmtId="0" fontId="32" fillId="0" borderId="74" xfId="0" applyNumberFormat="1" applyFont="1" applyFill="1" applyBorder="1" applyAlignment="1" applyProtection="1">
      <alignment horizontal="center" vertical="center"/>
      <protection/>
    </xf>
    <xf numFmtId="3" fontId="28" fillId="0" borderId="74" xfId="0" applyNumberFormat="1" applyFont="1" applyBorder="1" applyAlignment="1">
      <alignment vertical="center"/>
    </xf>
    <xf numFmtId="3" fontId="27" fillId="0" borderId="67" xfId="0" applyNumberFormat="1" applyFont="1" applyBorder="1" applyAlignment="1">
      <alignment vertical="center"/>
    </xf>
    <xf numFmtId="3" fontId="27" fillId="0" borderId="84" xfId="0" applyNumberFormat="1" applyFont="1" applyBorder="1" applyAlignment="1">
      <alignment vertical="center"/>
    </xf>
    <xf numFmtId="3" fontId="11" fillId="0" borderId="100" xfId="0" applyNumberFormat="1" applyFont="1" applyBorder="1" applyAlignment="1">
      <alignment vertical="center"/>
    </xf>
    <xf numFmtId="3" fontId="11" fillId="0" borderId="67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0" fontId="28" fillId="0" borderId="5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9" fillId="0" borderId="9" xfId="0" applyFont="1" applyBorder="1" applyAlignment="1">
      <alignment vertical="center" wrapText="1"/>
    </xf>
    <xf numFmtId="0" fontId="25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" xfId="0" applyNumberFormat="1" applyFont="1" applyFill="1" applyBorder="1" applyAlignment="1" applyProtection="1">
      <alignment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6" fillId="0" borderId="66" xfId="0" applyNumberFormat="1" applyFont="1" applyFill="1" applyBorder="1" applyAlignment="1" applyProtection="1">
      <alignment horizontal="centerContinuous" vertical="center"/>
      <protection locked="0"/>
    </xf>
    <xf numFmtId="0" fontId="6" fillId="0" borderId="49" xfId="0" applyNumberFormat="1" applyFont="1" applyFill="1" applyBorder="1" applyAlignment="1" applyProtection="1">
      <alignment vertical="center" wrapText="1"/>
      <protection locked="0"/>
    </xf>
    <xf numFmtId="164" fontId="6" fillId="0" borderId="49" xfId="0" applyNumberFormat="1" applyFont="1" applyFill="1" applyBorder="1" applyAlignment="1" applyProtection="1">
      <alignment horizontal="center" vertical="center"/>
      <protection locked="0"/>
    </xf>
    <xf numFmtId="3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6" fillId="0" borderId="24" xfId="0" applyNumberFormat="1" applyFont="1" applyFill="1" applyBorder="1" applyAlignment="1" applyProtection="1">
      <alignment vertical="center" wrapText="1"/>
      <protection locked="0"/>
    </xf>
    <xf numFmtId="0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164" fontId="25" fillId="0" borderId="19" xfId="18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6"/>
  <sheetViews>
    <sheetView workbookViewId="0" topLeftCell="A1">
      <selection activeCell="D2" sqref="D2:D4"/>
    </sheetView>
  </sheetViews>
  <sheetFormatPr defaultColWidth="9.00390625" defaultRowHeight="12.75"/>
  <cols>
    <col min="1" max="1" width="7.875" style="1" customWidth="1"/>
    <col min="2" max="2" width="36.125" style="1" customWidth="1"/>
    <col min="3" max="3" width="7.75390625" style="1" customWidth="1"/>
    <col min="4" max="4" width="12.00390625" style="1" customWidth="1"/>
    <col min="5" max="5" width="11.25390625" style="1" customWidth="1"/>
    <col min="6" max="6" width="10.875" style="1" customWidth="1"/>
    <col min="7" max="16384" width="10.00390625" style="1" customWidth="1"/>
  </cols>
  <sheetData>
    <row r="1" ht="15.75">
      <c r="D1" s="2" t="s">
        <v>0</v>
      </c>
    </row>
    <row r="2" spans="1:4" ht="15" customHeight="1">
      <c r="A2" s="3"/>
      <c r="B2" s="4"/>
      <c r="C2" s="5"/>
      <c r="D2" s="421" t="s">
        <v>182</v>
      </c>
    </row>
    <row r="3" spans="1:4" ht="13.5" customHeight="1">
      <c r="A3" s="3"/>
      <c r="B3" s="4"/>
      <c r="C3" s="5"/>
      <c r="D3" s="421" t="s">
        <v>1</v>
      </c>
    </row>
    <row r="4" spans="1:4" ht="13.5" customHeight="1">
      <c r="A4" s="3"/>
      <c r="B4" s="4"/>
      <c r="C4" s="5"/>
      <c r="D4" s="421" t="s">
        <v>183</v>
      </c>
    </row>
    <row r="5" spans="1:5" ht="9.75" customHeight="1">
      <c r="A5" s="3"/>
      <c r="B5" s="4"/>
      <c r="C5" s="5"/>
      <c r="D5" s="5"/>
      <c r="E5" s="6"/>
    </row>
    <row r="6" spans="1:6" s="11" customFormat="1" ht="58.5" customHeight="1">
      <c r="A6" s="7" t="s">
        <v>141</v>
      </c>
      <c r="B6" s="8"/>
      <c r="C6" s="9"/>
      <c r="D6" s="9"/>
      <c r="E6" s="10"/>
      <c r="F6" s="10"/>
    </row>
    <row r="7" spans="1:6" s="11" customFormat="1" ht="10.5" customHeight="1" thickBot="1">
      <c r="A7" s="7"/>
      <c r="B7" s="8"/>
      <c r="C7" s="9"/>
      <c r="D7" s="9"/>
      <c r="F7" s="12" t="s">
        <v>2</v>
      </c>
    </row>
    <row r="8" spans="1:6" s="13" customFormat="1" ht="28.5">
      <c r="A8" s="280" t="s">
        <v>3</v>
      </c>
      <c r="B8" s="281" t="s">
        <v>4</v>
      </c>
      <c r="C8" s="282" t="s">
        <v>5</v>
      </c>
      <c r="D8" s="283" t="s">
        <v>6</v>
      </c>
      <c r="E8" s="284" t="s">
        <v>7</v>
      </c>
      <c r="F8" s="285"/>
    </row>
    <row r="9" spans="1:6" s="13" customFormat="1" ht="15.75" customHeight="1">
      <c r="A9" s="286" t="s">
        <v>8</v>
      </c>
      <c r="B9" s="14"/>
      <c r="C9" s="15" t="s">
        <v>9</v>
      </c>
      <c r="D9" s="16" t="s">
        <v>10</v>
      </c>
      <c r="E9" s="17" t="s">
        <v>11</v>
      </c>
      <c r="F9" s="287" t="s">
        <v>10</v>
      </c>
    </row>
    <row r="10" spans="1:6" s="22" customFormat="1" ht="12" thickBot="1">
      <c r="A10" s="288">
        <v>1</v>
      </c>
      <c r="B10" s="18">
        <v>2</v>
      </c>
      <c r="C10" s="19">
        <v>3</v>
      </c>
      <c r="D10" s="20">
        <v>4</v>
      </c>
      <c r="E10" s="21">
        <v>5</v>
      </c>
      <c r="F10" s="289">
        <v>6</v>
      </c>
    </row>
    <row r="11" spans="1:6" s="34" customFormat="1" ht="16.5" thickBot="1" thickTop="1">
      <c r="A11" s="290">
        <v>500</v>
      </c>
      <c r="B11" s="232" t="s">
        <v>113</v>
      </c>
      <c r="C11" s="242" t="s">
        <v>25</v>
      </c>
      <c r="D11" s="234"/>
      <c r="E11" s="243">
        <f>E12</f>
        <v>800</v>
      </c>
      <c r="F11" s="291">
        <f>SUM(F12)</f>
        <v>800</v>
      </c>
    </row>
    <row r="12" spans="1:6" s="34" customFormat="1" ht="15.75" thickTop="1">
      <c r="A12" s="292">
        <v>50095</v>
      </c>
      <c r="B12" s="235" t="s">
        <v>13</v>
      </c>
      <c r="C12" s="236"/>
      <c r="D12" s="237"/>
      <c r="E12" s="41">
        <f>SUM(E13:E14)</f>
        <v>800</v>
      </c>
      <c r="F12" s="293">
        <f>SUM(F13:F14)</f>
        <v>800</v>
      </c>
    </row>
    <row r="13" spans="1:6" s="34" customFormat="1" ht="16.5" customHeight="1">
      <c r="A13" s="294">
        <v>4260</v>
      </c>
      <c r="B13" s="240" t="s">
        <v>114</v>
      </c>
      <c r="C13" s="238"/>
      <c r="D13" s="239"/>
      <c r="E13" s="244">
        <v>800</v>
      </c>
      <c r="F13" s="295"/>
    </row>
    <row r="14" spans="1:6" s="34" customFormat="1" ht="15.75" thickBot="1">
      <c r="A14" s="296">
        <v>4270</v>
      </c>
      <c r="B14" s="241" t="s">
        <v>115</v>
      </c>
      <c r="C14" s="233"/>
      <c r="D14" s="234"/>
      <c r="E14" s="245"/>
      <c r="F14" s="297">
        <v>800</v>
      </c>
    </row>
    <row r="15" spans="1:6" s="26" customFormat="1" ht="15.75" thickBot="1" thickTop="1">
      <c r="A15" s="298">
        <v>600</v>
      </c>
      <c r="B15" s="23" t="s">
        <v>65</v>
      </c>
      <c r="C15" s="24"/>
      <c r="D15" s="91"/>
      <c r="E15" s="25">
        <f>E16+E20</f>
        <v>60800</v>
      </c>
      <c r="F15" s="299">
        <f>F16+F20</f>
        <v>60800</v>
      </c>
    </row>
    <row r="16" spans="1:6" s="26" customFormat="1" ht="15" thickTop="1">
      <c r="A16" s="300">
        <v>60016</v>
      </c>
      <c r="B16" s="27" t="s">
        <v>66</v>
      </c>
      <c r="C16" s="28" t="s">
        <v>25</v>
      </c>
      <c r="D16" s="30"/>
      <c r="E16" s="160">
        <f>E17</f>
        <v>60000</v>
      </c>
      <c r="F16" s="301">
        <f>F17</f>
        <v>60000</v>
      </c>
    </row>
    <row r="17" spans="1:6" s="60" customFormat="1" ht="30">
      <c r="A17" s="302">
        <v>6050</v>
      </c>
      <c r="B17" s="61" t="s">
        <v>26</v>
      </c>
      <c r="C17" s="151"/>
      <c r="D17" s="58"/>
      <c r="E17" s="59">
        <f>SUM(E18:E19)</f>
        <v>60000</v>
      </c>
      <c r="F17" s="303">
        <f>SUM(F18:F19)</f>
        <v>60000</v>
      </c>
    </row>
    <row r="18" spans="1:6" s="250" customFormat="1" ht="12.75">
      <c r="A18" s="304"/>
      <c r="B18" s="246" t="s">
        <v>132</v>
      </c>
      <c r="C18" s="247"/>
      <c r="D18" s="248"/>
      <c r="E18" s="249"/>
      <c r="F18" s="305">
        <v>60000</v>
      </c>
    </row>
    <row r="19" spans="1:6" s="2" customFormat="1" ht="12.75">
      <c r="A19" s="304"/>
      <c r="B19" s="246" t="s">
        <v>133</v>
      </c>
      <c r="C19" s="251"/>
      <c r="D19" s="252"/>
      <c r="E19" s="253">
        <v>60000</v>
      </c>
      <c r="F19" s="306"/>
    </row>
    <row r="20" spans="1:6" s="34" customFormat="1" ht="15">
      <c r="A20" s="307">
        <v>60095</v>
      </c>
      <c r="B20" s="269" t="s">
        <v>13</v>
      </c>
      <c r="C20" s="153" t="s">
        <v>119</v>
      </c>
      <c r="D20" s="270"/>
      <c r="E20" s="87">
        <f>SUM(E21:E22)</f>
        <v>800</v>
      </c>
      <c r="F20" s="308">
        <f>SUM(F21:F22)</f>
        <v>800</v>
      </c>
    </row>
    <row r="21" spans="1:6" s="34" customFormat="1" ht="16.5" customHeight="1">
      <c r="A21" s="294">
        <v>4260</v>
      </c>
      <c r="B21" s="240" t="s">
        <v>114</v>
      </c>
      <c r="C21" s="238"/>
      <c r="D21" s="239"/>
      <c r="E21" s="244">
        <v>800</v>
      </c>
      <c r="F21" s="295"/>
    </row>
    <row r="22" spans="1:6" s="34" customFormat="1" ht="15.75" thickBot="1">
      <c r="A22" s="296">
        <v>4270</v>
      </c>
      <c r="B22" s="241" t="s">
        <v>115</v>
      </c>
      <c r="C22" s="233"/>
      <c r="D22" s="234"/>
      <c r="E22" s="245"/>
      <c r="F22" s="297">
        <v>800</v>
      </c>
    </row>
    <row r="23" spans="1:6" s="26" customFormat="1" ht="18.75" customHeight="1" thickBot="1" thickTop="1">
      <c r="A23" s="298">
        <v>630</v>
      </c>
      <c r="B23" s="23" t="s">
        <v>120</v>
      </c>
      <c r="C23" s="24" t="s">
        <v>119</v>
      </c>
      <c r="D23" s="91"/>
      <c r="E23" s="25">
        <f>SUM(E24)</f>
        <v>16000</v>
      </c>
      <c r="F23" s="299">
        <f>SUM(F24)</f>
        <v>16000</v>
      </c>
    </row>
    <row r="24" spans="1:6" s="34" customFormat="1" ht="18.75" customHeight="1" thickTop="1">
      <c r="A24" s="307">
        <v>63095</v>
      </c>
      <c r="B24" s="269" t="s">
        <v>13</v>
      </c>
      <c r="C24" s="153"/>
      <c r="D24" s="270"/>
      <c r="E24" s="87">
        <f>SUM(E25)</f>
        <v>16000</v>
      </c>
      <c r="F24" s="309">
        <f>SUM(F25)</f>
        <v>16000</v>
      </c>
    </row>
    <row r="25" spans="1:6" s="277" customFormat="1" ht="15">
      <c r="A25" s="310"/>
      <c r="B25" s="274" t="s">
        <v>121</v>
      </c>
      <c r="C25" s="275"/>
      <c r="D25" s="276"/>
      <c r="E25" s="44">
        <f>SUM(E26:E28)</f>
        <v>16000</v>
      </c>
      <c r="F25" s="311">
        <f>SUM(F26:F28)</f>
        <v>16000</v>
      </c>
    </row>
    <row r="26" spans="1:6" s="34" customFormat="1" ht="15">
      <c r="A26" s="312">
        <v>4300</v>
      </c>
      <c r="B26" s="31" t="s">
        <v>15</v>
      </c>
      <c r="C26" s="51"/>
      <c r="D26" s="273"/>
      <c r="E26" s="59">
        <v>16000</v>
      </c>
      <c r="F26" s="313"/>
    </row>
    <row r="27" spans="1:6" s="34" customFormat="1" ht="18.75" customHeight="1">
      <c r="A27" s="314">
        <v>4302</v>
      </c>
      <c r="B27" s="31" t="s">
        <v>15</v>
      </c>
      <c r="C27" s="272"/>
      <c r="D27" s="273"/>
      <c r="E27" s="33"/>
      <c r="F27" s="315">
        <v>11000</v>
      </c>
    </row>
    <row r="28" spans="1:6" s="34" customFormat="1" ht="18" customHeight="1" thickBot="1">
      <c r="A28" s="314">
        <v>4421</v>
      </c>
      <c r="B28" s="271" t="s">
        <v>122</v>
      </c>
      <c r="C28" s="272"/>
      <c r="D28" s="273"/>
      <c r="E28" s="33"/>
      <c r="F28" s="315">
        <v>5000</v>
      </c>
    </row>
    <row r="29" spans="1:6" s="26" customFormat="1" ht="18" customHeight="1" thickBot="1" thickTop="1">
      <c r="A29" s="298">
        <v>700</v>
      </c>
      <c r="B29" s="23" t="s">
        <v>72</v>
      </c>
      <c r="C29" s="24"/>
      <c r="D29" s="91"/>
      <c r="E29" s="25">
        <f>E33+E36+E30</f>
        <v>2440150</v>
      </c>
      <c r="F29" s="299">
        <f>F33+F36+F30</f>
        <v>2440150</v>
      </c>
    </row>
    <row r="30" spans="1:6" s="34" customFormat="1" ht="30" thickTop="1">
      <c r="A30" s="307">
        <v>70001</v>
      </c>
      <c r="B30" s="269" t="s">
        <v>180</v>
      </c>
      <c r="C30" s="153" t="s">
        <v>25</v>
      </c>
      <c r="D30" s="270"/>
      <c r="E30" s="87">
        <f>SUM(E31:E32)</f>
        <v>2439000</v>
      </c>
      <c r="F30" s="309">
        <f>SUM(F31:F32)</f>
        <v>2439000</v>
      </c>
    </row>
    <row r="31" spans="1:6" s="35" customFormat="1" ht="27.75" customHeight="1">
      <c r="A31" s="312">
        <v>2510</v>
      </c>
      <c r="B31" s="31" t="s">
        <v>177</v>
      </c>
      <c r="C31" s="278"/>
      <c r="D31" s="92"/>
      <c r="E31" s="36">
        <v>2439000</v>
      </c>
      <c r="F31" s="316"/>
    </row>
    <row r="32" spans="1:6" s="60" customFormat="1" ht="58.5" customHeight="1">
      <c r="A32" s="302">
        <v>6210</v>
      </c>
      <c r="B32" s="70" t="s">
        <v>178</v>
      </c>
      <c r="C32" s="57"/>
      <c r="D32" s="58"/>
      <c r="E32" s="59"/>
      <c r="F32" s="303">
        <v>2439000</v>
      </c>
    </row>
    <row r="33" spans="1:6" s="34" customFormat="1" ht="28.5">
      <c r="A33" s="307">
        <v>70005</v>
      </c>
      <c r="B33" s="269" t="s">
        <v>112</v>
      </c>
      <c r="C33" s="153" t="s">
        <v>123</v>
      </c>
      <c r="D33" s="270"/>
      <c r="E33" s="87">
        <f>SUM(E34:E35)</f>
        <v>1150</v>
      </c>
      <c r="F33" s="309">
        <f>SUM(F34:F35)</f>
        <v>400</v>
      </c>
    </row>
    <row r="34" spans="1:6" s="35" customFormat="1" ht="18" customHeight="1">
      <c r="A34" s="312">
        <v>4300</v>
      </c>
      <c r="B34" s="31" t="s">
        <v>15</v>
      </c>
      <c r="C34" s="278"/>
      <c r="D34" s="92"/>
      <c r="E34" s="36">
        <v>1150</v>
      </c>
      <c r="F34" s="316"/>
    </row>
    <row r="35" spans="1:6" s="35" customFormat="1" ht="28.5" customHeight="1">
      <c r="A35" s="312">
        <v>4610</v>
      </c>
      <c r="B35" s="31" t="s">
        <v>179</v>
      </c>
      <c r="C35" s="278"/>
      <c r="D35" s="92"/>
      <c r="E35" s="36"/>
      <c r="F35" s="316">
        <v>400</v>
      </c>
    </row>
    <row r="36" spans="1:6" s="161" customFormat="1" ht="16.5" customHeight="1">
      <c r="A36" s="300">
        <v>70095</v>
      </c>
      <c r="B36" s="69" t="s">
        <v>13</v>
      </c>
      <c r="C36" s="158" t="s">
        <v>124</v>
      </c>
      <c r="D36" s="159"/>
      <c r="E36" s="160"/>
      <c r="F36" s="317">
        <f>F37</f>
        <v>750</v>
      </c>
    </row>
    <row r="37" spans="1:6" s="34" customFormat="1" ht="30" customHeight="1">
      <c r="A37" s="504">
        <v>4210</v>
      </c>
      <c r="B37" s="505" t="s">
        <v>142</v>
      </c>
      <c r="C37" s="506"/>
      <c r="D37" s="507"/>
      <c r="E37" s="508"/>
      <c r="F37" s="509">
        <v>750</v>
      </c>
    </row>
    <row r="38" spans="1:6" s="26" customFormat="1" ht="15" thickBot="1">
      <c r="A38" s="495">
        <v>750</v>
      </c>
      <c r="B38" s="503" t="s">
        <v>12</v>
      </c>
      <c r="C38" s="497" t="s">
        <v>36</v>
      </c>
      <c r="D38" s="498"/>
      <c r="E38" s="243">
        <f>E39</f>
        <v>7000</v>
      </c>
      <c r="F38" s="367">
        <f>F39</f>
        <v>7000</v>
      </c>
    </row>
    <row r="39" spans="1:6" s="26" customFormat="1" ht="15" thickTop="1">
      <c r="A39" s="300">
        <v>75095</v>
      </c>
      <c r="B39" s="27" t="s">
        <v>13</v>
      </c>
      <c r="C39" s="28"/>
      <c r="D39" s="30"/>
      <c r="E39" s="29">
        <f>E40+E41+E42</f>
        <v>7000</v>
      </c>
      <c r="F39" s="301">
        <f>SUM(F40:F42)</f>
        <v>7000</v>
      </c>
    </row>
    <row r="40" spans="1:6" s="35" customFormat="1" ht="17.25" customHeight="1">
      <c r="A40" s="312">
        <v>4210</v>
      </c>
      <c r="B40" s="31" t="s">
        <v>14</v>
      </c>
      <c r="C40" s="157"/>
      <c r="D40" s="92"/>
      <c r="E40" s="36">
        <f>1000+1000+4000+1000</f>
        <v>7000</v>
      </c>
      <c r="F40" s="316"/>
    </row>
    <row r="41" spans="1:6" s="34" customFormat="1" ht="17.25" customHeight="1">
      <c r="A41" s="312">
        <v>4300</v>
      </c>
      <c r="B41" s="156" t="s">
        <v>15</v>
      </c>
      <c r="C41" s="32"/>
      <c r="D41" s="93"/>
      <c r="E41" s="33"/>
      <c r="F41" s="315">
        <f>1000+1000+4000</f>
        <v>6000</v>
      </c>
    </row>
    <row r="42" spans="1:6" s="34" customFormat="1" ht="17.25" customHeight="1" thickBot="1">
      <c r="A42" s="312">
        <v>4350</v>
      </c>
      <c r="B42" s="156" t="s">
        <v>35</v>
      </c>
      <c r="C42" s="32"/>
      <c r="D42" s="93"/>
      <c r="E42" s="33"/>
      <c r="F42" s="315">
        <v>1000</v>
      </c>
    </row>
    <row r="43" spans="1:6" s="34" customFormat="1" ht="87" customHeight="1" thickBot="1" thickTop="1">
      <c r="A43" s="290">
        <v>756</v>
      </c>
      <c r="B43" s="510" t="s">
        <v>116</v>
      </c>
      <c r="C43" s="511" t="s">
        <v>25</v>
      </c>
      <c r="D43" s="512"/>
      <c r="E43" s="25">
        <f>SUM(E44)</f>
        <v>9200</v>
      </c>
      <c r="F43" s="299">
        <f>SUM(F44)</f>
        <v>9200</v>
      </c>
    </row>
    <row r="44" spans="1:6" s="34" customFormat="1" ht="29.25" customHeight="1" thickTop="1">
      <c r="A44" s="307">
        <v>75647</v>
      </c>
      <c r="B44" s="265" t="s">
        <v>117</v>
      </c>
      <c r="C44" s="266"/>
      <c r="D44" s="267"/>
      <c r="E44" s="41">
        <f>SUM(E45:E47)</f>
        <v>9200</v>
      </c>
      <c r="F44" s="319">
        <f>SUM(F45:F47)</f>
        <v>9200</v>
      </c>
    </row>
    <row r="45" spans="1:6" s="34" customFormat="1" ht="15">
      <c r="A45" s="312">
        <v>4110</v>
      </c>
      <c r="B45" s="156" t="s">
        <v>104</v>
      </c>
      <c r="C45" s="32"/>
      <c r="D45" s="93"/>
      <c r="E45" s="33">
        <v>7800</v>
      </c>
      <c r="F45" s="315"/>
    </row>
    <row r="46" spans="1:6" s="34" customFormat="1" ht="15">
      <c r="A46" s="312">
        <v>4120</v>
      </c>
      <c r="B46" s="156" t="s">
        <v>118</v>
      </c>
      <c r="C46" s="32"/>
      <c r="D46" s="93"/>
      <c r="E46" s="33">
        <v>1400</v>
      </c>
      <c r="F46" s="315"/>
    </row>
    <row r="47" spans="1:6" s="34" customFormat="1" ht="15.75" thickBot="1">
      <c r="A47" s="318">
        <v>4300</v>
      </c>
      <c r="B47" s="64" t="s">
        <v>15</v>
      </c>
      <c r="C47" s="32"/>
      <c r="D47" s="93"/>
      <c r="E47" s="33"/>
      <c r="F47" s="315">
        <v>9200</v>
      </c>
    </row>
    <row r="48" spans="1:6" s="34" customFormat="1" ht="20.25" customHeight="1" thickBot="1" thickTop="1">
      <c r="A48" s="320">
        <v>757</v>
      </c>
      <c r="B48" s="37" t="s">
        <v>69</v>
      </c>
      <c r="C48" s="38" t="s">
        <v>71</v>
      </c>
      <c r="D48" s="95"/>
      <c r="E48" s="39">
        <f>E49</f>
        <v>48000</v>
      </c>
      <c r="F48" s="321">
        <f>F49</f>
        <v>48000</v>
      </c>
    </row>
    <row r="49" spans="1:6" s="34" customFormat="1" ht="21.75" customHeight="1" thickTop="1">
      <c r="A49" s="322">
        <v>75705</v>
      </c>
      <c r="B49" s="89" t="s">
        <v>70</v>
      </c>
      <c r="C49" s="40"/>
      <c r="D49" s="96"/>
      <c r="E49" s="41">
        <f>E50+E51</f>
        <v>48000</v>
      </c>
      <c r="F49" s="319">
        <f>F50+F51</f>
        <v>48000</v>
      </c>
    </row>
    <row r="50" spans="1:6" s="34" customFormat="1" ht="16.5" customHeight="1">
      <c r="A50" s="323">
        <v>4300</v>
      </c>
      <c r="B50" s="108" t="s">
        <v>15</v>
      </c>
      <c r="C50" s="43"/>
      <c r="D50" s="94"/>
      <c r="E50" s="44"/>
      <c r="F50" s="324">
        <v>48000</v>
      </c>
    </row>
    <row r="51" spans="1:6" s="34" customFormat="1" ht="16.5" customHeight="1" thickBot="1">
      <c r="A51" s="325">
        <v>8070</v>
      </c>
      <c r="B51" s="109" t="s">
        <v>68</v>
      </c>
      <c r="C51" s="107"/>
      <c r="D51" s="93"/>
      <c r="E51" s="59">
        <v>48000</v>
      </c>
      <c r="F51" s="315"/>
    </row>
    <row r="52" spans="1:6" s="34" customFormat="1" ht="17.25" thickBot="1" thickTop="1">
      <c r="A52" s="320">
        <v>758</v>
      </c>
      <c r="B52" s="37" t="s">
        <v>16</v>
      </c>
      <c r="C52" s="38" t="s">
        <v>17</v>
      </c>
      <c r="D52" s="95">
        <f>D53</f>
        <v>68344</v>
      </c>
      <c r="E52" s="39"/>
      <c r="F52" s="321"/>
    </row>
    <row r="53" spans="1:6" s="34" customFormat="1" ht="31.5" customHeight="1" thickTop="1">
      <c r="A53" s="322">
        <v>75801</v>
      </c>
      <c r="B53" s="89" t="s">
        <v>37</v>
      </c>
      <c r="C53" s="40"/>
      <c r="D53" s="96">
        <f>D54</f>
        <v>68344</v>
      </c>
      <c r="E53" s="41"/>
      <c r="F53" s="326"/>
    </row>
    <row r="54" spans="1:6" s="34" customFormat="1" ht="21.75" customHeight="1" thickBot="1">
      <c r="A54" s="327">
        <v>2920</v>
      </c>
      <c r="B54" s="90" t="s">
        <v>38</v>
      </c>
      <c r="C54" s="43"/>
      <c r="D54" s="94">
        <v>68344</v>
      </c>
      <c r="E54" s="44"/>
      <c r="F54" s="324"/>
    </row>
    <row r="55" spans="1:6" s="47" customFormat="1" ht="20.25" customHeight="1" thickBot="1" thickTop="1">
      <c r="A55" s="328">
        <v>851</v>
      </c>
      <c r="B55" s="45" t="s">
        <v>18</v>
      </c>
      <c r="C55" s="46" t="s">
        <v>19</v>
      </c>
      <c r="D55" s="95"/>
      <c r="E55" s="39">
        <f>E56</f>
        <v>35900</v>
      </c>
      <c r="F55" s="321">
        <f>F56</f>
        <v>35900</v>
      </c>
    </row>
    <row r="56" spans="1:6" s="50" customFormat="1" ht="18.75" customHeight="1" thickTop="1">
      <c r="A56" s="329">
        <v>85149</v>
      </c>
      <c r="B56" s="48" t="s">
        <v>20</v>
      </c>
      <c r="C56" s="49"/>
      <c r="D56" s="96"/>
      <c r="E56" s="41">
        <f>SUM(E57:E59)</f>
        <v>35900</v>
      </c>
      <c r="F56" s="319">
        <f>SUM(F57:F59)</f>
        <v>35900</v>
      </c>
    </row>
    <row r="57" spans="1:6" s="34" customFormat="1" ht="45">
      <c r="A57" s="330">
        <v>2800</v>
      </c>
      <c r="B57" s="346" t="s">
        <v>21</v>
      </c>
      <c r="C57" s="268"/>
      <c r="D57" s="94"/>
      <c r="E57" s="244">
        <v>35900</v>
      </c>
      <c r="F57" s="324"/>
    </row>
    <row r="58" spans="1:6" s="34" customFormat="1" ht="75">
      <c r="A58" s="331">
        <v>2830</v>
      </c>
      <c r="B58" s="347" t="s">
        <v>22</v>
      </c>
      <c r="C58" s="51"/>
      <c r="D58" s="93"/>
      <c r="E58" s="33"/>
      <c r="F58" s="315">
        <v>29400</v>
      </c>
    </row>
    <row r="59" spans="1:6" s="34" customFormat="1" ht="18.75" customHeight="1" thickBot="1">
      <c r="A59" s="332">
        <v>4300</v>
      </c>
      <c r="B59" s="229" t="s">
        <v>15</v>
      </c>
      <c r="C59" s="51"/>
      <c r="D59" s="93"/>
      <c r="E59" s="33"/>
      <c r="F59" s="315">
        <v>6500</v>
      </c>
    </row>
    <row r="60" spans="1:6" s="26" customFormat="1" ht="18.75" customHeight="1" thickBot="1" thickTop="1">
      <c r="A60" s="298">
        <v>852</v>
      </c>
      <c r="B60" s="52" t="s">
        <v>23</v>
      </c>
      <c r="C60" s="24" t="s">
        <v>19</v>
      </c>
      <c r="D60" s="91"/>
      <c r="E60" s="53">
        <f>E61</f>
        <v>15000</v>
      </c>
      <c r="F60" s="333">
        <f>F61</f>
        <v>15000</v>
      </c>
    </row>
    <row r="61" spans="1:6" s="26" customFormat="1" ht="44.25" customHeight="1" thickTop="1">
      <c r="A61" s="334">
        <v>85212</v>
      </c>
      <c r="B61" s="54" t="s">
        <v>33</v>
      </c>
      <c r="C61" s="83"/>
      <c r="D61" s="97"/>
      <c r="E61" s="84">
        <f>E62+E63</f>
        <v>15000</v>
      </c>
      <c r="F61" s="335">
        <f>F62+F63</f>
        <v>15000</v>
      </c>
    </row>
    <row r="62" spans="1:6" s="26" customFormat="1" ht="18" customHeight="1">
      <c r="A62" s="336">
        <v>4170</v>
      </c>
      <c r="B62" s="63" t="s">
        <v>31</v>
      </c>
      <c r="C62" s="86"/>
      <c r="D62" s="98"/>
      <c r="E62" s="44"/>
      <c r="F62" s="337">
        <v>15000</v>
      </c>
    </row>
    <row r="63" spans="1:6" s="26" customFormat="1" ht="18" customHeight="1">
      <c r="A63" s="379">
        <v>4300</v>
      </c>
      <c r="B63" s="79" t="s">
        <v>32</v>
      </c>
      <c r="C63" s="499"/>
      <c r="D63" s="500"/>
      <c r="E63" s="501">
        <v>15000</v>
      </c>
      <c r="F63" s="502"/>
    </row>
    <row r="64" spans="1:6" s="34" customFormat="1" ht="32.25" customHeight="1" thickBot="1">
      <c r="A64" s="495">
        <v>900</v>
      </c>
      <c r="B64" s="496" t="s">
        <v>24</v>
      </c>
      <c r="C64" s="497" t="s">
        <v>25</v>
      </c>
      <c r="D64" s="498"/>
      <c r="E64" s="243">
        <f>E65+E70</f>
        <v>350000</v>
      </c>
      <c r="F64" s="367">
        <f>F65+F70</f>
        <v>350000</v>
      </c>
    </row>
    <row r="65" spans="1:6" s="34" customFormat="1" ht="18" customHeight="1" thickTop="1">
      <c r="A65" s="334">
        <v>90001</v>
      </c>
      <c r="B65" s="88" t="s">
        <v>34</v>
      </c>
      <c r="C65" s="55"/>
      <c r="D65" s="56"/>
      <c r="E65" s="41">
        <f>E67</f>
        <v>19000</v>
      </c>
      <c r="F65" s="319">
        <f>F66</f>
        <v>300000</v>
      </c>
    </row>
    <row r="66" spans="1:6" s="34" customFormat="1" ht="30">
      <c r="A66" s="338">
        <v>6050</v>
      </c>
      <c r="B66" s="42" t="s">
        <v>67</v>
      </c>
      <c r="C66" s="85"/>
      <c r="D66" s="154"/>
      <c r="E66" s="155">
        <f>SUM(E67:E69)</f>
        <v>19000</v>
      </c>
      <c r="F66" s="311">
        <f>SUM(F67:F69)</f>
        <v>300000</v>
      </c>
    </row>
    <row r="67" spans="1:6" s="121" customFormat="1" ht="12.75">
      <c r="A67" s="339"/>
      <c r="B67" s="254" t="s">
        <v>129</v>
      </c>
      <c r="C67" s="258"/>
      <c r="D67" s="259"/>
      <c r="E67" s="260">
        <v>19000</v>
      </c>
      <c r="F67" s="340"/>
    </row>
    <row r="68" spans="1:6" s="121" customFormat="1" ht="14.25" customHeight="1">
      <c r="A68" s="339"/>
      <c r="B68" s="254" t="s">
        <v>130</v>
      </c>
      <c r="C68" s="258"/>
      <c r="D68" s="259"/>
      <c r="E68" s="260"/>
      <c r="F68" s="340">
        <v>265000</v>
      </c>
    </row>
    <row r="69" spans="1:6" s="121" customFormat="1" ht="13.5" customHeight="1">
      <c r="A69" s="341"/>
      <c r="B69" s="261" t="s">
        <v>131</v>
      </c>
      <c r="C69" s="262"/>
      <c r="D69" s="263"/>
      <c r="E69" s="264"/>
      <c r="F69" s="342">
        <v>35000</v>
      </c>
    </row>
    <row r="70" spans="1:6" s="34" customFormat="1" ht="18.75" customHeight="1">
      <c r="A70" s="300">
        <v>90095</v>
      </c>
      <c r="B70" s="69" t="s">
        <v>13</v>
      </c>
      <c r="C70" s="28"/>
      <c r="D70" s="30"/>
      <c r="E70" s="87">
        <f>E71+E72</f>
        <v>331000</v>
      </c>
      <c r="F70" s="309">
        <f>F72+F71</f>
        <v>50000</v>
      </c>
    </row>
    <row r="71" spans="1:6" s="60" customFormat="1" ht="19.5" customHeight="1">
      <c r="A71" s="343">
        <v>4300</v>
      </c>
      <c r="B71" s="61" t="s">
        <v>15</v>
      </c>
      <c r="C71" s="57"/>
      <c r="D71" s="58"/>
      <c r="E71" s="59"/>
      <c r="F71" s="303">
        <v>24000</v>
      </c>
    </row>
    <row r="72" spans="1:6" s="34" customFormat="1" ht="30.75" customHeight="1">
      <c r="A72" s="343">
        <v>6050</v>
      </c>
      <c r="B72" s="70" t="s">
        <v>140</v>
      </c>
      <c r="C72" s="57"/>
      <c r="D72" s="93"/>
      <c r="E72" s="59">
        <f>SUM(E73:E76)</f>
        <v>331000</v>
      </c>
      <c r="F72" s="303">
        <f>SUM(F73:F76)</f>
        <v>26000</v>
      </c>
    </row>
    <row r="73" spans="1:6" s="121" customFormat="1" ht="15" customHeight="1">
      <c r="A73" s="339"/>
      <c r="B73" s="254" t="s">
        <v>125</v>
      </c>
      <c r="C73" s="255"/>
      <c r="D73" s="256"/>
      <c r="E73" s="257"/>
      <c r="F73" s="340">
        <v>19000</v>
      </c>
    </row>
    <row r="74" spans="1:6" s="121" customFormat="1" ht="15" customHeight="1">
      <c r="A74" s="339"/>
      <c r="B74" s="254" t="s">
        <v>126</v>
      </c>
      <c r="C74" s="255"/>
      <c r="D74" s="256"/>
      <c r="E74" s="257">
        <v>240000</v>
      </c>
      <c r="F74" s="340"/>
    </row>
    <row r="75" spans="1:6" s="121" customFormat="1" ht="17.25" customHeight="1">
      <c r="A75" s="339"/>
      <c r="B75" s="254" t="s">
        <v>127</v>
      </c>
      <c r="C75" s="255"/>
      <c r="D75" s="256"/>
      <c r="E75" s="257"/>
      <c r="F75" s="340">
        <v>7000</v>
      </c>
    </row>
    <row r="76" spans="1:6" s="121" customFormat="1" ht="18" customHeight="1" thickBot="1">
      <c r="A76" s="339"/>
      <c r="B76" s="254" t="s">
        <v>128</v>
      </c>
      <c r="C76" s="255"/>
      <c r="D76" s="256"/>
      <c r="E76" s="257">
        <f>91000</f>
        <v>91000</v>
      </c>
      <c r="F76" s="340"/>
    </row>
    <row r="77" spans="1:6" s="66" customFormat="1" ht="20.25" customHeight="1" thickBot="1" thickTop="1">
      <c r="A77" s="344"/>
      <c r="B77" s="65" t="s">
        <v>28</v>
      </c>
      <c r="C77" s="71"/>
      <c r="D77" s="152">
        <f>D64+D60+D55+D52+D48+D38+D15+D43</f>
        <v>68344</v>
      </c>
      <c r="E77" s="104">
        <f>E11+E15+E23+E29+E38+E43+E48+E52+E55+E60+E64</f>
        <v>2982850</v>
      </c>
      <c r="F77" s="345">
        <f>F11+F15+F23+F29+F38+F43+F48+F52+F55+F60+F64</f>
        <v>2982850</v>
      </c>
    </row>
    <row r="78" ht="16.5" thickTop="1">
      <c r="D78" s="99"/>
    </row>
    <row r="79" ht="15.75">
      <c r="D79" s="99"/>
    </row>
    <row r="80" ht="15.75">
      <c r="D80" s="99"/>
    </row>
    <row r="81" ht="15.75">
      <c r="D81" s="99"/>
    </row>
    <row r="82" ht="15.75">
      <c r="D82" s="99"/>
    </row>
    <row r="83" ht="15.75">
      <c r="D83" s="99"/>
    </row>
    <row r="84" ht="15.75">
      <c r="D84" s="99"/>
    </row>
    <row r="85" ht="15.75">
      <c r="D85" s="99"/>
    </row>
    <row r="86" ht="15.75">
      <c r="D86" s="99"/>
    </row>
    <row r="87" ht="15.75">
      <c r="D87" s="99"/>
    </row>
    <row r="88" ht="15.75">
      <c r="D88" s="99"/>
    </row>
    <row r="89" ht="15.75">
      <c r="D89" s="100"/>
    </row>
    <row r="90" ht="15.75">
      <c r="D90" s="100"/>
    </row>
    <row r="91" ht="15.75">
      <c r="D91" s="100"/>
    </row>
    <row r="92" ht="15.75">
      <c r="D92" s="100"/>
    </row>
    <row r="93" ht="15.75">
      <c r="D93" s="100"/>
    </row>
    <row r="94" ht="15.75">
      <c r="D94" s="100"/>
    </row>
    <row r="95" ht="15.75">
      <c r="D95" s="100"/>
    </row>
    <row r="96" ht="15.75">
      <c r="D96" s="100"/>
    </row>
    <row r="97" ht="15.75">
      <c r="D97" s="100"/>
    </row>
    <row r="98" ht="15.75">
      <c r="D98" s="100"/>
    </row>
    <row r="99" ht="15.75">
      <c r="D99" s="100"/>
    </row>
    <row r="100" ht="15.75">
      <c r="D100" s="100"/>
    </row>
    <row r="101" ht="15.75">
      <c r="D101" s="100"/>
    </row>
    <row r="102" ht="15.75">
      <c r="D102" s="100"/>
    </row>
    <row r="103" ht="15.75">
      <c r="D103" s="100"/>
    </row>
    <row r="104" ht="15.75">
      <c r="D104" s="100"/>
    </row>
    <row r="105" ht="15.75">
      <c r="D105" s="100"/>
    </row>
    <row r="106" ht="15.75">
      <c r="D106" s="100"/>
    </row>
    <row r="107" ht="15.75">
      <c r="D107" s="100"/>
    </row>
    <row r="108" ht="15.75">
      <c r="D108" s="100"/>
    </row>
    <row r="109" ht="15.75">
      <c r="D109" s="100"/>
    </row>
    <row r="110" ht="15.75">
      <c r="D110" s="100"/>
    </row>
    <row r="111" ht="15.75">
      <c r="D111" s="100"/>
    </row>
    <row r="112" ht="15.75">
      <c r="D112" s="100"/>
    </row>
    <row r="113" ht="15.75">
      <c r="D113" s="100"/>
    </row>
    <row r="114" ht="15.75">
      <c r="D114" s="100"/>
    </row>
    <row r="115" ht="15.75">
      <c r="D115" s="100"/>
    </row>
    <row r="116" ht="15.75">
      <c r="D116" s="100"/>
    </row>
    <row r="117" ht="15.75">
      <c r="D117" s="100"/>
    </row>
    <row r="118" ht="15.75">
      <c r="D118" s="100"/>
    </row>
    <row r="119" ht="15.75">
      <c r="D119" s="100"/>
    </row>
    <row r="120" ht="15.75">
      <c r="D120" s="100"/>
    </row>
    <row r="121" ht="15.75">
      <c r="D121" s="100"/>
    </row>
    <row r="122" ht="15.75">
      <c r="D122" s="100"/>
    </row>
    <row r="123" ht="15.75">
      <c r="D123" s="100"/>
    </row>
    <row r="124" ht="15.75">
      <c r="D124" s="100"/>
    </row>
    <row r="125" ht="15.75">
      <c r="D125" s="100"/>
    </row>
    <row r="126" ht="15.75">
      <c r="D126" s="100"/>
    </row>
    <row r="127" ht="15.75">
      <c r="D127" s="100"/>
    </row>
    <row r="128" ht="15.75">
      <c r="D128" s="100"/>
    </row>
    <row r="129" ht="15.75">
      <c r="D129" s="100"/>
    </row>
    <row r="130" ht="15.75">
      <c r="D130" s="100"/>
    </row>
    <row r="131" ht="15.75">
      <c r="D131" s="100"/>
    </row>
    <row r="132" ht="15.75">
      <c r="D132" s="100"/>
    </row>
    <row r="133" ht="15.75">
      <c r="D133" s="100"/>
    </row>
    <row r="134" ht="15.75">
      <c r="D134" s="100"/>
    </row>
    <row r="135" ht="15.75">
      <c r="D135" s="100"/>
    </row>
    <row r="136" ht="15.75">
      <c r="D136" s="100"/>
    </row>
    <row r="137" ht="15.75">
      <c r="D137" s="100"/>
    </row>
    <row r="138" ht="15.75">
      <c r="D138" s="100"/>
    </row>
    <row r="139" ht="15.75">
      <c r="D139" s="100"/>
    </row>
    <row r="140" ht="15.75">
      <c r="D140" s="100"/>
    </row>
    <row r="141" ht="15.75">
      <c r="D141" s="100"/>
    </row>
    <row r="142" ht="15.75">
      <c r="D142" s="100"/>
    </row>
    <row r="143" ht="15.75">
      <c r="D143" s="100"/>
    </row>
    <row r="144" ht="15.75">
      <c r="D144" s="100"/>
    </row>
    <row r="145" ht="15.75">
      <c r="D145" s="100"/>
    </row>
    <row r="146" ht="15.75">
      <c r="D146" s="100"/>
    </row>
    <row r="147" ht="15.75">
      <c r="D147" s="100"/>
    </row>
    <row r="148" ht="15.75">
      <c r="D148" s="100"/>
    </row>
    <row r="149" ht="15.75">
      <c r="D149" s="100"/>
    </row>
    <row r="150" ht="15.75">
      <c r="D150" s="100"/>
    </row>
    <row r="151" ht="15.75">
      <c r="D151" s="100"/>
    </row>
    <row r="152" ht="15.75">
      <c r="D152" s="100"/>
    </row>
    <row r="153" ht="15.75">
      <c r="D153" s="100"/>
    </row>
    <row r="154" ht="15.75">
      <c r="D154" s="100"/>
    </row>
    <row r="155" ht="15.75">
      <c r="D155" s="100"/>
    </row>
    <row r="156" ht="15.75">
      <c r="D156" s="100"/>
    </row>
    <row r="157" ht="15.75">
      <c r="D157" s="100"/>
    </row>
    <row r="158" ht="15.75">
      <c r="D158" s="100"/>
    </row>
    <row r="159" ht="15.75">
      <c r="D159" s="100"/>
    </row>
    <row r="160" ht="15.75">
      <c r="D160" s="100"/>
    </row>
    <row r="161" ht="15.75">
      <c r="D161" s="100"/>
    </row>
    <row r="162" ht="15.75">
      <c r="D162" s="100"/>
    </row>
    <row r="163" ht="15.75">
      <c r="D163" s="100"/>
    </row>
    <row r="164" ht="15.75">
      <c r="D164" s="100"/>
    </row>
    <row r="165" ht="15.75">
      <c r="D165" s="100"/>
    </row>
    <row r="166" ht="15.75">
      <c r="D166" s="100"/>
    </row>
    <row r="167" ht="15.75">
      <c r="D167" s="100"/>
    </row>
    <row r="168" ht="15.75">
      <c r="D168" s="100"/>
    </row>
    <row r="169" ht="15.75">
      <c r="D169" s="100"/>
    </row>
    <row r="170" ht="15.75">
      <c r="D170" s="100"/>
    </row>
    <row r="171" ht="15.75">
      <c r="D171" s="100"/>
    </row>
    <row r="172" ht="15.75">
      <c r="D172" s="100"/>
    </row>
    <row r="173" ht="15.75">
      <c r="D173" s="100"/>
    </row>
    <row r="174" ht="15.75">
      <c r="D174" s="100"/>
    </row>
    <row r="175" ht="15.75">
      <c r="D175" s="100"/>
    </row>
    <row r="176" ht="15.75">
      <c r="D176" s="100"/>
    </row>
    <row r="177" ht="15.75">
      <c r="D177" s="100"/>
    </row>
    <row r="178" ht="15.75">
      <c r="D178" s="100"/>
    </row>
    <row r="179" ht="15.75">
      <c r="D179" s="100"/>
    </row>
    <row r="180" ht="15.75">
      <c r="D180" s="100"/>
    </row>
    <row r="181" ht="15.75">
      <c r="D181" s="100"/>
    </row>
    <row r="182" ht="15.75">
      <c r="D182" s="100"/>
    </row>
    <row r="183" ht="15.75">
      <c r="D183" s="100"/>
    </row>
    <row r="184" ht="15.75">
      <c r="D184" s="100"/>
    </row>
    <row r="185" ht="15.75">
      <c r="D185" s="100"/>
    </row>
    <row r="186" ht="15.75">
      <c r="D186" s="100"/>
    </row>
    <row r="187" ht="15.75">
      <c r="D187" s="100"/>
    </row>
    <row r="188" ht="15.75">
      <c r="D188" s="100"/>
    </row>
    <row r="189" ht="15.75">
      <c r="D189" s="100"/>
    </row>
    <row r="190" ht="15.75">
      <c r="D190" s="100"/>
    </row>
    <row r="191" ht="15.75">
      <c r="D191" s="100"/>
    </row>
    <row r="192" ht="15.75">
      <c r="D192" s="100"/>
    </row>
    <row r="193" ht="15.75">
      <c r="D193" s="100"/>
    </row>
    <row r="194" ht="15.75">
      <c r="D194" s="100"/>
    </row>
    <row r="195" ht="15.75">
      <c r="D195" s="100"/>
    </row>
    <row r="196" ht="15.75">
      <c r="D196" s="100"/>
    </row>
    <row r="197" ht="15.75">
      <c r="D197" s="100"/>
    </row>
    <row r="198" ht="15.75">
      <c r="D198" s="100"/>
    </row>
    <row r="199" ht="15.75">
      <c r="D199" s="100"/>
    </row>
    <row r="200" ht="15.75">
      <c r="D200" s="100"/>
    </row>
    <row r="201" ht="15.75">
      <c r="D201" s="100"/>
    </row>
    <row r="202" ht="15.75">
      <c r="D202" s="100"/>
    </row>
    <row r="203" ht="15.75">
      <c r="D203" s="100"/>
    </row>
    <row r="204" ht="15.75">
      <c r="D204" s="100"/>
    </row>
    <row r="205" ht="15.75">
      <c r="D205" s="100"/>
    </row>
    <row r="206" ht="15.75">
      <c r="D206" s="100"/>
    </row>
    <row r="207" ht="15.75">
      <c r="D207" s="100"/>
    </row>
    <row r="208" ht="15.75">
      <c r="D208" s="100"/>
    </row>
    <row r="209" ht="15.75">
      <c r="D209" s="100"/>
    </row>
    <row r="210" ht="15.75">
      <c r="D210" s="100"/>
    </row>
    <row r="211" ht="15.75">
      <c r="D211" s="100"/>
    </row>
    <row r="212" ht="15.75">
      <c r="D212" s="100"/>
    </row>
    <row r="213" ht="15.75">
      <c r="D213" s="100"/>
    </row>
    <row r="214" ht="15.75">
      <c r="D214" s="100"/>
    </row>
    <row r="215" ht="15.75">
      <c r="D215" s="100"/>
    </row>
    <row r="216" ht="15.75">
      <c r="D216" s="100"/>
    </row>
    <row r="217" ht="15.75">
      <c r="D217" s="100"/>
    </row>
    <row r="218" ht="15.75">
      <c r="D218" s="100"/>
    </row>
    <row r="219" ht="15.75">
      <c r="D219" s="100"/>
    </row>
    <row r="220" ht="15.75">
      <c r="D220" s="100"/>
    </row>
    <row r="221" ht="15.75">
      <c r="D221" s="100"/>
    </row>
    <row r="222" ht="15.75">
      <c r="D222" s="100"/>
    </row>
    <row r="223" ht="15.75">
      <c r="D223" s="100"/>
    </row>
    <row r="224" ht="15.75">
      <c r="D224" s="100"/>
    </row>
    <row r="225" ht="15.75">
      <c r="D225" s="100"/>
    </row>
    <row r="226" ht="15.75">
      <c r="D226" s="100"/>
    </row>
    <row r="227" ht="15.75">
      <c r="D227" s="100"/>
    </row>
    <row r="228" ht="15.75">
      <c r="D228" s="100"/>
    </row>
    <row r="229" ht="15.75">
      <c r="D229" s="100"/>
    </row>
    <row r="230" ht="15.75">
      <c r="D230" s="100"/>
    </row>
    <row r="231" ht="15.75">
      <c r="D231" s="100"/>
    </row>
    <row r="232" ht="15.75">
      <c r="D232" s="100"/>
    </row>
    <row r="233" ht="15.75">
      <c r="D233" s="100"/>
    </row>
    <row r="234" ht="15.75">
      <c r="D234" s="100"/>
    </row>
    <row r="235" ht="15.75">
      <c r="D235" s="100"/>
    </row>
    <row r="236" ht="15.75">
      <c r="D236" s="100"/>
    </row>
    <row r="237" ht="15.75">
      <c r="D237" s="100"/>
    </row>
    <row r="238" ht="15.75">
      <c r="D238" s="100"/>
    </row>
    <row r="239" ht="15.75">
      <c r="D239" s="100"/>
    </row>
    <row r="240" ht="15.75">
      <c r="D240" s="100"/>
    </row>
    <row r="241" ht="15.75">
      <c r="D241" s="100"/>
    </row>
    <row r="242" ht="15.75">
      <c r="D242" s="100"/>
    </row>
    <row r="243" ht="15.75">
      <c r="D243" s="100"/>
    </row>
    <row r="244" ht="15.75">
      <c r="D244" s="100"/>
    </row>
    <row r="245" ht="15.75">
      <c r="D245" s="100"/>
    </row>
    <row r="246" ht="15.75">
      <c r="D246" s="100"/>
    </row>
    <row r="247" ht="15.75">
      <c r="D247" s="100"/>
    </row>
    <row r="248" ht="15.75">
      <c r="D248" s="100"/>
    </row>
    <row r="249" ht="15.75">
      <c r="D249" s="100"/>
    </row>
    <row r="250" ht="15.75">
      <c r="D250" s="100"/>
    </row>
    <row r="251" ht="15.75">
      <c r="D251" s="100"/>
    </row>
    <row r="252" ht="15.75">
      <c r="D252" s="100"/>
    </row>
    <row r="253" ht="15.75">
      <c r="D253" s="100"/>
    </row>
    <row r="254" ht="15.75">
      <c r="D254" s="100"/>
    </row>
    <row r="255" ht="15.75">
      <c r="D255" s="100"/>
    </row>
    <row r="256" ht="15.75">
      <c r="D256" s="100"/>
    </row>
    <row r="257" ht="15.75">
      <c r="D257" s="100"/>
    </row>
    <row r="258" ht="15.75">
      <c r="D258" s="100"/>
    </row>
    <row r="259" ht="15.75">
      <c r="D259" s="100"/>
    </row>
    <row r="260" ht="15.75">
      <c r="D260" s="100"/>
    </row>
    <row r="261" ht="15.75">
      <c r="D261" s="100"/>
    </row>
    <row r="262" ht="15.75">
      <c r="D262" s="100"/>
    </row>
    <row r="263" ht="15.75">
      <c r="D263" s="100"/>
    </row>
    <row r="264" ht="15.75">
      <c r="D264" s="100"/>
    </row>
    <row r="265" ht="15.75">
      <c r="D265" s="100"/>
    </row>
    <row r="266" ht="15.75">
      <c r="D266" s="100"/>
    </row>
    <row r="267" ht="15.75">
      <c r="D267" s="100"/>
    </row>
    <row r="268" ht="15.75">
      <c r="D268" s="100"/>
    </row>
    <row r="269" ht="15.75">
      <c r="D269" s="100"/>
    </row>
    <row r="270" ht="15.75">
      <c r="D270" s="100"/>
    </row>
    <row r="271" ht="15.75">
      <c r="D271" s="100"/>
    </row>
    <row r="272" ht="15.75">
      <c r="D272" s="100"/>
    </row>
    <row r="273" ht="15.75">
      <c r="D273" s="100"/>
    </row>
    <row r="274" ht="15.75">
      <c r="D274" s="100"/>
    </row>
    <row r="275" ht="15.75">
      <c r="D275" s="100"/>
    </row>
    <row r="276" ht="15.75">
      <c r="D276" s="100"/>
    </row>
    <row r="277" ht="15.75">
      <c r="D277" s="100"/>
    </row>
    <row r="278" ht="15.75">
      <c r="D278" s="100"/>
    </row>
    <row r="279" ht="15.75">
      <c r="D279" s="100"/>
    </row>
    <row r="280" ht="15.75">
      <c r="D280" s="100"/>
    </row>
    <row r="281" ht="15.75">
      <c r="D281" s="100"/>
    </row>
    <row r="282" ht="15.75">
      <c r="D282" s="100"/>
    </row>
    <row r="283" ht="15.75">
      <c r="D283" s="100"/>
    </row>
    <row r="284" ht="15.75">
      <c r="D284" s="100"/>
    </row>
    <row r="285" ht="15.75">
      <c r="D285" s="100"/>
    </row>
    <row r="286" ht="15.75">
      <c r="D286" s="100"/>
    </row>
    <row r="287" ht="15.75">
      <c r="D287" s="100"/>
    </row>
    <row r="288" ht="15.75">
      <c r="D288" s="100"/>
    </row>
    <row r="289" ht="15.75">
      <c r="D289" s="100"/>
    </row>
    <row r="290" ht="15.75">
      <c r="D290" s="100"/>
    </row>
    <row r="291" ht="15.75">
      <c r="D291" s="100"/>
    </row>
    <row r="292" ht="15.75">
      <c r="D292" s="100"/>
    </row>
    <row r="293" ht="15.75">
      <c r="D293" s="100"/>
    </row>
    <row r="294" ht="15.75">
      <c r="D294" s="100"/>
    </row>
    <row r="295" ht="15.75">
      <c r="D295" s="100"/>
    </row>
    <row r="296" ht="15.75">
      <c r="D296" s="100"/>
    </row>
    <row r="297" ht="15.75">
      <c r="D297" s="100"/>
    </row>
    <row r="298" ht="15.75">
      <c r="D298" s="100"/>
    </row>
    <row r="299" ht="15.75">
      <c r="D299" s="100"/>
    </row>
    <row r="300" ht="15.75">
      <c r="D300" s="100"/>
    </row>
    <row r="301" ht="15.75">
      <c r="D301" s="100"/>
    </row>
    <row r="302" ht="15.75">
      <c r="D302" s="100"/>
    </row>
    <row r="303" ht="15.75">
      <c r="D303" s="100"/>
    </row>
    <row r="304" ht="15.75">
      <c r="D304" s="100"/>
    </row>
    <row r="305" ht="15.75">
      <c r="D305" s="100"/>
    </row>
    <row r="306" ht="15.75">
      <c r="D306" s="100"/>
    </row>
    <row r="307" ht="15.75">
      <c r="D307" s="100"/>
    </row>
    <row r="308" ht="15.75">
      <c r="D308" s="100"/>
    </row>
    <row r="309" ht="15.75">
      <c r="D309" s="100"/>
    </row>
    <row r="310" ht="15.75">
      <c r="D310" s="100"/>
    </row>
    <row r="311" ht="15.75">
      <c r="D311" s="100"/>
    </row>
    <row r="312" ht="15.75">
      <c r="D312" s="100"/>
    </row>
    <row r="313" ht="15.75">
      <c r="D313" s="100"/>
    </row>
    <row r="314" ht="15.75">
      <c r="D314" s="100"/>
    </row>
    <row r="315" ht="15.75">
      <c r="D315" s="100"/>
    </row>
    <row r="316" ht="15.75">
      <c r="D316" s="100"/>
    </row>
    <row r="317" ht="15.75">
      <c r="D317" s="100"/>
    </row>
    <row r="318" ht="15.75">
      <c r="D318" s="100"/>
    </row>
    <row r="319" ht="15.75">
      <c r="D319" s="100"/>
    </row>
    <row r="320" ht="15.75">
      <c r="D320" s="100"/>
    </row>
    <row r="321" ht="15.75">
      <c r="D321" s="100"/>
    </row>
    <row r="322" ht="15.75">
      <c r="D322" s="100"/>
    </row>
    <row r="323" ht="15.75">
      <c r="D323" s="100"/>
    </row>
    <row r="324" ht="15.75">
      <c r="D324" s="100"/>
    </row>
    <row r="325" ht="15.75">
      <c r="D325" s="100"/>
    </row>
    <row r="326" ht="15.75">
      <c r="D326" s="100"/>
    </row>
    <row r="327" ht="15.75">
      <c r="D327" s="100"/>
    </row>
    <row r="328" ht="15.75">
      <c r="D328" s="100"/>
    </row>
    <row r="329" ht="15.75">
      <c r="D329" s="100"/>
    </row>
    <row r="330" ht="15.75">
      <c r="D330" s="100"/>
    </row>
    <row r="331" ht="15.75">
      <c r="D331" s="100"/>
    </row>
    <row r="332" ht="15.75">
      <c r="D332" s="100"/>
    </row>
    <row r="333" ht="15.75">
      <c r="D333" s="100"/>
    </row>
    <row r="334" ht="15.75">
      <c r="D334" s="100"/>
    </row>
    <row r="335" ht="15.75">
      <c r="D335" s="100"/>
    </row>
    <row r="336" ht="15.75">
      <c r="D336" s="100"/>
    </row>
    <row r="337" ht="15.75">
      <c r="D337" s="100"/>
    </row>
    <row r="338" ht="15.75">
      <c r="D338" s="100"/>
    </row>
    <row r="339" ht="15.75">
      <c r="D339" s="100"/>
    </row>
    <row r="340" ht="15.75">
      <c r="D340" s="100"/>
    </row>
    <row r="341" ht="15.75">
      <c r="D341" s="100"/>
    </row>
    <row r="342" ht="15.75">
      <c r="D342" s="100"/>
    </row>
    <row r="343" ht="15.75">
      <c r="D343" s="100"/>
    </row>
    <row r="344" ht="15.75">
      <c r="D344" s="100"/>
    </row>
    <row r="345" ht="15.75">
      <c r="D345" s="100"/>
    </row>
    <row r="346" ht="15.75">
      <c r="D346" s="100"/>
    </row>
    <row r="347" ht="15.75">
      <c r="D347" s="100"/>
    </row>
    <row r="348" ht="15.75">
      <c r="D348" s="100"/>
    </row>
    <row r="349" ht="15.75">
      <c r="D349" s="100"/>
    </row>
    <row r="350" ht="15.75">
      <c r="D350" s="100"/>
    </row>
    <row r="351" ht="15.75">
      <c r="D351" s="100"/>
    </row>
    <row r="352" ht="15.75">
      <c r="D352" s="100"/>
    </row>
    <row r="353" ht="15.75">
      <c r="D353" s="100"/>
    </row>
    <row r="354" ht="15.75">
      <c r="D354" s="100"/>
    </row>
    <row r="355" ht="15.75">
      <c r="D355" s="100"/>
    </row>
    <row r="356" ht="15.75">
      <c r="D356" s="100"/>
    </row>
    <row r="357" ht="15.75">
      <c r="D357" s="100"/>
    </row>
    <row r="358" ht="15.75">
      <c r="D358" s="100"/>
    </row>
    <row r="359" ht="15.75">
      <c r="D359" s="100"/>
    </row>
    <row r="360" ht="15.75">
      <c r="D360" s="100"/>
    </row>
    <row r="361" ht="15.75">
      <c r="D361" s="100"/>
    </row>
    <row r="362" ht="15.75">
      <c r="D362" s="100"/>
    </row>
    <row r="363" ht="15.75">
      <c r="D363" s="100"/>
    </row>
    <row r="364" ht="15.75">
      <c r="D364" s="100"/>
    </row>
    <row r="365" ht="15.75">
      <c r="D365" s="100"/>
    </row>
    <row r="366" ht="15.75">
      <c r="D366" s="100"/>
    </row>
    <row r="367" ht="15.75">
      <c r="D367" s="100"/>
    </row>
    <row r="368" ht="15.75">
      <c r="D368" s="100"/>
    </row>
    <row r="369" ht="15.75">
      <c r="D369" s="100"/>
    </row>
    <row r="370" ht="15.75">
      <c r="D370" s="100"/>
    </row>
    <row r="371" ht="15.75">
      <c r="D371" s="100"/>
    </row>
    <row r="372" ht="15.75">
      <c r="D372" s="100"/>
    </row>
    <row r="373" ht="15.75">
      <c r="D373" s="100"/>
    </row>
    <row r="374" ht="15.75">
      <c r="D374" s="100"/>
    </row>
    <row r="375" ht="15.75">
      <c r="D375" s="100"/>
    </row>
    <row r="376" ht="15.75">
      <c r="D376" s="100"/>
    </row>
    <row r="377" ht="15.75">
      <c r="D377" s="100"/>
    </row>
    <row r="378" ht="15.75">
      <c r="D378" s="100"/>
    </row>
    <row r="379" ht="15.75">
      <c r="D379" s="100"/>
    </row>
    <row r="380" ht="15.75">
      <c r="D380" s="100"/>
    </row>
    <row r="381" ht="15.75">
      <c r="D381" s="100"/>
    </row>
    <row r="382" ht="15.75">
      <c r="D382" s="100"/>
    </row>
    <row r="383" ht="15.75">
      <c r="D383" s="100"/>
    </row>
    <row r="384" ht="15.75">
      <c r="D384" s="100"/>
    </row>
    <row r="385" ht="15.75">
      <c r="D385" s="100"/>
    </row>
    <row r="386" ht="15.75">
      <c r="D386" s="100"/>
    </row>
    <row r="387" ht="15.75">
      <c r="D387" s="100"/>
    </row>
    <row r="388" ht="15.75">
      <c r="D388" s="100"/>
    </row>
    <row r="389" ht="15.75">
      <c r="D389" s="100"/>
    </row>
    <row r="390" ht="15.75">
      <c r="D390" s="100"/>
    </row>
    <row r="391" ht="15.75">
      <c r="D391" s="100"/>
    </row>
    <row r="392" ht="15.75">
      <c r="D392" s="100"/>
    </row>
    <row r="393" ht="15.75">
      <c r="D393" s="100"/>
    </row>
    <row r="394" ht="15.75">
      <c r="D394" s="100"/>
    </row>
    <row r="395" ht="15.75">
      <c r="D395" s="100"/>
    </row>
    <row r="396" ht="15.75">
      <c r="D396" s="100"/>
    </row>
    <row r="397" ht="15.75">
      <c r="D397" s="100"/>
    </row>
    <row r="398" ht="15.75">
      <c r="D398" s="100"/>
    </row>
    <row r="399" ht="15.75">
      <c r="D399" s="100"/>
    </row>
    <row r="400" ht="15.75">
      <c r="D400" s="100"/>
    </row>
    <row r="401" ht="15.75">
      <c r="D401" s="100"/>
    </row>
    <row r="402" ht="15.75">
      <c r="D402" s="100"/>
    </row>
    <row r="403" ht="15.75">
      <c r="D403" s="100"/>
    </row>
    <row r="404" ht="15.75">
      <c r="D404" s="100"/>
    </row>
    <row r="405" ht="15.75">
      <c r="D405" s="100"/>
    </row>
    <row r="406" ht="15.75">
      <c r="D406" s="100"/>
    </row>
    <row r="407" ht="15.75">
      <c r="D407" s="100"/>
    </row>
    <row r="408" ht="15.75">
      <c r="D408" s="100"/>
    </row>
    <row r="409" ht="15.75">
      <c r="D409" s="100"/>
    </row>
    <row r="410" ht="15.75">
      <c r="D410" s="100"/>
    </row>
    <row r="411" ht="15.75">
      <c r="D411" s="100"/>
    </row>
    <row r="412" ht="15.75">
      <c r="D412" s="100"/>
    </row>
    <row r="413" ht="15.75">
      <c r="D413" s="100"/>
    </row>
    <row r="414" ht="15.75">
      <c r="D414" s="100"/>
    </row>
    <row r="415" ht="15.75">
      <c r="D415" s="100"/>
    </row>
    <row r="416" ht="15.75">
      <c r="D416" s="100"/>
    </row>
    <row r="417" ht="15.75">
      <c r="D417" s="100"/>
    </row>
    <row r="418" ht="15.75">
      <c r="D418" s="100"/>
    </row>
    <row r="419" ht="15.75">
      <c r="D419" s="100"/>
    </row>
    <row r="420" ht="15.75">
      <c r="D420" s="100"/>
    </row>
    <row r="421" ht="15.75">
      <c r="D421" s="100"/>
    </row>
    <row r="422" ht="15.75">
      <c r="D422" s="100"/>
    </row>
    <row r="423" ht="15.75">
      <c r="D423" s="100"/>
    </row>
    <row r="424" ht="15.75">
      <c r="D424" s="100"/>
    </row>
    <row r="425" ht="15.75">
      <c r="D425" s="100"/>
    </row>
    <row r="426" ht="15.75">
      <c r="D426" s="100"/>
    </row>
    <row r="427" ht="15.75">
      <c r="D427" s="100"/>
    </row>
    <row r="428" ht="15.75">
      <c r="D428" s="100"/>
    </row>
    <row r="429" ht="15.75">
      <c r="D429" s="100"/>
    </row>
    <row r="430" ht="15.75">
      <c r="D430" s="100"/>
    </row>
    <row r="431" ht="15.75">
      <c r="D431" s="100"/>
    </row>
    <row r="432" ht="15.75">
      <c r="D432" s="100"/>
    </row>
    <row r="433" ht="15.75">
      <c r="D433" s="100"/>
    </row>
    <row r="434" ht="15.75">
      <c r="D434" s="100"/>
    </row>
    <row r="435" ht="15.75">
      <c r="D435" s="100"/>
    </row>
    <row r="436" ht="15.75">
      <c r="D436" s="100"/>
    </row>
    <row r="437" ht="15.75">
      <c r="D437" s="100"/>
    </row>
    <row r="438" ht="15.75">
      <c r="D438" s="100"/>
    </row>
    <row r="439" ht="15.75">
      <c r="D439" s="100"/>
    </row>
    <row r="440" ht="15.75">
      <c r="D440" s="100"/>
    </row>
    <row r="441" ht="15.75">
      <c r="D441" s="100"/>
    </row>
    <row r="442" ht="15.75">
      <c r="D442" s="100"/>
    </row>
    <row r="443" ht="15.75">
      <c r="D443" s="100"/>
    </row>
    <row r="444" ht="15.75">
      <c r="D444" s="100"/>
    </row>
    <row r="445" ht="15.75">
      <c r="D445" s="100"/>
    </row>
    <row r="446" ht="15.75">
      <c r="D446" s="100"/>
    </row>
    <row r="447" ht="15.75">
      <c r="D447" s="100"/>
    </row>
    <row r="448" ht="15.75">
      <c r="D448" s="100"/>
    </row>
    <row r="449" ht="15.75">
      <c r="D449" s="100"/>
    </row>
    <row r="450" ht="15.75">
      <c r="D450" s="100"/>
    </row>
    <row r="451" ht="15.75">
      <c r="D451" s="100"/>
    </row>
    <row r="452" ht="15.75">
      <c r="D452" s="100"/>
    </row>
    <row r="453" ht="15.75">
      <c r="D453" s="100"/>
    </row>
    <row r="454" ht="15.75">
      <c r="D454" s="100"/>
    </row>
    <row r="455" ht="15.75">
      <c r="D455" s="100"/>
    </row>
    <row r="456" ht="15.75">
      <c r="D456" s="100"/>
    </row>
    <row r="457" ht="15.75">
      <c r="D457" s="100"/>
    </row>
    <row r="458" ht="15.75">
      <c r="D458" s="100"/>
    </row>
    <row r="459" ht="15.75">
      <c r="D459" s="100"/>
    </row>
    <row r="460" ht="15.75">
      <c r="D460" s="100"/>
    </row>
    <row r="461" ht="15.75">
      <c r="D461" s="100"/>
    </row>
    <row r="462" ht="15.75">
      <c r="D462" s="100"/>
    </row>
    <row r="463" ht="15.75">
      <c r="D463" s="100"/>
    </row>
    <row r="464" ht="15.75">
      <c r="D464" s="100"/>
    </row>
    <row r="465" ht="15.75">
      <c r="D465" s="100"/>
    </row>
    <row r="466" ht="15.75">
      <c r="D466" s="100"/>
    </row>
    <row r="467" ht="15.75">
      <c r="D467" s="100"/>
    </row>
    <row r="468" ht="15.75">
      <c r="D468" s="100"/>
    </row>
    <row r="469" ht="15.75">
      <c r="D469" s="100"/>
    </row>
    <row r="470" ht="15.75">
      <c r="D470" s="100"/>
    </row>
    <row r="471" ht="15.75">
      <c r="D471" s="100"/>
    </row>
    <row r="472" ht="15.75">
      <c r="D472" s="100"/>
    </row>
    <row r="473" ht="15.75">
      <c r="D473" s="100"/>
    </row>
    <row r="474" ht="15.75">
      <c r="D474" s="100"/>
    </row>
    <row r="475" ht="15.75">
      <c r="D475" s="100"/>
    </row>
    <row r="476" ht="15.75">
      <c r="D476" s="100"/>
    </row>
    <row r="477" ht="15.75">
      <c r="D477" s="100"/>
    </row>
    <row r="478" ht="15.75">
      <c r="D478" s="100"/>
    </row>
    <row r="479" ht="15.75">
      <c r="D479" s="100"/>
    </row>
    <row r="480" ht="15.75">
      <c r="D480" s="100"/>
    </row>
    <row r="481" ht="15.75">
      <c r="D481" s="100"/>
    </row>
    <row r="482" ht="15.75">
      <c r="D482" s="100"/>
    </row>
    <row r="483" ht="15.75">
      <c r="D483" s="100"/>
    </row>
    <row r="484" ht="15.75">
      <c r="D484" s="100"/>
    </row>
    <row r="485" ht="15.75">
      <c r="D485" s="100"/>
    </row>
    <row r="486" ht="15.75">
      <c r="D486" s="100"/>
    </row>
    <row r="487" ht="15.75">
      <c r="D487" s="100"/>
    </row>
    <row r="488" ht="15.75">
      <c r="D488" s="100"/>
    </row>
    <row r="489" ht="15.75">
      <c r="D489" s="100"/>
    </row>
    <row r="490" ht="15.75">
      <c r="D490" s="100"/>
    </row>
    <row r="491" ht="15.75">
      <c r="D491" s="100"/>
    </row>
    <row r="492" ht="15.75">
      <c r="D492" s="100"/>
    </row>
    <row r="493" ht="15.75">
      <c r="D493" s="100"/>
    </row>
    <row r="494" ht="15.75">
      <c r="D494" s="100"/>
    </row>
    <row r="495" ht="15.75">
      <c r="D495" s="100"/>
    </row>
    <row r="496" ht="15.75">
      <c r="D496" s="100"/>
    </row>
    <row r="497" ht="15.75">
      <c r="D497" s="100"/>
    </row>
    <row r="498" ht="15.75">
      <c r="D498" s="100"/>
    </row>
    <row r="499" ht="15.75">
      <c r="D499" s="100"/>
    </row>
    <row r="500" ht="15.75">
      <c r="D500" s="100"/>
    </row>
    <row r="501" ht="15.75">
      <c r="D501" s="100"/>
    </row>
    <row r="502" ht="15.75">
      <c r="D502" s="100"/>
    </row>
    <row r="503" ht="15.75">
      <c r="D503" s="100"/>
    </row>
    <row r="504" ht="15.75">
      <c r="D504" s="100"/>
    </row>
    <row r="505" ht="15.75">
      <c r="D505" s="100"/>
    </row>
    <row r="506" ht="15.75">
      <c r="D506" s="100"/>
    </row>
    <row r="507" ht="15.75">
      <c r="D507" s="100"/>
    </row>
    <row r="508" ht="15.75">
      <c r="D508" s="100"/>
    </row>
    <row r="509" ht="15.75">
      <c r="D509" s="100"/>
    </row>
    <row r="510" ht="15.75">
      <c r="D510" s="100"/>
    </row>
    <row r="511" ht="15.75">
      <c r="D511" s="100"/>
    </row>
    <row r="512" ht="15.75">
      <c r="D512" s="100"/>
    </row>
    <row r="513" ht="15.75">
      <c r="D513" s="100"/>
    </row>
    <row r="514" ht="15.75">
      <c r="D514" s="100"/>
    </row>
    <row r="515" ht="15.75">
      <c r="D515" s="100"/>
    </row>
    <row r="516" ht="15.75">
      <c r="D516" s="100"/>
    </row>
    <row r="517" ht="15.75">
      <c r="D517" s="100"/>
    </row>
    <row r="518" ht="15.75">
      <c r="D518" s="100"/>
    </row>
    <row r="519" ht="15.75">
      <c r="D519" s="100"/>
    </row>
    <row r="520" ht="15.75">
      <c r="D520" s="100"/>
    </row>
    <row r="521" ht="15.75">
      <c r="D521" s="100"/>
    </row>
    <row r="522" ht="15.75">
      <c r="D522" s="100"/>
    </row>
    <row r="523" ht="15.75">
      <c r="D523" s="100"/>
    </row>
    <row r="524" ht="15.75">
      <c r="D524" s="100"/>
    </row>
    <row r="525" ht="15.75">
      <c r="D525" s="100"/>
    </row>
    <row r="526" ht="15.75">
      <c r="D526" s="100"/>
    </row>
    <row r="527" ht="15.75">
      <c r="D527" s="100"/>
    </row>
    <row r="528" ht="15.75">
      <c r="D528" s="100"/>
    </row>
    <row r="529" ht="15.75">
      <c r="D529" s="100"/>
    </row>
    <row r="530" ht="15.75">
      <c r="D530" s="100"/>
    </row>
    <row r="531" ht="15.75">
      <c r="D531" s="100"/>
    </row>
    <row r="532" ht="15.75">
      <c r="D532" s="100"/>
    </row>
    <row r="533" ht="15.75">
      <c r="D533" s="100"/>
    </row>
    <row r="534" ht="15.75">
      <c r="D534" s="100"/>
    </row>
    <row r="535" ht="15.75">
      <c r="D535" s="100"/>
    </row>
    <row r="536" ht="15.75">
      <c r="D536" s="100"/>
    </row>
  </sheetData>
  <printOptions horizontalCentered="1"/>
  <pageMargins left="0.7874015748031497" right="0.7874015748031497" top="0.984251968503937" bottom="0.5905511811023623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" sqref="E2:E4"/>
    </sheetView>
  </sheetViews>
  <sheetFormatPr defaultColWidth="9.00390625" defaultRowHeight="12.75"/>
  <cols>
    <col min="1" max="1" width="7.25390625" style="1" customWidth="1"/>
    <col min="2" max="2" width="39.25390625" style="1" customWidth="1"/>
    <col min="3" max="3" width="6.625" style="1" customWidth="1"/>
    <col min="4" max="4" width="12.25390625" style="1" customWidth="1"/>
    <col min="5" max="6" width="11.875" style="1" customWidth="1"/>
    <col min="7" max="16384" width="10.00390625" style="1" customWidth="1"/>
  </cols>
  <sheetData>
    <row r="1" spans="3:5" ht="15" customHeight="1">
      <c r="C1" s="2"/>
      <c r="D1" s="2"/>
      <c r="E1" s="2" t="s">
        <v>29</v>
      </c>
    </row>
    <row r="2" spans="1:5" ht="15" customHeight="1">
      <c r="A2" s="3"/>
      <c r="B2" s="4"/>
      <c r="C2" s="122"/>
      <c r="D2" s="122"/>
      <c r="E2" s="421" t="s">
        <v>182</v>
      </c>
    </row>
    <row r="3" spans="1:5" ht="15" customHeight="1">
      <c r="A3" s="3"/>
      <c r="B3" s="4"/>
      <c r="C3" s="122"/>
      <c r="D3" s="122"/>
      <c r="E3" s="421" t="s">
        <v>1</v>
      </c>
    </row>
    <row r="4" spans="1:5" ht="15" customHeight="1">
      <c r="A4" s="3"/>
      <c r="B4" s="4"/>
      <c r="C4" s="122"/>
      <c r="D4" s="122"/>
      <c r="E4" s="421" t="s">
        <v>183</v>
      </c>
    </row>
    <row r="5" spans="1:4" ht="30" customHeight="1">
      <c r="A5" s="3"/>
      <c r="B5" s="4"/>
      <c r="C5" s="6"/>
      <c r="D5" s="6"/>
    </row>
    <row r="6" spans="1:6" s="11" customFormat="1" ht="60" customHeight="1">
      <c r="A6" s="7" t="s">
        <v>181</v>
      </c>
      <c r="B6" s="8"/>
      <c r="C6" s="9"/>
      <c r="D6" s="9"/>
      <c r="E6" s="10"/>
      <c r="F6" s="10"/>
    </row>
    <row r="7" spans="1:4" s="11" customFormat="1" ht="18.75">
      <c r="A7" s="7"/>
      <c r="B7" s="8"/>
      <c r="C7" s="9"/>
      <c r="D7" s="9"/>
    </row>
    <row r="8" spans="1:6" s="11" customFormat="1" ht="19.5" thickBot="1">
      <c r="A8" s="7"/>
      <c r="B8" s="8"/>
      <c r="C8" s="9"/>
      <c r="D8" s="12"/>
      <c r="F8" s="12" t="s">
        <v>2</v>
      </c>
    </row>
    <row r="9" spans="1:6" s="13" customFormat="1" ht="31.5">
      <c r="A9" s="280" t="s">
        <v>3</v>
      </c>
      <c r="B9" s="281" t="s">
        <v>4</v>
      </c>
      <c r="C9" s="348" t="s">
        <v>5</v>
      </c>
      <c r="D9" s="283" t="s">
        <v>6</v>
      </c>
      <c r="E9" s="410" t="s">
        <v>7</v>
      </c>
      <c r="F9" s="411"/>
    </row>
    <row r="10" spans="1:6" s="13" customFormat="1" ht="15.75" customHeight="1">
      <c r="A10" s="286" t="s">
        <v>8</v>
      </c>
      <c r="B10" s="14"/>
      <c r="C10" s="67" t="s">
        <v>9</v>
      </c>
      <c r="D10" s="16" t="s">
        <v>10</v>
      </c>
      <c r="E10" s="412" t="s">
        <v>11</v>
      </c>
      <c r="F10" s="407" t="s">
        <v>10</v>
      </c>
    </row>
    <row r="11" spans="1:6" s="22" customFormat="1" ht="12" thickBot="1">
      <c r="A11" s="350">
        <v>1</v>
      </c>
      <c r="B11" s="68">
        <v>2</v>
      </c>
      <c r="C11" s="77">
        <v>3</v>
      </c>
      <c r="D11" s="409">
        <v>4</v>
      </c>
      <c r="E11" s="413">
        <v>5</v>
      </c>
      <c r="F11" s="370">
        <v>6</v>
      </c>
    </row>
    <row r="12" spans="1:6" s="34" customFormat="1" ht="24" customHeight="1" thickBot="1" thickTop="1">
      <c r="A12" s="320">
        <v>758</v>
      </c>
      <c r="B12" s="37" t="s">
        <v>16</v>
      </c>
      <c r="C12" s="38" t="s">
        <v>17</v>
      </c>
      <c r="D12" s="95">
        <f>D13</f>
        <v>12012</v>
      </c>
      <c r="E12" s="414"/>
      <c r="F12" s="321"/>
    </row>
    <row r="13" spans="1:6" s="34" customFormat="1" ht="36" customHeight="1" thickTop="1">
      <c r="A13" s="322">
        <v>75801</v>
      </c>
      <c r="B13" s="89" t="s">
        <v>37</v>
      </c>
      <c r="C13" s="40"/>
      <c r="D13" s="96">
        <f>D14</f>
        <v>12012</v>
      </c>
      <c r="E13" s="415"/>
      <c r="F13" s="319"/>
    </row>
    <row r="14" spans="1:6" s="34" customFormat="1" ht="26.25" customHeight="1" thickBot="1">
      <c r="A14" s="327">
        <v>2920</v>
      </c>
      <c r="B14" s="90" t="s">
        <v>38</v>
      </c>
      <c r="C14" s="43"/>
      <c r="D14" s="94">
        <v>12012</v>
      </c>
      <c r="E14" s="416"/>
      <c r="F14" s="324"/>
    </row>
    <row r="15" spans="1:6" s="34" customFormat="1" ht="24" customHeight="1" thickBot="1" thickTop="1">
      <c r="A15" s="320">
        <v>852</v>
      </c>
      <c r="B15" s="37" t="s">
        <v>23</v>
      </c>
      <c r="C15" s="38" t="s">
        <v>19</v>
      </c>
      <c r="D15" s="95"/>
      <c r="E15" s="414">
        <f>E16</f>
        <v>3600</v>
      </c>
      <c r="F15" s="321">
        <f>F16</f>
        <v>3600</v>
      </c>
    </row>
    <row r="16" spans="1:6" s="34" customFormat="1" ht="23.25" customHeight="1" thickTop="1">
      <c r="A16" s="322">
        <v>85226</v>
      </c>
      <c r="B16" s="89" t="s">
        <v>146</v>
      </c>
      <c r="C16" s="40"/>
      <c r="D16" s="96"/>
      <c r="E16" s="415">
        <f>SUM(E17:E20)</f>
        <v>3600</v>
      </c>
      <c r="F16" s="319">
        <f>SUM(F17:F20)</f>
        <v>3600</v>
      </c>
    </row>
    <row r="17" spans="1:6" s="34" customFormat="1" ht="19.5" customHeight="1">
      <c r="A17" s="323">
        <v>4210</v>
      </c>
      <c r="B17" s="108" t="s">
        <v>14</v>
      </c>
      <c r="C17" s="403"/>
      <c r="D17" s="98"/>
      <c r="E17" s="417"/>
      <c r="F17" s="337">
        <v>1600</v>
      </c>
    </row>
    <row r="18" spans="1:6" s="34" customFormat="1" ht="17.25" customHeight="1">
      <c r="A18" s="332">
        <v>4260</v>
      </c>
      <c r="B18" s="229" t="s">
        <v>147</v>
      </c>
      <c r="C18" s="404"/>
      <c r="D18" s="58"/>
      <c r="E18" s="418">
        <v>3000</v>
      </c>
      <c r="F18" s="303"/>
    </row>
    <row r="19" spans="1:6" s="34" customFormat="1" ht="15.75" customHeight="1">
      <c r="A19" s="332">
        <v>4300</v>
      </c>
      <c r="B19" s="229" t="s">
        <v>15</v>
      </c>
      <c r="C19" s="404"/>
      <c r="D19" s="58"/>
      <c r="E19" s="418"/>
      <c r="F19" s="303">
        <v>2000</v>
      </c>
    </row>
    <row r="20" spans="1:6" s="34" customFormat="1" ht="18" customHeight="1" thickBot="1">
      <c r="A20" s="325">
        <v>4410</v>
      </c>
      <c r="B20" s="109" t="s">
        <v>148</v>
      </c>
      <c r="C20" s="405"/>
      <c r="D20" s="406"/>
      <c r="E20" s="419">
        <v>600</v>
      </c>
      <c r="F20" s="408"/>
    </row>
    <row r="21" spans="1:6" s="66" customFormat="1" ht="23.25" customHeight="1" thickBot="1" thickTop="1">
      <c r="A21" s="344"/>
      <c r="B21" s="65" t="s">
        <v>28</v>
      </c>
      <c r="C21" s="71"/>
      <c r="D21" s="513">
        <f>D12</f>
        <v>12012</v>
      </c>
      <c r="E21" s="514">
        <f>E15</f>
        <v>3600</v>
      </c>
      <c r="F21" s="515">
        <f>F15</f>
        <v>3600</v>
      </c>
    </row>
    <row r="22" s="72" customFormat="1" ht="13.5" thickTop="1"/>
    <row r="23" s="72" customFormat="1" ht="12.75"/>
  </sheetData>
  <printOptions horizontalCentered="1"/>
  <pageMargins left="0" right="0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" sqref="D2:D4"/>
    </sheetView>
  </sheetViews>
  <sheetFormatPr defaultColWidth="9.00390625" defaultRowHeight="12.75"/>
  <cols>
    <col min="1" max="1" width="7.375" style="1" customWidth="1"/>
    <col min="2" max="2" width="37.00390625" style="1" customWidth="1"/>
    <col min="3" max="3" width="6.75390625" style="1" bestFit="1" customWidth="1"/>
    <col min="4" max="5" width="13.125" style="1" customWidth="1"/>
    <col min="6" max="16384" width="10.00390625" style="1" customWidth="1"/>
  </cols>
  <sheetData>
    <row r="1" spans="4:5" s="11" customFormat="1" ht="15.75">
      <c r="D1" s="2" t="s">
        <v>30</v>
      </c>
      <c r="E1" s="2"/>
    </row>
    <row r="2" spans="1:5" s="11" customFormat="1" ht="13.5" customHeight="1">
      <c r="A2" s="73"/>
      <c r="B2" s="74"/>
      <c r="C2" s="9"/>
      <c r="D2" s="421" t="s">
        <v>182</v>
      </c>
      <c r="E2" s="6"/>
    </row>
    <row r="3" spans="1:5" s="11" customFormat="1" ht="14.25" customHeight="1">
      <c r="A3" s="73"/>
      <c r="B3" s="74"/>
      <c r="C3" s="9"/>
      <c r="D3" s="421" t="s">
        <v>1</v>
      </c>
      <c r="E3" s="6"/>
    </row>
    <row r="4" spans="1:5" s="11" customFormat="1" ht="13.5" customHeight="1">
      <c r="A4" s="73"/>
      <c r="B4" s="74"/>
      <c r="C4" s="75"/>
      <c r="D4" s="421" t="s">
        <v>183</v>
      </c>
      <c r="E4" s="6"/>
    </row>
    <row r="5" spans="1:5" s="11" customFormat="1" ht="15" customHeight="1" hidden="1">
      <c r="A5" s="73"/>
      <c r="B5" s="74"/>
      <c r="C5" s="75"/>
      <c r="D5" s="75"/>
      <c r="E5" s="6"/>
    </row>
    <row r="6" spans="1:5" s="11" customFormat="1" ht="11.25" customHeight="1">
      <c r="A6" s="73"/>
      <c r="B6" s="74"/>
      <c r="C6" s="75"/>
      <c r="D6" s="75"/>
      <c r="E6" s="6"/>
    </row>
    <row r="7" spans="1:5" s="11" customFormat="1" ht="78" customHeight="1">
      <c r="A7" s="7" t="s">
        <v>137</v>
      </c>
      <c r="B7" s="8"/>
      <c r="C7" s="9"/>
      <c r="D7" s="9"/>
      <c r="E7" s="76"/>
    </row>
    <row r="8" spans="1:5" s="11" customFormat="1" ht="33" customHeight="1" thickBot="1">
      <c r="A8" s="7"/>
      <c r="B8" s="8"/>
      <c r="C8" s="9"/>
      <c r="D8" s="9"/>
      <c r="E8" s="368" t="s">
        <v>2</v>
      </c>
    </row>
    <row r="9" spans="1:5" s="13" customFormat="1" ht="38.25">
      <c r="A9" s="371" t="s">
        <v>3</v>
      </c>
      <c r="B9" s="281" t="s">
        <v>4</v>
      </c>
      <c r="C9" s="282" t="s">
        <v>5</v>
      </c>
      <c r="D9" s="372" t="s">
        <v>7</v>
      </c>
      <c r="E9" s="373"/>
    </row>
    <row r="10" spans="1:5" s="13" customFormat="1" ht="14.25" customHeight="1">
      <c r="A10" s="374" t="s">
        <v>8</v>
      </c>
      <c r="B10" s="14"/>
      <c r="C10" s="82" t="s">
        <v>9</v>
      </c>
      <c r="D10" s="361" t="s">
        <v>11</v>
      </c>
      <c r="E10" s="375" t="s">
        <v>10</v>
      </c>
    </row>
    <row r="11" spans="1:5" s="22" customFormat="1" ht="12" thickBot="1">
      <c r="A11" s="376">
        <v>1</v>
      </c>
      <c r="B11" s="77">
        <v>2</v>
      </c>
      <c r="C11" s="78">
        <v>3</v>
      </c>
      <c r="D11" s="77">
        <v>4</v>
      </c>
      <c r="E11" s="377">
        <v>5</v>
      </c>
    </row>
    <row r="12" spans="1:5" s="26" customFormat="1" ht="22.5" customHeight="1" thickBot="1" thickTop="1">
      <c r="A12" s="298">
        <v>852</v>
      </c>
      <c r="B12" s="52" t="s">
        <v>23</v>
      </c>
      <c r="C12" s="24" t="s">
        <v>19</v>
      </c>
      <c r="D12" s="362">
        <f>D13</f>
        <v>15000</v>
      </c>
      <c r="E12" s="333">
        <f>E13</f>
        <v>15000</v>
      </c>
    </row>
    <row r="13" spans="1:5" s="26" customFormat="1" ht="48.75" customHeight="1" thickTop="1">
      <c r="A13" s="334">
        <v>85212</v>
      </c>
      <c r="B13" s="54" t="s">
        <v>33</v>
      </c>
      <c r="C13" s="55"/>
      <c r="D13" s="363">
        <f>D15+D14</f>
        <v>15000</v>
      </c>
      <c r="E13" s="378">
        <f>E14+E15</f>
        <v>15000</v>
      </c>
    </row>
    <row r="14" spans="1:5" s="60" customFormat="1" ht="18" customHeight="1">
      <c r="A14" s="336">
        <v>4170</v>
      </c>
      <c r="B14" s="63" t="s">
        <v>31</v>
      </c>
      <c r="C14" s="57"/>
      <c r="D14" s="364">
        <v>15000</v>
      </c>
      <c r="E14" s="303"/>
    </row>
    <row r="15" spans="1:5" s="34" customFormat="1" ht="18" customHeight="1" thickBot="1">
      <c r="A15" s="379">
        <v>4300</v>
      </c>
      <c r="B15" s="79" t="s">
        <v>32</v>
      </c>
      <c r="C15" s="62"/>
      <c r="D15" s="365"/>
      <c r="E15" s="315">
        <v>15000</v>
      </c>
    </row>
    <row r="16" spans="1:5" s="81" customFormat="1" ht="23.25" customHeight="1" thickBot="1" thickTop="1">
      <c r="A16" s="380"/>
      <c r="B16" s="80" t="s">
        <v>28</v>
      </c>
      <c r="C16" s="80"/>
      <c r="D16" s="366">
        <f>D12</f>
        <v>15000</v>
      </c>
      <c r="E16" s="381">
        <f>E12</f>
        <v>15000</v>
      </c>
    </row>
    <row r="17" ht="16.5" thickTop="1"/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" sqref="D2:D4"/>
    </sheetView>
  </sheetViews>
  <sheetFormatPr defaultColWidth="9.00390625" defaultRowHeight="12.75"/>
  <cols>
    <col min="1" max="1" width="7.25390625" style="1" customWidth="1"/>
    <col min="2" max="2" width="38.25390625" style="1" customWidth="1"/>
    <col min="3" max="3" width="6.875" style="1" customWidth="1"/>
    <col min="4" max="5" width="14.125" style="1" customWidth="1"/>
    <col min="6" max="16384" width="10.00390625" style="1" customWidth="1"/>
  </cols>
  <sheetData>
    <row r="1" ht="15" customHeight="1">
      <c r="D1" s="2" t="s">
        <v>39</v>
      </c>
    </row>
    <row r="2" spans="1:4" ht="15" customHeight="1">
      <c r="A2" s="3"/>
      <c r="B2" s="4"/>
      <c r="C2" s="5"/>
      <c r="D2" s="421" t="s">
        <v>182</v>
      </c>
    </row>
    <row r="3" spans="1:4" ht="15" customHeight="1">
      <c r="A3" s="3"/>
      <c r="B3" s="4"/>
      <c r="C3" s="5"/>
      <c r="D3" s="421" t="s">
        <v>1</v>
      </c>
    </row>
    <row r="4" spans="1:4" ht="15" customHeight="1">
      <c r="A4" s="3"/>
      <c r="B4" s="4"/>
      <c r="C4" s="5"/>
      <c r="D4" s="421" t="s">
        <v>183</v>
      </c>
    </row>
    <row r="5" spans="1:4" ht="19.5" customHeight="1">
      <c r="A5" s="3"/>
      <c r="B5" s="4"/>
      <c r="C5" s="5"/>
      <c r="D5" s="6"/>
    </row>
    <row r="6" spans="1:5" s="11" customFormat="1" ht="93.75">
      <c r="A6" s="105" t="s">
        <v>134</v>
      </c>
      <c r="B6" s="8"/>
      <c r="C6" s="9"/>
      <c r="D6" s="9"/>
      <c r="E6" s="10"/>
    </row>
    <row r="7" spans="1:5" s="11" customFormat="1" ht="19.5" thickBot="1">
      <c r="A7" s="7"/>
      <c r="B7" s="8"/>
      <c r="C7" s="9"/>
      <c r="D7" s="9"/>
      <c r="E7" s="12" t="s">
        <v>2</v>
      </c>
    </row>
    <row r="8" spans="1:5" s="13" customFormat="1" ht="31.5">
      <c r="A8" s="280" t="s">
        <v>3</v>
      </c>
      <c r="B8" s="281" t="s">
        <v>4</v>
      </c>
      <c r="C8" s="348" t="s">
        <v>5</v>
      </c>
      <c r="D8" s="349" t="s">
        <v>6</v>
      </c>
      <c r="E8" s="359" t="s">
        <v>7</v>
      </c>
    </row>
    <row r="9" spans="1:5" s="13" customFormat="1" ht="13.5" customHeight="1">
      <c r="A9" s="286" t="s">
        <v>8</v>
      </c>
      <c r="B9" s="14"/>
      <c r="C9" s="67" t="s">
        <v>9</v>
      </c>
      <c r="D9" s="106" t="s">
        <v>10</v>
      </c>
      <c r="E9" s="353" t="s">
        <v>10</v>
      </c>
    </row>
    <row r="10" spans="1:5" s="22" customFormat="1" ht="12" thickBot="1">
      <c r="A10" s="350">
        <v>1</v>
      </c>
      <c r="B10" s="68">
        <v>2</v>
      </c>
      <c r="C10" s="68">
        <v>3</v>
      </c>
      <c r="D10" s="101">
        <v>4</v>
      </c>
      <c r="E10" s="354">
        <v>5</v>
      </c>
    </row>
    <row r="11" spans="1:5" s="34" customFormat="1" ht="30" thickBot="1" thickTop="1">
      <c r="A11" s="320">
        <v>921</v>
      </c>
      <c r="B11" s="37" t="s">
        <v>27</v>
      </c>
      <c r="C11" s="38" t="s">
        <v>19</v>
      </c>
      <c r="D11" s="102">
        <f>D12</f>
        <v>65000</v>
      </c>
      <c r="E11" s="355">
        <f>E12</f>
        <v>65000</v>
      </c>
    </row>
    <row r="12" spans="1:5" s="34" customFormat="1" ht="23.25" customHeight="1" thickTop="1">
      <c r="A12" s="322">
        <v>92108</v>
      </c>
      <c r="B12" s="89" t="s">
        <v>143</v>
      </c>
      <c r="C12" s="40"/>
      <c r="D12" s="103">
        <f>D13+D15</f>
        <v>65000</v>
      </c>
      <c r="E12" s="402">
        <f>E13+E14+E16</f>
        <v>65000</v>
      </c>
    </row>
    <row r="13" spans="1:5" s="34" customFormat="1" ht="74.25" customHeight="1">
      <c r="A13" s="323">
        <v>6320</v>
      </c>
      <c r="B13" s="108" t="s">
        <v>144</v>
      </c>
      <c r="C13" s="43"/>
      <c r="D13" s="228">
        <v>55000</v>
      </c>
      <c r="E13" s="356"/>
    </row>
    <row r="14" spans="1:5" s="34" customFormat="1" ht="70.5" customHeight="1">
      <c r="A14" s="351">
        <v>6220</v>
      </c>
      <c r="B14" s="229" t="s">
        <v>40</v>
      </c>
      <c r="C14" s="107"/>
      <c r="D14" s="227"/>
      <c r="E14" s="357">
        <v>55000</v>
      </c>
    </row>
    <row r="15" spans="1:5" s="34" customFormat="1" ht="61.5" customHeight="1">
      <c r="A15" s="351">
        <v>2020</v>
      </c>
      <c r="B15" s="369" t="s">
        <v>139</v>
      </c>
      <c r="C15" s="107"/>
      <c r="D15" s="227">
        <v>10000</v>
      </c>
      <c r="E15" s="357"/>
    </row>
    <row r="16" spans="1:5" s="34" customFormat="1" ht="36.75" customHeight="1" thickBot="1">
      <c r="A16" s="352">
        <v>2480</v>
      </c>
      <c r="B16" s="109" t="s">
        <v>138</v>
      </c>
      <c r="C16" s="230"/>
      <c r="D16" s="231"/>
      <c r="E16" s="358">
        <v>10000</v>
      </c>
    </row>
    <row r="17" spans="1:5" s="66" customFormat="1" ht="23.25" customHeight="1" thickBot="1" thickTop="1">
      <c r="A17" s="344"/>
      <c r="B17" s="65" t="s">
        <v>28</v>
      </c>
      <c r="C17" s="71"/>
      <c r="D17" s="360">
        <f>D11</f>
        <v>65000</v>
      </c>
      <c r="E17" s="279">
        <f>E11</f>
        <v>65000</v>
      </c>
    </row>
    <row r="18" s="72" customFormat="1" ht="13.5" thickTop="1"/>
    <row r="19" s="72" customFormat="1" ht="12.75"/>
    <row r="20" s="72" customFormat="1" ht="12.75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D7" sqref="D7"/>
    </sheetView>
  </sheetViews>
  <sheetFormatPr defaultColWidth="9.00390625" defaultRowHeight="12.75"/>
  <cols>
    <col min="1" max="1" width="7.875" style="110" customWidth="1"/>
    <col min="2" max="2" width="48.25390625" style="110" customWidth="1"/>
    <col min="3" max="4" width="15.00390625" style="110" customWidth="1"/>
    <col min="5" max="16384" width="9.125" style="110" customWidth="1"/>
  </cols>
  <sheetData>
    <row r="1" spans="1:4" ht="12.75">
      <c r="A1" s="120"/>
      <c r="B1" s="120"/>
      <c r="C1" s="121" t="s">
        <v>64</v>
      </c>
      <c r="D1" s="120"/>
    </row>
    <row r="2" spans="1:4" ht="14.25" customHeight="1">
      <c r="A2" s="120"/>
      <c r="B2" s="120"/>
      <c r="C2" s="421" t="s">
        <v>182</v>
      </c>
      <c r="D2" s="120"/>
    </row>
    <row r="3" spans="1:4" ht="14.25" customHeight="1">
      <c r="A3" s="123"/>
      <c r="B3" s="123"/>
      <c r="C3" s="421" t="s">
        <v>1</v>
      </c>
      <c r="D3" s="124"/>
    </row>
    <row r="4" spans="1:4" ht="14.25" customHeight="1">
      <c r="A4" s="123"/>
      <c r="B4" s="123"/>
      <c r="C4" s="421" t="s">
        <v>183</v>
      </c>
      <c r="D4" s="124"/>
    </row>
    <row r="5" spans="1:4" ht="12.75" customHeight="1">
      <c r="A5" s="123"/>
      <c r="B5" s="123"/>
      <c r="C5" s="125"/>
      <c r="D5" s="124"/>
    </row>
    <row r="6" spans="1:4" ht="18.75">
      <c r="A6" s="123"/>
      <c r="B6" s="126" t="s">
        <v>41</v>
      </c>
      <c r="C6" s="126"/>
      <c r="D6" s="124"/>
    </row>
    <row r="7" spans="1:4" ht="18.75">
      <c r="A7" s="123"/>
      <c r="B7" s="126" t="s">
        <v>42</v>
      </c>
      <c r="C7" s="123"/>
      <c r="D7" s="124"/>
    </row>
    <row r="8" spans="1:4" ht="18.75">
      <c r="A8" s="123"/>
      <c r="B8" s="126" t="s">
        <v>43</v>
      </c>
      <c r="C8" s="123"/>
      <c r="D8" s="124"/>
    </row>
    <row r="9" spans="1:4" ht="18.75">
      <c r="A9" s="123"/>
      <c r="B9" s="126" t="s">
        <v>44</v>
      </c>
      <c r="C9" s="123"/>
      <c r="D9" s="124"/>
    </row>
    <row r="10" spans="1:4" ht="12.75" customHeight="1" thickBot="1">
      <c r="A10" s="120"/>
      <c r="B10" s="120"/>
      <c r="C10" s="120"/>
      <c r="D10" s="127" t="s">
        <v>2</v>
      </c>
    </row>
    <row r="11" spans="1:4" ht="36.75" customHeight="1" thickBot="1">
      <c r="A11" s="382" t="s">
        <v>45</v>
      </c>
      <c r="B11" s="383" t="s">
        <v>46</v>
      </c>
      <c r="C11" s="383" t="s">
        <v>47</v>
      </c>
      <c r="D11" s="384" t="s">
        <v>48</v>
      </c>
    </row>
    <row r="12" spans="1:4" ht="14.25" customHeight="1" thickBot="1" thickTop="1">
      <c r="A12" s="385">
        <v>1</v>
      </c>
      <c r="B12" s="128">
        <v>2</v>
      </c>
      <c r="C12" s="128">
        <v>3</v>
      </c>
      <c r="D12" s="386">
        <v>4</v>
      </c>
    </row>
    <row r="13" spans="1:4" ht="37.5" customHeight="1" thickTop="1">
      <c r="A13" s="387">
        <v>952</v>
      </c>
      <c r="B13" s="129" t="s">
        <v>49</v>
      </c>
      <c r="C13" s="130">
        <f>SUM(C16:C19)</f>
        <v>28597235</v>
      </c>
      <c r="D13" s="388"/>
    </row>
    <row r="14" spans="1:4" ht="18.75" customHeight="1">
      <c r="A14" s="389"/>
      <c r="B14" s="131" t="s">
        <v>50</v>
      </c>
      <c r="C14" s="132"/>
      <c r="D14" s="388"/>
    </row>
    <row r="15" spans="1:4" ht="12" customHeight="1" hidden="1">
      <c r="A15" s="389"/>
      <c r="B15" s="131"/>
      <c r="C15" s="132"/>
      <c r="D15" s="388"/>
    </row>
    <row r="16" spans="1:4" s="111" customFormat="1" ht="24.75" customHeight="1">
      <c r="A16" s="389"/>
      <c r="B16" s="133" t="s">
        <v>51</v>
      </c>
      <c r="C16" s="134">
        <v>20000000</v>
      </c>
      <c r="D16" s="390"/>
    </row>
    <row r="17" spans="1:4" s="112" customFormat="1" ht="20.25" customHeight="1">
      <c r="A17" s="389"/>
      <c r="B17" s="135" t="s">
        <v>52</v>
      </c>
      <c r="C17" s="136">
        <v>2000000</v>
      </c>
      <c r="D17" s="388"/>
    </row>
    <row r="18" spans="1:4" ht="24" customHeight="1">
      <c r="A18" s="389"/>
      <c r="B18" s="135" t="s">
        <v>52</v>
      </c>
      <c r="C18" s="136">
        <v>47500</v>
      </c>
      <c r="D18" s="388"/>
    </row>
    <row r="19" spans="1:4" ht="63.75" customHeight="1">
      <c r="A19" s="389"/>
      <c r="B19" s="135" t="s">
        <v>145</v>
      </c>
      <c r="C19" s="136">
        <f>SUM(C20:C21)</f>
        <v>6549735</v>
      </c>
      <c r="D19" s="388"/>
    </row>
    <row r="20" spans="1:4" ht="24.75" customHeight="1">
      <c r="A20" s="389"/>
      <c r="B20" s="137" t="s">
        <v>53</v>
      </c>
      <c r="C20" s="138">
        <v>3460296</v>
      </c>
      <c r="D20" s="388"/>
    </row>
    <row r="21" spans="1:4" ht="27.75" customHeight="1">
      <c r="A21" s="389"/>
      <c r="B21" s="137" t="s">
        <v>54</v>
      </c>
      <c r="C21" s="138">
        <v>3089439</v>
      </c>
      <c r="D21" s="388"/>
    </row>
    <row r="22" spans="1:4" ht="16.5" customHeight="1">
      <c r="A22" s="387">
        <v>955</v>
      </c>
      <c r="B22" s="139" t="s">
        <v>55</v>
      </c>
      <c r="C22" s="140">
        <f>18062883-80356</f>
        <v>17982527</v>
      </c>
      <c r="D22" s="391"/>
    </row>
    <row r="23" spans="1:4" ht="10.5" customHeight="1">
      <c r="A23" s="389"/>
      <c r="B23" s="141"/>
      <c r="C23" s="142"/>
      <c r="D23" s="390"/>
    </row>
    <row r="24" spans="1:4" ht="31.5" customHeight="1">
      <c r="A24" s="387">
        <v>992</v>
      </c>
      <c r="B24" s="143" t="s">
        <v>56</v>
      </c>
      <c r="C24" s="144"/>
      <c r="D24" s="392">
        <f>SUM(D26:D30)</f>
        <v>17908335</v>
      </c>
    </row>
    <row r="25" spans="1:4" s="113" customFormat="1" ht="15.75" customHeight="1">
      <c r="A25" s="389"/>
      <c r="B25" s="131" t="s">
        <v>50</v>
      </c>
      <c r="C25" s="144"/>
      <c r="D25" s="393"/>
    </row>
    <row r="26" spans="1:4" s="113" customFormat="1" ht="15" customHeight="1">
      <c r="A26" s="394"/>
      <c r="B26" s="145" t="s">
        <v>57</v>
      </c>
      <c r="C26" s="395"/>
      <c r="D26" s="396">
        <v>2666000</v>
      </c>
    </row>
    <row r="27" spans="1:4" s="113" customFormat="1" ht="15" customHeight="1">
      <c r="A27" s="394"/>
      <c r="B27" s="145" t="s">
        <v>58</v>
      </c>
      <c r="C27" s="395"/>
      <c r="D27" s="396">
        <v>6500600</v>
      </c>
    </row>
    <row r="28" spans="1:4" s="113" customFormat="1" ht="15" customHeight="1">
      <c r="A28" s="394"/>
      <c r="B28" s="146" t="s">
        <v>59</v>
      </c>
      <c r="C28" s="138"/>
      <c r="D28" s="397">
        <v>900000</v>
      </c>
    </row>
    <row r="29" spans="1:4" ht="15" customHeight="1">
      <c r="A29" s="398"/>
      <c r="B29" s="147" t="s">
        <v>60</v>
      </c>
      <c r="C29" s="138"/>
      <c r="D29" s="397">
        <v>1292000</v>
      </c>
    </row>
    <row r="30" spans="1:4" ht="62.25" customHeight="1" thickBot="1">
      <c r="A30" s="398"/>
      <c r="B30" s="145" t="s">
        <v>61</v>
      </c>
      <c r="C30" s="138"/>
      <c r="D30" s="397">
        <v>6549735</v>
      </c>
    </row>
    <row r="31" spans="1:4" s="114" customFormat="1" ht="21" customHeight="1" thickBot="1" thickTop="1">
      <c r="A31" s="399"/>
      <c r="B31" s="148" t="s">
        <v>62</v>
      </c>
      <c r="C31" s="149">
        <f>C22+C13</f>
        <v>46579762</v>
      </c>
      <c r="D31" s="400">
        <f>D24</f>
        <v>17908335</v>
      </c>
    </row>
    <row r="32" spans="1:4" s="114" customFormat="1" ht="27" customHeight="1" thickBot="1" thickTop="1">
      <c r="A32" s="399"/>
      <c r="B32" s="148" t="s">
        <v>63</v>
      </c>
      <c r="C32" s="150">
        <f>D31-C31</f>
        <v>-28671427</v>
      </c>
      <c r="D32" s="401"/>
    </row>
    <row r="33" spans="1:4" ht="16.5" thickTop="1">
      <c r="A33" s="115"/>
      <c r="B33" s="116"/>
      <c r="C33" s="117"/>
      <c r="D33" s="117"/>
    </row>
    <row r="34" spans="1:4" ht="15.75">
      <c r="A34" s="115"/>
      <c r="B34" s="116"/>
      <c r="C34" s="117"/>
      <c r="D34" s="117"/>
    </row>
    <row r="35" spans="1:4" ht="15.75">
      <c r="A35" s="115"/>
      <c r="B35" s="116"/>
      <c r="C35" s="117"/>
      <c r="D35" s="117"/>
    </row>
    <row r="36" spans="1:4" ht="15.75">
      <c r="A36" s="115"/>
      <c r="B36" s="116"/>
      <c r="C36" s="117"/>
      <c r="D36" s="117"/>
    </row>
    <row r="37" spans="1:4" ht="15.75">
      <c r="A37" s="115"/>
      <c r="B37" s="116"/>
      <c r="C37" s="117"/>
      <c r="D37" s="117"/>
    </row>
    <row r="38" spans="1:4" ht="15.75">
      <c r="A38" s="115"/>
      <c r="B38" s="116"/>
      <c r="C38" s="117"/>
      <c r="D38" s="117"/>
    </row>
    <row r="39" spans="1:4" ht="12.75">
      <c r="A39" s="115"/>
      <c r="B39" s="115"/>
      <c r="C39" s="118"/>
      <c r="D39" s="118"/>
    </row>
    <row r="40" spans="1:4" ht="12.75">
      <c r="A40" s="115"/>
      <c r="B40" s="115"/>
      <c r="C40" s="118"/>
      <c r="D40" s="118"/>
    </row>
    <row r="41" spans="1:4" ht="12.75">
      <c r="A41" s="115"/>
      <c r="B41" s="115"/>
      <c r="C41" s="118"/>
      <c r="D41" s="118"/>
    </row>
    <row r="42" spans="3:4" ht="12.75">
      <c r="C42" s="119"/>
      <c r="D42" s="119"/>
    </row>
    <row r="43" spans="3:4" ht="12.75">
      <c r="C43" s="119"/>
      <c r="D43" s="119"/>
    </row>
    <row r="44" spans="3:4" ht="12.75">
      <c r="C44" s="119"/>
      <c r="D44" s="119"/>
    </row>
    <row r="45" spans="3:4" ht="12.75">
      <c r="C45" s="119"/>
      <c r="D45" s="119"/>
    </row>
    <row r="46" spans="3:4" ht="12.75">
      <c r="C46" s="119"/>
      <c r="D46" s="119"/>
    </row>
  </sheetData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1">
      <selection activeCell="D2" sqref="D2:D4"/>
    </sheetView>
  </sheetViews>
  <sheetFormatPr defaultColWidth="9.00390625" defaultRowHeight="12.75"/>
  <cols>
    <col min="1" max="1" width="7.75390625" style="162" customWidth="1"/>
    <col min="2" max="2" width="41.875" style="163" customWidth="1"/>
    <col min="3" max="3" width="12.75390625" style="164" customWidth="1"/>
    <col min="4" max="4" width="10.25390625" style="164" customWidth="1"/>
    <col min="5" max="5" width="13.25390625" style="164" customWidth="1"/>
    <col min="6" max="16384" width="10.00390625" style="163" customWidth="1"/>
  </cols>
  <sheetData>
    <row r="1" spans="4:5" ht="12.75" customHeight="1">
      <c r="D1" s="165" t="s">
        <v>73</v>
      </c>
      <c r="E1" s="163"/>
    </row>
    <row r="2" spans="4:5" ht="12.75" customHeight="1">
      <c r="D2" s="421" t="s">
        <v>182</v>
      </c>
      <c r="E2" s="163"/>
    </row>
    <row r="3" spans="2:5" ht="12.75" customHeight="1">
      <c r="B3" s="166"/>
      <c r="D3" s="421" t="s">
        <v>1</v>
      </c>
      <c r="E3" s="163"/>
    </row>
    <row r="4" spans="4:5" ht="12.75" customHeight="1">
      <c r="D4" s="421" t="s">
        <v>183</v>
      </c>
      <c r="E4" s="163"/>
    </row>
    <row r="5" ht="12.75" customHeight="1" hidden="1"/>
    <row r="6" ht="32.25" customHeight="1"/>
    <row r="7" spans="1:5" s="170" customFormat="1" ht="17.25" customHeight="1">
      <c r="A7" s="167"/>
      <c r="B7" s="168" t="s">
        <v>74</v>
      </c>
      <c r="C7" s="169"/>
      <c r="D7" s="169"/>
      <c r="E7" s="169"/>
    </row>
    <row r="8" spans="1:5" s="170" customFormat="1" ht="17.25" customHeight="1">
      <c r="A8" s="167"/>
      <c r="B8" s="168" t="s">
        <v>75</v>
      </c>
      <c r="C8" s="169"/>
      <c r="D8" s="169"/>
      <c r="E8" s="169"/>
    </row>
    <row r="9" spans="1:5" s="170" customFormat="1" ht="17.25" customHeight="1">
      <c r="A9" s="167"/>
      <c r="B9" s="168" t="s">
        <v>76</v>
      </c>
      <c r="C9" s="169"/>
      <c r="D9" s="169"/>
      <c r="E9" s="169"/>
    </row>
    <row r="10" spans="1:5" s="170" customFormat="1" ht="17.25" customHeight="1">
      <c r="A10" s="167"/>
      <c r="B10" s="168" t="s">
        <v>77</v>
      </c>
      <c r="C10" s="169"/>
      <c r="D10" s="169"/>
      <c r="E10" s="169"/>
    </row>
    <row r="11" spans="1:5" ht="12" customHeight="1" thickBot="1">
      <c r="A11" s="171"/>
      <c r="B11" s="172"/>
      <c r="C11" s="173"/>
      <c r="E11" s="174" t="s">
        <v>2</v>
      </c>
    </row>
    <row r="12" spans="1:5" s="180" customFormat="1" ht="42.75" customHeight="1">
      <c r="A12" s="175" t="s">
        <v>78</v>
      </c>
      <c r="B12" s="176" t="s">
        <v>79</v>
      </c>
      <c r="C12" s="177" t="s">
        <v>80</v>
      </c>
      <c r="D12" s="178" t="s">
        <v>81</v>
      </c>
      <c r="E12" s="179" t="s">
        <v>82</v>
      </c>
    </row>
    <row r="13" spans="1:5" s="186" customFormat="1" ht="10.5" customHeight="1">
      <c r="A13" s="181">
        <v>1</v>
      </c>
      <c r="B13" s="182">
        <v>2</v>
      </c>
      <c r="C13" s="183">
        <v>3</v>
      </c>
      <c r="D13" s="184">
        <v>4</v>
      </c>
      <c r="E13" s="185">
        <v>5</v>
      </c>
    </row>
    <row r="14" spans="1:5" s="192" customFormat="1" ht="21" customHeight="1">
      <c r="A14" s="187">
        <v>710</v>
      </c>
      <c r="B14" s="188" t="s">
        <v>83</v>
      </c>
      <c r="C14" s="189"/>
      <c r="D14" s="190"/>
      <c r="E14" s="191"/>
    </row>
    <row r="15" spans="1:5" s="198" customFormat="1" ht="30" customHeight="1" thickBot="1">
      <c r="A15" s="193">
        <v>71030</v>
      </c>
      <c r="B15" s="194" t="s">
        <v>84</v>
      </c>
      <c r="C15" s="195"/>
      <c r="D15" s="196"/>
      <c r="E15" s="197"/>
    </row>
    <row r="16" spans="1:5" s="204" customFormat="1" ht="35.25" customHeight="1" thickBot="1" thickTop="1">
      <c r="A16" s="199" t="s">
        <v>85</v>
      </c>
      <c r="B16" s="200" t="s">
        <v>86</v>
      </c>
      <c r="C16" s="201">
        <f>C17+C18-C19</f>
        <v>864309</v>
      </c>
      <c r="D16" s="202"/>
      <c r="E16" s="203">
        <f>E17+E18-E19</f>
        <v>864309</v>
      </c>
    </row>
    <row r="17" spans="1:5" ht="15.75" customHeight="1" thickTop="1">
      <c r="A17" s="205"/>
      <c r="B17" s="206" t="s">
        <v>87</v>
      </c>
      <c r="C17" s="207">
        <v>819947</v>
      </c>
      <c r="D17" s="208"/>
      <c r="E17" s="209">
        <v>819947</v>
      </c>
    </row>
    <row r="18" spans="1:5" ht="15.75" customHeight="1">
      <c r="A18" s="205"/>
      <c r="B18" s="206" t="s">
        <v>88</v>
      </c>
      <c r="C18" s="207">
        <v>64903</v>
      </c>
      <c r="D18" s="208"/>
      <c r="E18" s="209">
        <v>64903</v>
      </c>
    </row>
    <row r="19" spans="1:5" ht="15.75" customHeight="1" thickBot="1">
      <c r="A19" s="205"/>
      <c r="B19" s="206" t="s">
        <v>89</v>
      </c>
      <c r="C19" s="207">
        <v>20541</v>
      </c>
      <c r="D19" s="208"/>
      <c r="E19" s="209">
        <v>20541</v>
      </c>
    </row>
    <row r="20" spans="1:5" s="204" customFormat="1" ht="21" customHeight="1" thickBot="1" thickTop="1">
      <c r="A20" s="199" t="s">
        <v>90</v>
      </c>
      <c r="B20" s="200" t="s">
        <v>91</v>
      </c>
      <c r="C20" s="201">
        <f>SUM(C21:C23)</f>
        <v>305000</v>
      </c>
      <c r="D20" s="202"/>
      <c r="E20" s="203">
        <f>SUM(E21:E23)</f>
        <v>305000</v>
      </c>
    </row>
    <row r="21" spans="1:5" s="198" customFormat="1" ht="32.25" customHeight="1" hidden="1">
      <c r="A21" s="210" t="s">
        <v>92</v>
      </c>
      <c r="B21" s="211" t="s">
        <v>93</v>
      </c>
      <c r="C21" s="207">
        <v>0</v>
      </c>
      <c r="D21" s="212"/>
      <c r="E21" s="209">
        <v>0</v>
      </c>
    </row>
    <row r="22" spans="1:5" ht="19.5" customHeight="1" thickTop="1">
      <c r="A22" s="210" t="s">
        <v>94</v>
      </c>
      <c r="B22" s="206" t="s">
        <v>95</v>
      </c>
      <c r="C22" s="207">
        <v>285000</v>
      </c>
      <c r="D22" s="208"/>
      <c r="E22" s="209">
        <v>285000</v>
      </c>
    </row>
    <row r="23" spans="1:5" ht="19.5" customHeight="1" thickBot="1">
      <c r="A23" s="210" t="s">
        <v>96</v>
      </c>
      <c r="B23" s="206" t="s">
        <v>97</v>
      </c>
      <c r="C23" s="207">
        <v>20000</v>
      </c>
      <c r="D23" s="208"/>
      <c r="E23" s="209">
        <v>20000</v>
      </c>
    </row>
    <row r="24" spans="1:5" s="213" customFormat="1" ht="21.75" customHeight="1" thickBot="1" thickTop="1">
      <c r="A24" s="199" t="s">
        <v>98</v>
      </c>
      <c r="B24" s="200" t="s">
        <v>99</v>
      </c>
      <c r="C24" s="201">
        <f>SUM(C20+C16)</f>
        <v>1169309</v>
      </c>
      <c r="D24" s="202">
        <f>D25</f>
        <v>0</v>
      </c>
      <c r="E24" s="203">
        <f>SUM(E20+E16)</f>
        <v>1169309</v>
      </c>
    </row>
    <row r="25" spans="1:5" s="170" customFormat="1" ht="21.75" customHeight="1" thickBot="1" thickTop="1">
      <c r="A25" s="199" t="s">
        <v>100</v>
      </c>
      <c r="B25" s="200" t="s">
        <v>101</v>
      </c>
      <c r="C25" s="201">
        <f>SUM(C26+C33)</f>
        <v>573686</v>
      </c>
      <c r="D25" s="202">
        <f>D26+D33</f>
        <v>0</v>
      </c>
      <c r="E25" s="203">
        <f>SUM(E26+E33)</f>
        <v>573686</v>
      </c>
    </row>
    <row r="26" spans="1:5" s="219" customFormat="1" ht="18" customHeight="1" thickTop="1">
      <c r="A26" s="214"/>
      <c r="B26" s="215" t="s">
        <v>102</v>
      </c>
      <c r="C26" s="216">
        <f>SUM(C27:C32)</f>
        <v>540000</v>
      </c>
      <c r="D26" s="217">
        <f>SUM(D27:D32)</f>
        <v>0</v>
      </c>
      <c r="E26" s="218">
        <f>SUM(E27:E32)</f>
        <v>540000</v>
      </c>
    </row>
    <row r="27" spans="1:5" ht="19.5" customHeight="1">
      <c r="A27" s="205">
        <v>2960</v>
      </c>
      <c r="B27" s="206" t="s">
        <v>103</v>
      </c>
      <c r="C27" s="207">
        <v>62000</v>
      </c>
      <c r="D27" s="208"/>
      <c r="E27" s="209">
        <f aca="true" t="shared" si="0" ref="E27:E32">C27+D27</f>
        <v>62000</v>
      </c>
    </row>
    <row r="28" spans="1:5" ht="19.5" customHeight="1">
      <c r="A28" s="205">
        <v>4110</v>
      </c>
      <c r="B28" s="206" t="s">
        <v>104</v>
      </c>
      <c r="C28" s="207">
        <v>4000</v>
      </c>
      <c r="D28" s="220">
        <v>-2700</v>
      </c>
      <c r="E28" s="209">
        <f t="shared" si="0"/>
        <v>1300</v>
      </c>
    </row>
    <row r="29" spans="1:5" ht="19.5" customHeight="1">
      <c r="A29" s="205">
        <v>4120</v>
      </c>
      <c r="B29" s="206" t="s">
        <v>105</v>
      </c>
      <c r="C29" s="207">
        <v>1000</v>
      </c>
      <c r="D29" s="220">
        <v>-800</v>
      </c>
      <c r="E29" s="209">
        <f t="shared" si="0"/>
        <v>200</v>
      </c>
    </row>
    <row r="30" spans="1:5" ht="19.5" customHeight="1">
      <c r="A30" s="205">
        <v>4210</v>
      </c>
      <c r="B30" s="206" t="s">
        <v>106</v>
      </c>
      <c r="C30" s="207">
        <v>3000</v>
      </c>
      <c r="D30" s="220">
        <v>1400</v>
      </c>
      <c r="E30" s="209">
        <f t="shared" si="0"/>
        <v>4400</v>
      </c>
    </row>
    <row r="31" spans="1:5" ht="19.5" customHeight="1">
      <c r="A31" s="205">
        <v>4300</v>
      </c>
      <c r="B31" s="206" t="s">
        <v>107</v>
      </c>
      <c r="C31" s="207">
        <v>445000</v>
      </c>
      <c r="D31" s="220">
        <v>19700</v>
      </c>
      <c r="E31" s="209">
        <f t="shared" si="0"/>
        <v>464700</v>
      </c>
    </row>
    <row r="32" spans="1:5" ht="19.5" customHeight="1">
      <c r="A32" s="205">
        <v>4170</v>
      </c>
      <c r="B32" s="206" t="s">
        <v>31</v>
      </c>
      <c r="C32" s="207">
        <v>25000</v>
      </c>
      <c r="D32" s="220">
        <v>-17600</v>
      </c>
      <c r="E32" s="209">
        <f t="shared" si="0"/>
        <v>7400</v>
      </c>
    </row>
    <row r="33" spans="1:5" s="221" customFormat="1" ht="18" customHeight="1">
      <c r="A33" s="214"/>
      <c r="B33" s="215" t="s">
        <v>108</v>
      </c>
      <c r="C33" s="216">
        <f>C34</f>
        <v>33686</v>
      </c>
      <c r="D33" s="217"/>
      <c r="E33" s="218">
        <f>E34</f>
        <v>33686</v>
      </c>
    </row>
    <row r="34" spans="1:5" ht="24" customHeight="1" thickBot="1">
      <c r="A34" s="205">
        <v>6120</v>
      </c>
      <c r="B34" s="206" t="s">
        <v>109</v>
      </c>
      <c r="C34" s="207">
        <v>33686</v>
      </c>
      <c r="D34" s="220"/>
      <c r="E34" s="209">
        <f>C34+D34</f>
        <v>33686</v>
      </c>
    </row>
    <row r="35" spans="1:5" s="221" customFormat="1" ht="36.75" customHeight="1" thickBot="1" thickTop="1">
      <c r="A35" s="199" t="s">
        <v>110</v>
      </c>
      <c r="B35" s="222" t="s">
        <v>111</v>
      </c>
      <c r="C35" s="223">
        <f>C24-C25</f>
        <v>595623</v>
      </c>
      <c r="D35" s="224"/>
      <c r="E35" s="225">
        <f>E24-E25</f>
        <v>595623</v>
      </c>
    </row>
    <row r="36" ht="16.5" thickTop="1">
      <c r="E36" s="226"/>
    </row>
    <row r="37" ht="15.75">
      <c r="E37" s="226"/>
    </row>
    <row r="38" ht="15.75">
      <c r="E38" s="226"/>
    </row>
    <row r="39" ht="15.75">
      <c r="E39" s="226"/>
    </row>
    <row r="40" ht="15.75">
      <c r="E40" s="226"/>
    </row>
    <row r="41" ht="15.75">
      <c r="E41" s="226"/>
    </row>
    <row r="42" ht="15.75">
      <c r="E42" s="226"/>
    </row>
    <row r="43" ht="15.75">
      <c r="E43" s="226"/>
    </row>
    <row r="44" ht="15.75">
      <c r="E44" s="226"/>
    </row>
    <row r="45" ht="15.75">
      <c r="E45" s="226"/>
    </row>
    <row r="46" ht="15.75">
      <c r="E46" s="226"/>
    </row>
    <row r="47" ht="15.75">
      <c r="E47" s="226"/>
    </row>
    <row r="48" ht="15.75">
      <c r="E48" s="226"/>
    </row>
    <row r="49" ht="15.75">
      <c r="E49" s="226"/>
    </row>
    <row r="50" ht="15.75">
      <c r="E50" s="226"/>
    </row>
    <row r="51" ht="15.75">
      <c r="E51" s="226"/>
    </row>
    <row r="52" ht="15.75">
      <c r="E52" s="226"/>
    </row>
    <row r="53" ht="15.75">
      <c r="E53" s="226"/>
    </row>
    <row r="54" ht="15.75">
      <c r="E54" s="226"/>
    </row>
    <row r="55" ht="15.75">
      <c r="E55" s="226"/>
    </row>
    <row r="56" ht="15.75">
      <c r="E56" s="226"/>
    </row>
    <row r="57" ht="15.75">
      <c r="E57" s="226"/>
    </row>
    <row r="58" ht="15.75">
      <c r="E58" s="226"/>
    </row>
    <row r="59" ht="15.75">
      <c r="E59" s="226"/>
    </row>
    <row r="60" ht="15.75">
      <c r="E60" s="226"/>
    </row>
    <row r="61" ht="15.75">
      <c r="E61" s="226"/>
    </row>
    <row r="62" ht="15.75">
      <c r="E62" s="226"/>
    </row>
    <row r="63" ht="15.75">
      <c r="E63" s="226"/>
    </row>
    <row r="64" ht="15.75">
      <c r="E64" s="226"/>
    </row>
    <row r="65" ht="15.75">
      <c r="E65" s="226"/>
    </row>
    <row r="66" ht="15.75">
      <c r="E66" s="226"/>
    </row>
    <row r="67" ht="15.75">
      <c r="E67" s="226"/>
    </row>
    <row r="68" ht="15.75">
      <c r="E68" s="226"/>
    </row>
    <row r="69" ht="15.75">
      <c r="E69" s="226"/>
    </row>
    <row r="70" ht="15.75">
      <c r="E70" s="226"/>
    </row>
    <row r="71" ht="15.75">
      <c r="E71" s="226"/>
    </row>
    <row r="72" ht="15.75">
      <c r="E72" s="226"/>
    </row>
    <row r="73" ht="15.75">
      <c r="E73" s="226"/>
    </row>
    <row r="74" ht="15.75">
      <c r="E74" s="226"/>
    </row>
    <row r="75" ht="15.75">
      <c r="E75" s="226"/>
    </row>
    <row r="76" ht="15.75">
      <c r="E76" s="226"/>
    </row>
    <row r="77" ht="15.75">
      <c r="E77" s="226"/>
    </row>
    <row r="78" ht="15.75">
      <c r="E78" s="226"/>
    </row>
    <row r="79" ht="15.75">
      <c r="E79" s="226"/>
    </row>
    <row r="80" ht="15.75">
      <c r="E80" s="226"/>
    </row>
    <row r="81" ht="15.75">
      <c r="E81" s="226"/>
    </row>
    <row r="82" ht="15.75">
      <c r="E82" s="226"/>
    </row>
    <row r="83" ht="15.75">
      <c r="E83" s="226"/>
    </row>
    <row r="84" ht="15.75">
      <c r="E84" s="226"/>
    </row>
    <row r="85" ht="15.75">
      <c r="E85" s="226"/>
    </row>
    <row r="86" ht="15.75">
      <c r="E86" s="226"/>
    </row>
    <row r="87" ht="15.75">
      <c r="E87" s="226"/>
    </row>
    <row r="88" ht="15.75">
      <c r="E88" s="226"/>
    </row>
    <row r="89" ht="15.75">
      <c r="E89" s="226"/>
    </row>
    <row r="90" ht="15.75">
      <c r="E90" s="226"/>
    </row>
    <row r="91" ht="15.75">
      <c r="E91" s="226"/>
    </row>
    <row r="92" ht="15.75">
      <c r="E92" s="226"/>
    </row>
    <row r="93" ht="15.75">
      <c r="E93" s="226"/>
    </row>
    <row r="94" ht="15.75">
      <c r="E94" s="226"/>
    </row>
    <row r="95" ht="15.75">
      <c r="E95" s="226"/>
    </row>
    <row r="96" ht="15.75">
      <c r="E96" s="226"/>
    </row>
    <row r="97" ht="15.75">
      <c r="E97" s="226"/>
    </row>
    <row r="98" ht="15.75">
      <c r="E98" s="226"/>
    </row>
    <row r="99" ht="15.75">
      <c r="E99" s="226"/>
    </row>
    <row r="100" ht="15.75">
      <c r="E100" s="226"/>
    </row>
    <row r="101" ht="15.75">
      <c r="E101" s="226"/>
    </row>
    <row r="102" ht="15.75">
      <c r="E102" s="226"/>
    </row>
    <row r="103" ht="15.75">
      <c r="E103" s="226"/>
    </row>
    <row r="104" ht="15.75">
      <c r="E104" s="226"/>
    </row>
    <row r="105" ht="15.75">
      <c r="E105" s="226"/>
    </row>
    <row r="106" ht="15.75">
      <c r="E106" s="226"/>
    </row>
    <row r="107" ht="15.75">
      <c r="E107" s="226"/>
    </row>
    <row r="108" ht="15.75">
      <c r="E108" s="226"/>
    </row>
    <row r="109" ht="15.75">
      <c r="E109" s="226"/>
    </row>
    <row r="110" ht="15.75">
      <c r="E110" s="226"/>
    </row>
    <row r="111" ht="15.75">
      <c r="E111" s="226"/>
    </row>
    <row r="112" ht="15.75">
      <c r="E112" s="226"/>
    </row>
    <row r="113" ht="15.75">
      <c r="E113" s="226"/>
    </row>
    <row r="114" ht="15.75">
      <c r="E114" s="226"/>
    </row>
    <row r="115" ht="15.75">
      <c r="E115" s="226"/>
    </row>
    <row r="116" ht="15.75">
      <c r="E116" s="226"/>
    </row>
    <row r="117" ht="15.75">
      <c r="E117" s="226"/>
    </row>
    <row r="118" ht="15.75">
      <c r="E118" s="226"/>
    </row>
    <row r="119" ht="15.75">
      <c r="E119" s="226"/>
    </row>
    <row r="120" ht="15.75">
      <c r="E120" s="226"/>
    </row>
    <row r="121" ht="15.75">
      <c r="E121" s="226"/>
    </row>
    <row r="122" ht="15.75">
      <c r="E122" s="226"/>
    </row>
    <row r="123" ht="15.75">
      <c r="E123" s="226"/>
    </row>
    <row r="124" ht="15.75">
      <c r="E124" s="226"/>
    </row>
    <row r="125" ht="15.75">
      <c r="E125" s="226"/>
    </row>
    <row r="126" ht="15.75">
      <c r="E126" s="226"/>
    </row>
    <row r="127" ht="15.75">
      <c r="E127" s="226"/>
    </row>
    <row r="128" ht="15.75">
      <c r="E128" s="226"/>
    </row>
    <row r="129" ht="15.75">
      <c r="E129" s="226"/>
    </row>
    <row r="130" ht="15.75">
      <c r="E130" s="226"/>
    </row>
    <row r="131" ht="15.75">
      <c r="E131" s="226"/>
    </row>
    <row r="132" ht="15.75">
      <c r="E132" s="226"/>
    </row>
    <row r="133" ht="15.75">
      <c r="E133" s="226"/>
    </row>
    <row r="134" ht="15.75">
      <c r="E134" s="226"/>
    </row>
    <row r="135" ht="15.75">
      <c r="E135" s="226"/>
    </row>
    <row r="136" ht="15.75">
      <c r="E136" s="226"/>
    </row>
    <row r="137" ht="15.75">
      <c r="E137" s="226"/>
    </row>
    <row r="138" ht="15.75">
      <c r="E138" s="226"/>
    </row>
    <row r="139" ht="15.75">
      <c r="E139" s="226"/>
    </row>
    <row r="140" ht="15.75">
      <c r="E140" s="226"/>
    </row>
    <row r="141" ht="15.75">
      <c r="E141" s="226"/>
    </row>
    <row r="142" ht="15.75">
      <c r="E142" s="226"/>
    </row>
    <row r="143" ht="15.75">
      <c r="E143" s="226"/>
    </row>
    <row r="144" ht="15.75">
      <c r="E144" s="226"/>
    </row>
    <row r="145" ht="15.75">
      <c r="E145" s="226"/>
    </row>
    <row r="146" ht="15.75">
      <c r="E146" s="226"/>
    </row>
    <row r="147" ht="15.75">
      <c r="E147" s="226"/>
    </row>
    <row r="148" ht="15.75">
      <c r="E148" s="226"/>
    </row>
    <row r="149" ht="15.75">
      <c r="E149" s="226"/>
    </row>
    <row r="150" ht="15.75">
      <c r="E150" s="226"/>
    </row>
    <row r="151" ht="15.75">
      <c r="E151" s="226"/>
    </row>
    <row r="152" ht="15.75">
      <c r="E152" s="226"/>
    </row>
    <row r="153" ht="15.75">
      <c r="E153" s="226"/>
    </row>
    <row r="154" ht="15.75">
      <c r="E154" s="226"/>
    </row>
    <row r="155" ht="15.75">
      <c r="E155" s="226"/>
    </row>
    <row r="156" ht="15.75">
      <c r="E156" s="226"/>
    </row>
    <row r="157" ht="15.75">
      <c r="E157" s="226"/>
    </row>
    <row r="158" ht="15.75">
      <c r="E158" s="226"/>
    </row>
    <row r="159" ht="15.75">
      <c r="E159" s="226"/>
    </row>
    <row r="160" ht="15.75">
      <c r="E160" s="226"/>
    </row>
    <row r="161" ht="15.75">
      <c r="E161" s="226"/>
    </row>
    <row r="162" ht="15.75">
      <c r="E162" s="226"/>
    </row>
    <row r="163" ht="15.75">
      <c r="E163" s="226"/>
    </row>
    <row r="164" ht="15.75">
      <c r="E164" s="226"/>
    </row>
    <row r="165" ht="15.75">
      <c r="E165" s="226"/>
    </row>
    <row r="166" ht="15.75">
      <c r="E166" s="226"/>
    </row>
    <row r="167" ht="15.75">
      <c r="E167" s="226"/>
    </row>
    <row r="168" ht="15.75">
      <c r="E168" s="226"/>
    </row>
    <row r="169" ht="15.75">
      <c r="E169" s="226"/>
    </row>
    <row r="170" ht="15.75">
      <c r="E170" s="226"/>
    </row>
    <row r="171" ht="15.75">
      <c r="E171" s="226"/>
    </row>
    <row r="172" ht="15.75">
      <c r="E172" s="226"/>
    </row>
    <row r="173" ht="15.75">
      <c r="E173" s="226"/>
    </row>
    <row r="174" ht="15.75">
      <c r="E174" s="226"/>
    </row>
    <row r="175" ht="15.75">
      <c r="E175" s="226"/>
    </row>
    <row r="176" ht="15.75">
      <c r="E176" s="226"/>
    </row>
    <row r="177" ht="15.75">
      <c r="E177" s="226"/>
    </row>
    <row r="178" ht="15.75">
      <c r="E178" s="226"/>
    </row>
    <row r="179" ht="15.75">
      <c r="E179" s="226"/>
    </row>
    <row r="180" ht="15.75">
      <c r="E180" s="226"/>
    </row>
    <row r="181" ht="15.75">
      <c r="E181" s="226"/>
    </row>
    <row r="182" ht="15.75">
      <c r="E182" s="226"/>
    </row>
    <row r="183" ht="15.75">
      <c r="E183" s="226"/>
    </row>
    <row r="184" ht="15.75">
      <c r="E184" s="226"/>
    </row>
    <row r="185" ht="15.75">
      <c r="E185" s="226"/>
    </row>
    <row r="186" ht="15.75">
      <c r="E186" s="226"/>
    </row>
    <row r="187" ht="15.75">
      <c r="E187" s="226"/>
    </row>
    <row r="188" ht="15.75">
      <c r="E188" s="226"/>
    </row>
    <row r="189" ht="15.75">
      <c r="E189" s="226"/>
    </row>
    <row r="190" ht="15.75">
      <c r="E190" s="226"/>
    </row>
    <row r="191" ht="15.75">
      <c r="E191" s="226"/>
    </row>
    <row r="192" ht="15.75">
      <c r="E192" s="226"/>
    </row>
    <row r="193" ht="15.75">
      <c r="E193" s="226"/>
    </row>
    <row r="194" ht="15.75">
      <c r="E194" s="226"/>
    </row>
    <row r="195" ht="15.75">
      <c r="E195" s="226"/>
    </row>
    <row r="196" ht="15.75">
      <c r="E196" s="226"/>
    </row>
    <row r="197" ht="15.75">
      <c r="E197" s="226"/>
    </row>
    <row r="198" ht="15.75">
      <c r="E198" s="226"/>
    </row>
    <row r="199" ht="15.75">
      <c r="E199" s="226"/>
    </row>
    <row r="200" ht="15.75">
      <c r="E200" s="226"/>
    </row>
    <row r="201" ht="15.75">
      <c r="E201" s="226"/>
    </row>
    <row r="202" ht="15.75">
      <c r="E202" s="226"/>
    </row>
    <row r="203" ht="15.75">
      <c r="E203" s="226"/>
    </row>
    <row r="204" ht="15.75">
      <c r="E204" s="226"/>
    </row>
    <row r="205" ht="15.75">
      <c r="E205" s="226"/>
    </row>
    <row r="206" ht="15.75">
      <c r="E206" s="226"/>
    </row>
    <row r="207" ht="15.75">
      <c r="E207" s="226"/>
    </row>
    <row r="208" ht="15.75">
      <c r="E208" s="226"/>
    </row>
    <row r="209" ht="15.75">
      <c r="E209" s="226"/>
    </row>
    <row r="210" ht="15.75">
      <c r="E210" s="226"/>
    </row>
    <row r="211" ht="15.75">
      <c r="E211" s="226"/>
    </row>
    <row r="212" ht="15.75">
      <c r="E212" s="226"/>
    </row>
    <row r="213" ht="15.75">
      <c r="E213" s="226"/>
    </row>
    <row r="214" ht="15.75">
      <c r="E214" s="226"/>
    </row>
    <row r="215" ht="15.75">
      <c r="E215" s="226"/>
    </row>
    <row r="216" ht="15.75">
      <c r="E216" s="226"/>
    </row>
    <row r="217" ht="15.75">
      <c r="E217" s="226"/>
    </row>
    <row r="218" ht="15.75">
      <c r="E218" s="226"/>
    </row>
    <row r="219" ht="15.75">
      <c r="E219" s="226"/>
    </row>
    <row r="220" ht="15.75">
      <c r="E220" s="226"/>
    </row>
    <row r="221" ht="15.75">
      <c r="E221" s="226"/>
    </row>
    <row r="222" ht="15.75">
      <c r="E222" s="226"/>
    </row>
    <row r="223" ht="15.75">
      <c r="E223" s="226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F2" sqref="F2:F4"/>
    </sheetView>
  </sheetViews>
  <sheetFormatPr defaultColWidth="9.00390625" defaultRowHeight="12.75"/>
  <cols>
    <col min="1" max="1" width="4.00390625" style="420" customWidth="1"/>
    <col min="2" max="2" width="10.00390625" style="420" customWidth="1"/>
    <col min="3" max="3" width="43.00390625" style="420" customWidth="1"/>
    <col min="4" max="5" width="11.75390625" style="420" hidden="1" customWidth="1"/>
    <col min="6" max="6" width="11.25390625" style="420" customWidth="1"/>
    <col min="7" max="7" width="9.375" style="420" customWidth="1"/>
    <col min="8" max="8" width="10.875" style="420" customWidth="1"/>
    <col min="9" max="16384" width="9.125" style="420" customWidth="1"/>
  </cols>
  <sheetData>
    <row r="1" spans="5:8" ht="12.75">
      <c r="E1" s="165" t="s">
        <v>149</v>
      </c>
      <c r="F1" s="165" t="s">
        <v>149</v>
      </c>
      <c r="H1" s="165"/>
    </row>
    <row r="2" spans="5:8" ht="12.75">
      <c r="E2" s="421" t="s">
        <v>136</v>
      </c>
      <c r="F2" s="421" t="s">
        <v>182</v>
      </c>
      <c r="H2" s="421"/>
    </row>
    <row r="3" spans="5:8" ht="12.75">
      <c r="E3" s="421" t="s">
        <v>1</v>
      </c>
      <c r="F3" s="421" t="s">
        <v>1</v>
      </c>
      <c r="H3" s="421"/>
    </row>
    <row r="4" spans="5:8" ht="12.75">
      <c r="E4" s="421" t="s">
        <v>135</v>
      </c>
      <c r="F4" s="421" t="s">
        <v>183</v>
      </c>
      <c r="H4" s="421"/>
    </row>
    <row r="5" ht="12.75" customHeight="1">
      <c r="D5" s="422"/>
    </row>
    <row r="6" spans="3:8" s="423" customFormat="1" ht="16.5">
      <c r="C6" s="424" t="s">
        <v>176</v>
      </c>
      <c r="D6" s="425"/>
      <c r="E6" s="425"/>
      <c r="G6" s="425"/>
      <c r="H6" s="425"/>
    </row>
    <row r="7" spans="3:8" s="423" customFormat="1" ht="16.5">
      <c r="C7" s="425" t="s">
        <v>150</v>
      </c>
      <c r="D7" s="425"/>
      <c r="E7" s="425"/>
      <c r="G7" s="425"/>
      <c r="H7" s="425"/>
    </row>
    <row r="8" spans="3:8" s="423" customFormat="1" ht="16.5">
      <c r="C8" s="425" t="s">
        <v>151</v>
      </c>
      <c r="D8" s="425"/>
      <c r="E8" s="425"/>
      <c r="G8" s="425"/>
      <c r="H8" s="425"/>
    </row>
    <row r="9" spans="3:8" s="423" customFormat="1" ht="15.75" customHeight="1">
      <c r="C9" s="425" t="s">
        <v>152</v>
      </c>
      <c r="D9" s="425"/>
      <c r="E9" s="425"/>
      <c r="G9" s="425"/>
      <c r="H9" s="425"/>
    </row>
    <row r="10" spans="4:8" ht="22.5" customHeight="1" thickBot="1">
      <c r="D10" s="426"/>
      <c r="E10" s="427"/>
      <c r="F10" s="427" t="s">
        <v>153</v>
      </c>
      <c r="G10" s="427"/>
      <c r="H10" s="427"/>
    </row>
    <row r="11" spans="1:8" s="163" customFormat="1" ht="44.25" customHeight="1" thickBot="1">
      <c r="A11" s="428" t="s">
        <v>154</v>
      </c>
      <c r="B11" s="429" t="s">
        <v>155</v>
      </c>
      <c r="C11" s="485" t="s">
        <v>156</v>
      </c>
      <c r="D11" s="473" t="s">
        <v>157</v>
      </c>
      <c r="E11" s="474" t="s">
        <v>158</v>
      </c>
      <c r="F11" s="475" t="s">
        <v>157</v>
      </c>
      <c r="G11" s="476" t="s">
        <v>158</v>
      </c>
      <c r="H11" s="477" t="s">
        <v>159</v>
      </c>
    </row>
    <row r="12" spans="1:8" s="436" customFormat="1" ht="9.75" customHeight="1" thickBot="1" thickTop="1">
      <c r="A12" s="430">
        <v>1</v>
      </c>
      <c r="B12" s="431">
        <v>2</v>
      </c>
      <c r="C12" s="486">
        <v>3</v>
      </c>
      <c r="D12" s="432">
        <v>4</v>
      </c>
      <c r="E12" s="433">
        <v>5</v>
      </c>
      <c r="F12" s="434">
        <v>6</v>
      </c>
      <c r="G12" s="435">
        <v>5</v>
      </c>
      <c r="H12" s="478">
        <v>5</v>
      </c>
    </row>
    <row r="13" spans="1:8" s="163" customFormat="1" ht="31.5" customHeight="1" thickBot="1" thickTop="1">
      <c r="A13" s="437" t="s">
        <v>85</v>
      </c>
      <c r="B13" s="438" t="s">
        <v>160</v>
      </c>
      <c r="C13" s="487" t="s">
        <v>161</v>
      </c>
      <c r="D13" s="439">
        <f>D14+D15</f>
        <v>373504</v>
      </c>
      <c r="E13" s="439">
        <f>E14+E15</f>
        <v>-253504</v>
      </c>
      <c r="F13" s="440">
        <f>F14+F15</f>
        <v>120000</v>
      </c>
      <c r="G13" s="439">
        <f>G14+G15</f>
        <v>0</v>
      </c>
      <c r="H13" s="479">
        <f>F13+G13</f>
        <v>120000</v>
      </c>
    </row>
    <row r="14" spans="1:8" s="163" customFormat="1" ht="18.75" customHeight="1" thickTop="1">
      <c r="A14" s="441"/>
      <c r="B14" s="442">
        <v>9570</v>
      </c>
      <c r="C14" s="206" t="s">
        <v>162</v>
      </c>
      <c r="D14" s="443">
        <v>73504</v>
      </c>
      <c r="E14" s="444"/>
      <c r="F14" s="445">
        <f aca="true" t="shared" si="0" ref="F14:F24">D14+E14</f>
        <v>73504</v>
      </c>
      <c r="G14" s="446"/>
      <c r="H14" s="480">
        <f>F14+G14</f>
        <v>73504</v>
      </c>
    </row>
    <row r="15" spans="1:8" s="163" customFormat="1" ht="34.5" customHeight="1" thickBot="1">
      <c r="A15" s="447"/>
      <c r="B15" s="448" t="s">
        <v>92</v>
      </c>
      <c r="C15" s="488" t="s">
        <v>93</v>
      </c>
      <c r="D15" s="449">
        <v>300000</v>
      </c>
      <c r="E15" s="450">
        <v>-253504</v>
      </c>
      <c r="F15" s="451">
        <f t="shared" si="0"/>
        <v>46496</v>
      </c>
      <c r="G15" s="449"/>
      <c r="H15" s="481">
        <f>F15+G15</f>
        <v>46496</v>
      </c>
    </row>
    <row r="16" spans="1:8" s="163" customFormat="1" ht="33" customHeight="1" thickBot="1" thickTop="1">
      <c r="A16" s="437" t="s">
        <v>90</v>
      </c>
      <c r="B16" s="438" t="s">
        <v>160</v>
      </c>
      <c r="C16" s="489" t="s">
        <v>163</v>
      </c>
      <c r="D16" s="439" t="e">
        <f>D17+D19+D23</f>
        <v>#REF!</v>
      </c>
      <c r="E16" s="439" t="e">
        <f>E17+E19+E23</f>
        <v>#REF!</v>
      </c>
      <c r="F16" s="440">
        <f>F17+F19+F23</f>
        <v>120000</v>
      </c>
      <c r="G16" s="439">
        <f>G17+G19+G23</f>
        <v>0</v>
      </c>
      <c r="H16" s="479">
        <f>H17+H19+H23</f>
        <v>120000</v>
      </c>
    </row>
    <row r="17" spans="1:8" s="163" customFormat="1" ht="36" customHeight="1" thickTop="1">
      <c r="A17" s="452" t="s">
        <v>164</v>
      </c>
      <c r="B17" s="453"/>
      <c r="C17" s="490" t="s">
        <v>165</v>
      </c>
      <c r="D17" s="454">
        <f>D18</f>
        <v>5000</v>
      </c>
      <c r="E17" s="455"/>
      <c r="F17" s="456">
        <f t="shared" si="0"/>
        <v>5000</v>
      </c>
      <c r="G17" s="457"/>
      <c r="H17" s="482">
        <f>F17+G17</f>
        <v>5000</v>
      </c>
    </row>
    <row r="18" spans="1:8" s="163" customFormat="1" ht="32.25" customHeight="1">
      <c r="A18" s="458"/>
      <c r="B18" s="448" t="s">
        <v>166</v>
      </c>
      <c r="C18" s="488" t="s">
        <v>167</v>
      </c>
      <c r="D18" s="443">
        <v>5000</v>
      </c>
      <c r="E18" s="444"/>
      <c r="F18" s="445">
        <f t="shared" si="0"/>
        <v>5000</v>
      </c>
      <c r="G18" s="446"/>
      <c r="H18" s="480">
        <f>F18+G18</f>
        <v>5000</v>
      </c>
    </row>
    <row r="19" spans="1:8" s="163" customFormat="1" ht="36" customHeight="1">
      <c r="A19" s="459" t="s">
        <v>168</v>
      </c>
      <c r="B19" s="460"/>
      <c r="C19" s="491" t="s">
        <v>169</v>
      </c>
      <c r="D19" s="461">
        <f>SUM(D21:D22)</f>
        <v>185000</v>
      </c>
      <c r="E19" s="462">
        <f>SUM(E21:E22)</f>
        <v>-130000</v>
      </c>
      <c r="F19" s="463">
        <f t="shared" si="0"/>
        <v>55000</v>
      </c>
      <c r="G19" s="461">
        <f>SUM(G20:G22)</f>
        <v>0</v>
      </c>
      <c r="H19" s="483">
        <f>SUM(H20:H22)</f>
        <v>55000</v>
      </c>
    </row>
    <row r="20" spans="1:8" s="163" customFormat="1" ht="17.25" customHeight="1">
      <c r="A20" s="459"/>
      <c r="B20" s="464">
        <v>4210</v>
      </c>
      <c r="C20" s="492" t="s">
        <v>14</v>
      </c>
      <c r="D20" s="446"/>
      <c r="E20" s="444"/>
      <c r="F20" s="445"/>
      <c r="G20" s="446">
        <v>4400</v>
      </c>
      <c r="H20" s="480">
        <f>F20+G20</f>
        <v>4400</v>
      </c>
    </row>
    <row r="21" spans="1:8" s="221" customFormat="1" ht="15" customHeight="1">
      <c r="A21" s="465"/>
      <c r="B21" s="448" t="s">
        <v>170</v>
      </c>
      <c r="C21" s="488" t="s">
        <v>15</v>
      </c>
      <c r="D21" s="446">
        <v>5000</v>
      </c>
      <c r="E21" s="444"/>
      <c r="F21" s="445">
        <f t="shared" si="0"/>
        <v>5000</v>
      </c>
      <c r="G21" s="446">
        <v>-4400</v>
      </c>
      <c r="H21" s="480">
        <f>F21+G21</f>
        <v>600</v>
      </c>
    </row>
    <row r="22" spans="1:8" s="163" customFormat="1" ht="54" customHeight="1">
      <c r="A22" s="466"/>
      <c r="B22" s="448" t="s">
        <v>171</v>
      </c>
      <c r="C22" s="493" t="s">
        <v>172</v>
      </c>
      <c r="D22" s="446">
        <v>180000</v>
      </c>
      <c r="E22" s="444">
        <v>-130000</v>
      </c>
      <c r="F22" s="445">
        <f t="shared" si="0"/>
        <v>50000</v>
      </c>
      <c r="G22" s="446"/>
      <c r="H22" s="480">
        <f>F22+G22</f>
        <v>50000</v>
      </c>
    </row>
    <row r="23" spans="1:8" s="163" customFormat="1" ht="22.5" customHeight="1">
      <c r="A23" s="459" t="s">
        <v>173</v>
      </c>
      <c r="B23" s="460"/>
      <c r="C23" s="494" t="s">
        <v>174</v>
      </c>
      <c r="D23" s="467" t="e">
        <f>#REF!+D24</f>
        <v>#REF!</v>
      </c>
      <c r="E23" s="467" t="e">
        <f>#REF!+E24</f>
        <v>#REF!</v>
      </c>
      <c r="F23" s="468">
        <f>F24</f>
        <v>60000</v>
      </c>
      <c r="G23" s="467">
        <f>G24</f>
        <v>0</v>
      </c>
      <c r="H23" s="484">
        <f>F23+G23</f>
        <v>60000</v>
      </c>
    </row>
    <row r="24" spans="1:8" s="163" customFormat="1" ht="18.75" customHeight="1" thickBot="1">
      <c r="A24" s="469"/>
      <c r="B24" s="470" t="s">
        <v>170</v>
      </c>
      <c r="C24" s="493" t="s">
        <v>15</v>
      </c>
      <c r="D24" s="449">
        <v>60000</v>
      </c>
      <c r="E24" s="444"/>
      <c r="F24" s="445">
        <f t="shared" si="0"/>
        <v>60000</v>
      </c>
      <c r="G24" s="446"/>
      <c r="H24" s="480">
        <f>F24+G24</f>
        <v>60000</v>
      </c>
    </row>
    <row r="25" spans="1:8" s="163" customFormat="1" ht="39" customHeight="1" thickBot="1" thickTop="1">
      <c r="A25" s="437" t="s">
        <v>98</v>
      </c>
      <c r="B25" s="471"/>
      <c r="C25" s="200" t="s">
        <v>175</v>
      </c>
      <c r="D25" s="439" t="e">
        <f>D13-D16</f>
        <v>#REF!</v>
      </c>
      <c r="E25" s="439" t="e">
        <f>E13-E16</f>
        <v>#REF!</v>
      </c>
      <c r="F25" s="440">
        <f>F13-F16</f>
        <v>0</v>
      </c>
      <c r="G25" s="439">
        <f>G13-G16</f>
        <v>0</v>
      </c>
      <c r="H25" s="479">
        <f>H13-H16</f>
        <v>0</v>
      </c>
    </row>
    <row r="26" spans="5:8" s="163" customFormat="1" ht="13.5" thickTop="1">
      <c r="E26" s="472"/>
      <c r="F26" s="472"/>
      <c r="G26" s="472"/>
      <c r="H26" s="472"/>
    </row>
    <row r="27" spans="5:8" s="163" customFormat="1" ht="12.75">
      <c r="E27" s="472"/>
      <c r="F27" s="472"/>
      <c r="G27" s="472"/>
      <c r="H27" s="472"/>
    </row>
    <row r="28" spans="5:8" s="163" customFormat="1" ht="12.75">
      <c r="E28" s="472"/>
      <c r="F28" s="472"/>
      <c r="G28" s="472"/>
      <c r="H28" s="472"/>
    </row>
    <row r="29" spans="5:8" s="163" customFormat="1" ht="12.75">
      <c r="E29" s="472"/>
      <c r="F29" s="472"/>
      <c r="G29" s="472"/>
      <c r="H29" s="472"/>
    </row>
    <row r="30" spans="5:8" s="163" customFormat="1" ht="12.75">
      <c r="E30" s="472"/>
      <c r="F30" s="472"/>
      <c r="G30" s="472"/>
      <c r="H30" s="472"/>
    </row>
    <row r="31" spans="5:8" s="163" customFormat="1" ht="12.75">
      <c r="E31" s="472"/>
      <c r="F31" s="472"/>
      <c r="G31" s="472"/>
      <c r="H31" s="472"/>
    </row>
    <row r="32" spans="5:8" s="163" customFormat="1" ht="12.75">
      <c r="E32" s="472"/>
      <c r="F32" s="472"/>
      <c r="G32" s="472"/>
      <c r="H32" s="472"/>
    </row>
    <row r="33" spans="5:8" s="163" customFormat="1" ht="12.75">
      <c r="E33" s="472"/>
      <c r="F33" s="472"/>
      <c r="G33" s="472"/>
      <c r="H33" s="472"/>
    </row>
    <row r="34" spans="5:8" s="163" customFormat="1" ht="12.75">
      <c r="E34" s="472"/>
      <c r="F34" s="472"/>
      <c r="G34" s="472"/>
      <c r="H34" s="472"/>
    </row>
    <row r="35" spans="5:8" s="163" customFormat="1" ht="12.75">
      <c r="E35" s="472"/>
      <c r="F35" s="472"/>
      <c r="G35" s="472"/>
      <c r="H35" s="472"/>
    </row>
    <row r="36" spans="5:8" s="163" customFormat="1" ht="12.75">
      <c r="E36" s="472"/>
      <c r="F36" s="472"/>
      <c r="G36" s="472"/>
      <c r="H36" s="472"/>
    </row>
    <row r="37" spans="5:8" s="163" customFormat="1" ht="12.75">
      <c r="E37" s="472"/>
      <c r="F37" s="472"/>
      <c r="G37" s="472"/>
      <c r="H37" s="472"/>
    </row>
    <row r="38" spans="5:8" s="163" customFormat="1" ht="12.75">
      <c r="E38" s="472"/>
      <c r="F38" s="472"/>
      <c r="G38" s="472"/>
      <c r="H38" s="472"/>
    </row>
    <row r="39" spans="5:8" s="163" customFormat="1" ht="12.75">
      <c r="E39" s="472"/>
      <c r="F39" s="472"/>
      <c r="G39" s="472"/>
      <c r="H39" s="472"/>
    </row>
    <row r="40" spans="5:8" s="163" customFormat="1" ht="12.75">
      <c r="E40" s="472"/>
      <c r="F40" s="472"/>
      <c r="G40" s="472"/>
      <c r="H40" s="472"/>
    </row>
    <row r="41" spans="5:8" s="163" customFormat="1" ht="12.75">
      <c r="E41" s="472"/>
      <c r="F41" s="472"/>
      <c r="G41" s="472"/>
      <c r="H41" s="472"/>
    </row>
    <row r="42" spans="5:8" s="163" customFormat="1" ht="12.75">
      <c r="E42" s="472"/>
      <c r="F42" s="472"/>
      <c r="G42" s="472"/>
      <c r="H42" s="472"/>
    </row>
    <row r="43" spans="5:8" s="163" customFormat="1" ht="12.75">
      <c r="E43" s="472"/>
      <c r="F43" s="472"/>
      <c r="G43" s="472"/>
      <c r="H43" s="472"/>
    </row>
    <row r="44" spans="5:8" s="163" customFormat="1" ht="12.75">
      <c r="E44" s="472"/>
      <c r="F44" s="472"/>
      <c r="G44" s="472"/>
      <c r="H44" s="472"/>
    </row>
    <row r="45" spans="5:8" s="163" customFormat="1" ht="12.75">
      <c r="E45" s="472"/>
      <c r="F45" s="472"/>
      <c r="G45" s="472"/>
      <c r="H45" s="472"/>
    </row>
    <row r="46" spans="5:8" s="163" customFormat="1" ht="12.75">
      <c r="E46" s="472"/>
      <c r="F46" s="472"/>
      <c r="G46" s="472"/>
      <c r="H46" s="472"/>
    </row>
    <row r="47" spans="5:8" s="163" customFormat="1" ht="12.75">
      <c r="E47" s="472"/>
      <c r="F47" s="472"/>
      <c r="G47" s="472"/>
      <c r="H47" s="472"/>
    </row>
    <row r="48" spans="5:8" s="163" customFormat="1" ht="12.75">
      <c r="E48" s="472"/>
      <c r="F48" s="472"/>
      <c r="G48" s="472"/>
      <c r="H48" s="472"/>
    </row>
    <row r="49" spans="5:8" s="163" customFormat="1" ht="12.75">
      <c r="E49" s="472"/>
      <c r="F49" s="472"/>
      <c r="G49" s="472"/>
      <c r="H49" s="472"/>
    </row>
    <row r="50" spans="5:8" s="163" customFormat="1" ht="12.75">
      <c r="E50" s="472"/>
      <c r="F50" s="472"/>
      <c r="G50" s="472"/>
      <c r="H50" s="472"/>
    </row>
    <row r="51" spans="5:8" s="163" customFormat="1" ht="12.75">
      <c r="E51" s="472"/>
      <c r="F51" s="472"/>
      <c r="G51" s="472"/>
      <c r="H51" s="472"/>
    </row>
    <row r="52" spans="5:8" s="163" customFormat="1" ht="12.75">
      <c r="E52" s="472"/>
      <c r="F52" s="472"/>
      <c r="G52" s="472"/>
      <c r="H52" s="472"/>
    </row>
    <row r="53" spans="5:8" s="163" customFormat="1" ht="12.75">
      <c r="E53" s="472"/>
      <c r="F53" s="472"/>
      <c r="G53" s="472"/>
      <c r="H53" s="472"/>
    </row>
    <row r="54" s="163" customFormat="1" ht="12.75"/>
    <row r="55" s="163" customFormat="1" ht="12.75"/>
    <row r="56" s="163" customFormat="1" ht="12.75"/>
    <row r="57" s="163" customFormat="1" ht="12.75"/>
    <row r="58" s="163" customFormat="1" ht="12.75"/>
    <row r="59" s="163" customFormat="1" ht="12.75"/>
    <row r="60" s="163" customFormat="1" ht="12.75"/>
    <row r="61" s="163" customFormat="1" ht="12.75"/>
    <row r="62" s="163" customFormat="1" ht="12.75"/>
    <row r="63" s="163" customFormat="1" ht="12.75"/>
    <row r="64" s="163" customFormat="1" ht="12.75"/>
    <row r="65" s="163" customFormat="1" ht="12.75"/>
    <row r="66" s="163" customFormat="1" ht="12.75"/>
    <row r="67" s="163" customFormat="1" ht="12.75"/>
    <row r="68" s="163" customFormat="1" ht="12.75"/>
    <row r="69" s="163" customFormat="1" ht="12.75"/>
    <row r="70" s="163" customFormat="1" ht="12.75"/>
    <row r="71" s="163" customFormat="1" ht="12.75"/>
    <row r="72" s="163" customFormat="1" ht="12.75"/>
    <row r="73" s="163" customFormat="1" ht="12.75"/>
    <row r="74" s="163" customFormat="1" ht="12.75"/>
    <row r="75" s="163" customFormat="1" ht="12.75"/>
    <row r="76" s="163" customFormat="1" ht="12.75"/>
    <row r="77" s="163" customFormat="1" ht="12.75"/>
    <row r="78" s="163" customFormat="1" ht="12.75"/>
    <row r="79" s="163" customFormat="1" ht="12.75"/>
    <row r="80" s="163" customFormat="1" ht="12.75"/>
    <row r="81" s="163" customFormat="1" ht="12.75"/>
    <row r="82" s="163" customFormat="1" ht="12.75"/>
    <row r="83" s="163" customFormat="1" ht="12.75"/>
    <row r="84" s="163" customFormat="1" ht="12.75"/>
    <row r="85" s="163" customFormat="1" ht="12.75"/>
    <row r="86" s="163" customFormat="1" ht="12.75"/>
    <row r="87" s="163" customFormat="1" ht="12.75"/>
    <row r="88" s="163" customFormat="1" ht="12.75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2005-11-18T09:18:31Z</cp:lastPrinted>
  <dcterms:created xsi:type="dcterms:W3CDTF">2005-11-07T10:46:02Z</dcterms:created>
  <dcterms:modified xsi:type="dcterms:W3CDTF">2006-01-03T13:56:02Z</dcterms:modified>
  <cp:category/>
  <cp:version/>
  <cp:contentType/>
  <cp:contentStatus/>
</cp:coreProperties>
</file>