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3"/>
  </bookViews>
  <sheets>
    <sheet name="Zal nr 1" sheetId="1" r:id="rId1"/>
    <sheet name="Zał nr 2" sheetId="2" r:id="rId2"/>
    <sheet name="Zal nr 3" sheetId="3" r:id="rId3"/>
    <sheet name="Zal nr 4" sheetId="4" r:id="rId4"/>
  </sheets>
  <definedNames>
    <definedName name="_xlnm.Print_Titles" localSheetId="0">'Zal nr 1'!$7:$9</definedName>
    <definedName name="_xlnm.Print_Titles" localSheetId="1">'Zał nr 2'!$7:$9</definedName>
  </definedNames>
  <calcPr fullCalcOnLoad="1"/>
</workbook>
</file>

<file path=xl/sharedStrings.xml><?xml version="1.0" encoding="utf-8"?>
<sst xmlns="http://schemas.openxmlformats.org/spreadsheetml/2006/main" count="192" uniqueCount="121">
  <si>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</si>
  <si>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</si>
  <si>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</si>
  <si>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</si>
  <si>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</si>
  <si>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</si>
  <si>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</si>
  <si>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</si>
  <si>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</si>
  <si>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</si>
  <si>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</si>
  <si>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</si>
  <si>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Zakup usług pozostałych</t>
  </si>
  <si>
    <t>Pozostała działalność</t>
  </si>
  <si>
    <t>Zakup energii</t>
  </si>
  <si>
    <t>KS</t>
  </si>
  <si>
    <t>IK</t>
  </si>
  <si>
    <t>OGÓŁEM</t>
  </si>
  <si>
    <t>per saldo</t>
  </si>
  <si>
    <t>RWZ</t>
  </si>
  <si>
    <t>Zakup materiałów i wyposażenia</t>
  </si>
  <si>
    <t>Załącznik nr 2 do Zarządzenia</t>
  </si>
  <si>
    <t>ZMIANY W PLANIE WYDATKÓW NA ZADANIA WŁASNE POWIATU                             W  2005  ROKU</t>
  </si>
  <si>
    <t>Różne opłaty i składki</t>
  </si>
  <si>
    <t>4270</t>
  </si>
  <si>
    <t>Załącznik nr  4 do Zarządzenia</t>
  </si>
  <si>
    <t>TRANSPORT I ŁĄCZNOŚĆ</t>
  </si>
  <si>
    <t>Drogi publiczne gminne</t>
  </si>
  <si>
    <r>
      <t xml:space="preserve">Wydatki inwestycyjne jednostek budżetowych - </t>
    </r>
    <r>
      <rPr>
        <i/>
        <sz val="11"/>
        <rFont val="Times New Roman"/>
        <family val="1"/>
      </rPr>
      <t>"B</t>
    </r>
    <r>
      <rPr>
        <i/>
        <sz val="10"/>
        <rFont val="Times New Roman"/>
        <family val="1"/>
      </rPr>
      <t>udowa ul.Śródmiejskiej"</t>
    </r>
  </si>
  <si>
    <t>Drogi publiczne w miastach na prawach powiatu</t>
  </si>
  <si>
    <t>ZMIANY PLANU DOCHODÓW I WYDATKÓW NA ZADANIA WŁASNE GMINY                                        W  2005  ROKU</t>
  </si>
  <si>
    <t>Zakup usług remontowych</t>
  </si>
  <si>
    <t>Składki na ubezpieczenie społeczne</t>
  </si>
  <si>
    <t>ADMINISTRACJA PUBLICZNA</t>
  </si>
  <si>
    <t>E</t>
  </si>
  <si>
    <t>Urząd Miejski</t>
  </si>
  <si>
    <t>OA</t>
  </si>
  <si>
    <t>Wpłaty na PFRON</t>
  </si>
  <si>
    <t>Wynagrodzenia bezosobowe</t>
  </si>
  <si>
    <t>OŚWIATA I WYCHOWANIE</t>
  </si>
  <si>
    <t xml:space="preserve">Szkoły podstawowe </t>
  </si>
  <si>
    <t xml:space="preserve">Podróże służbowe krajowe </t>
  </si>
  <si>
    <t>Składki na FP</t>
  </si>
  <si>
    <t>Gimnazja</t>
  </si>
  <si>
    <t xml:space="preserve">Wynagrodzenia bezosobowe </t>
  </si>
  <si>
    <t>Wydatki  inwestycyjne jednostek budżetowych</t>
  </si>
  <si>
    <t>EDUKACYJNA OPIEKA WYCHOWAWCZA</t>
  </si>
  <si>
    <t>921</t>
  </si>
  <si>
    <t>KULTURA I OCHRONA DZIEDZICTWA NARODOWEGO</t>
  </si>
  <si>
    <t>92105</t>
  </si>
  <si>
    <t>Pozostałe zadania w zakresie kultury</t>
  </si>
  <si>
    <t>4300</t>
  </si>
  <si>
    <t>801</t>
  </si>
  <si>
    <t>80130</t>
  </si>
  <si>
    <t>Szkoły zawodowe</t>
  </si>
  <si>
    <t>4260</t>
  </si>
  <si>
    <t xml:space="preserve">Wydatki inwestycyjne jednostek budżetowych </t>
  </si>
  <si>
    <t>854</t>
  </si>
  <si>
    <t>85403</t>
  </si>
  <si>
    <t>Specjalny Ośrodek Szkolno - Wychowawczy</t>
  </si>
  <si>
    <t>85495</t>
  </si>
  <si>
    <t>4010</t>
  </si>
  <si>
    <r>
      <t>Wynagrodzenia osobowe pracowników -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odprawy emerytalne</t>
    </r>
  </si>
  <si>
    <r>
      <t xml:space="preserve">Wynagrodzenia osobowe pracowników - </t>
    </r>
    <r>
      <rPr>
        <i/>
        <sz val="10"/>
        <rFont val="Times New Roman"/>
        <family val="1"/>
      </rPr>
      <t>odprawy emerytalne</t>
    </r>
  </si>
  <si>
    <t>80102</t>
  </si>
  <si>
    <t>Szkoły podstawowe specjalne</t>
  </si>
  <si>
    <t>Dotacje celowe otrzymane z budżetu państwa na realizację własnych zadań bieżących gmin</t>
  </si>
  <si>
    <t>Gimnazjum Nr 2</t>
  </si>
  <si>
    <t>Szkoła Podstawowa Nr 4</t>
  </si>
  <si>
    <t>Szkolne Schroniska Młodzieżowe</t>
  </si>
  <si>
    <t>Wydatki inwestycyjne jednostek budżetowych</t>
  </si>
  <si>
    <t>Usprawnienie układu komunikacyjnego miasta Koszalin -  ul. Władysława IV</t>
  </si>
  <si>
    <t>Przebudowa skrzyżowanie ulic:  Armii Krajowej - Monte Cassino - Franciszkańskiej - Niepodległości</t>
  </si>
  <si>
    <t>ZMIANY W PLANIE FINANSOWYM</t>
  </si>
  <si>
    <t xml:space="preserve">POWIATOWEGO FUNDUSZU GOSPODARKI </t>
  </si>
  <si>
    <t>ZASOBEM GEODEZYJNYM I KARTOGRAFICZNYM</t>
  </si>
  <si>
    <t>W 2005 ROKU</t>
  </si>
  <si>
    <t>Dział
Rozdział
§</t>
  </si>
  <si>
    <t>TREŚĆ</t>
  </si>
  <si>
    <t>PLAN       2005 r.</t>
  </si>
  <si>
    <t>PLAN       2000 r.</t>
  </si>
  <si>
    <t>ZMIANY</t>
  </si>
  <si>
    <t>PLAN PO ZMIANACH</t>
  </si>
  <si>
    <t>DZIAŁALNOŚĆ USŁUGOWA</t>
  </si>
  <si>
    <t>Fundusz Gospodarki Zasobem Geodezyjnym i Kartograficznym</t>
  </si>
  <si>
    <t>I</t>
  </si>
  <si>
    <t>STAN FUNDUSZU NA POCZĄTEK ROKU</t>
  </si>
  <si>
    <t>z tego:</t>
  </si>
  <si>
    <t xml:space="preserve">środki pieniężne </t>
  </si>
  <si>
    <t>należności</t>
  </si>
  <si>
    <t>zobowiązania</t>
  </si>
  <si>
    <t>II</t>
  </si>
  <si>
    <t>PRZYCHODY W CIĄGU ROKU</t>
  </si>
  <si>
    <t>0580</t>
  </si>
  <si>
    <t>Grzywny i inne kary pieniężne od osób prawnych i innych jednostek organizacyjnych</t>
  </si>
  <si>
    <t>0830</t>
  </si>
  <si>
    <t>Wpływy z usług</t>
  </si>
  <si>
    <t>0920</t>
  </si>
  <si>
    <t>Pozostałe odsetki</t>
  </si>
  <si>
    <t>III</t>
  </si>
  <si>
    <t>PRZYCHODY OGÓŁEM</t>
  </si>
  <si>
    <t>IV</t>
  </si>
  <si>
    <t>WYDATKI  OGÓŁEM</t>
  </si>
  <si>
    <t>Wydatki bieżące ( własne )</t>
  </si>
  <si>
    <t>Składki na ubezpieczenia społeczne</t>
  </si>
  <si>
    <t>Wydatki inwestycyjne</t>
  </si>
  <si>
    <t>Wydatki na zakupy inwestycyjne funduszy celowych</t>
  </si>
  <si>
    <t>V</t>
  </si>
  <si>
    <t>STAN ŚRODKÓW OBROTOWYCH  
NA KONIEC ROKU</t>
  </si>
  <si>
    <t>Przelewy na CFZG i K i WFZG i K</t>
  </si>
  <si>
    <t xml:space="preserve">NA 2005 ROK     </t>
  </si>
  <si>
    <t>ZARZĄDU DRÓG MIEJSKICH</t>
  </si>
  <si>
    <t xml:space="preserve">ZMIANA PLANU WYDATKÓW DOCHODÓW WŁASNYCH  </t>
  </si>
  <si>
    <t>GOSPODARKA KOMUNALNA I OCHRONA ŚRODOWISKA</t>
  </si>
  <si>
    <t>90001</t>
  </si>
  <si>
    <t>Gospodarka ściekowa i ochrona wód</t>
  </si>
  <si>
    <t>ZDM</t>
  </si>
  <si>
    <t>80195</t>
  </si>
  <si>
    <t>Załącznik nr 3 do Zarządzenia</t>
  </si>
  <si>
    <t xml:space="preserve">Nr  324 / 2031 / 05  </t>
  </si>
  <si>
    <t>z dnia  22 lipca 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</si>
</sst>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4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 CE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b/>
      <sz val="13"/>
      <name val="Times New Roman CE"/>
      <family val="1"/>
    </font>
    <font>
      <b/>
      <sz val="14"/>
      <name val="Times New Roman CE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12" xfId="0" applyNumberFormat="1" applyFont="1" applyFill="1" applyBorder="1" applyAlignment="1" applyProtection="1">
      <alignment horizontal="centerContinuous" vertical="center"/>
      <protection locked="0"/>
    </xf>
    <xf numFmtId="0" fontId="8" fillId="0" borderId="13" xfId="0" applyNumberFormat="1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8" xfId="0" applyNumberFormat="1" applyFont="1" applyFill="1" applyBorder="1" applyAlignment="1" applyProtection="1">
      <alignment horizontal="centerContinuous" vertical="center"/>
      <protection locked="0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4" fontId="8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Continuous" vertical="center"/>
    </xf>
    <xf numFmtId="3" fontId="10" fillId="0" borderId="15" xfId="0" applyNumberFormat="1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24" xfId="0" applyNumberFormat="1" applyFont="1" applyFill="1" applyBorder="1" applyAlignment="1" applyProtection="1">
      <alignment horizontal="center" vertical="top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0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8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29" xfId="0" applyNumberFormat="1" applyFont="1" applyFill="1" applyBorder="1" applyAlignment="1" applyProtection="1">
      <alignment vertical="center" wrapText="1"/>
      <protection locked="0"/>
    </xf>
    <xf numFmtId="0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31" xfId="0" applyNumberFormat="1" applyFont="1" applyFill="1" applyBorder="1" applyAlignment="1" applyProtection="1">
      <alignment horizontal="centerContinuous" vertical="center"/>
      <protection locked="0"/>
    </xf>
    <xf numFmtId="0" fontId="8" fillId="0" borderId="32" xfId="0" applyNumberFormat="1" applyFont="1" applyFill="1" applyBorder="1" applyAlignment="1" applyProtection="1">
      <alignment vertical="center" wrapText="1"/>
      <protection locked="0"/>
    </xf>
    <xf numFmtId="164" fontId="8" fillId="0" borderId="32" xfId="0" applyNumberFormat="1" applyFont="1" applyFill="1" applyBorder="1" applyAlignment="1" applyProtection="1">
      <alignment horizontal="center" vertical="center"/>
      <protection locked="0"/>
    </xf>
    <xf numFmtId="49" fontId="9" fillId="0" borderId="33" xfId="0" applyNumberFormat="1" applyFont="1" applyFill="1" applyBorder="1" applyAlignment="1" applyProtection="1">
      <alignment horizontal="centerContinuous" vertical="center"/>
      <protection locked="0"/>
    </xf>
    <xf numFmtId="0" fontId="8" fillId="0" borderId="5" xfId="0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49" fontId="8" fillId="0" borderId="19" xfId="0" applyNumberFormat="1" applyFont="1" applyFill="1" applyBorder="1" applyAlignment="1" applyProtection="1">
      <alignment horizontal="centerContinuous" vertical="center"/>
      <protection locked="0"/>
    </xf>
    <xf numFmtId="3" fontId="8" fillId="0" borderId="20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Continuous" vertical="center"/>
      <protection locked="0"/>
    </xf>
    <xf numFmtId="3" fontId="8" fillId="0" borderId="38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40" xfId="0" applyNumberFormat="1" applyFont="1" applyFill="1" applyBorder="1" applyAlignment="1" applyProtection="1">
      <alignment vertical="center" wrapText="1"/>
      <protection locked="0"/>
    </xf>
    <xf numFmtId="0" fontId="9" fillId="0" borderId="41" xfId="0" applyNumberFormat="1" applyFont="1" applyFill="1" applyBorder="1" applyAlignment="1" applyProtection="1">
      <alignment vertical="center" wrapText="1"/>
      <protection locked="0"/>
    </xf>
    <xf numFmtId="164" fontId="8" fillId="0" borderId="24" xfId="0" applyNumberFormat="1" applyFont="1" applyFill="1" applyBorder="1" applyAlignment="1" applyProtection="1">
      <alignment horizontal="center" vertical="center"/>
      <protection locked="0"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0" fontId="9" fillId="0" borderId="44" xfId="0" applyNumberFormat="1" applyFont="1" applyFill="1" applyBorder="1" applyAlignment="1" applyProtection="1">
      <alignment horizontal="centerContinuous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9" fillId="0" borderId="8" xfId="0" applyNumberFormat="1" applyFont="1" applyFill="1" applyBorder="1" applyAlignment="1" applyProtection="1">
      <alignment horizontal="centerContinuous" vertical="center"/>
      <protection locked="0"/>
    </xf>
    <xf numFmtId="0" fontId="9" fillId="0" borderId="29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0" fontId="3" fillId="0" borderId="45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vertical="center"/>
    </xf>
    <xf numFmtId="0" fontId="7" fillId="0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7" fillId="0" borderId="51" xfId="0" applyNumberFormat="1" applyFont="1" applyFill="1" applyBorder="1" applyAlignment="1" applyProtection="1">
      <alignment horizontal="center" vertical="center"/>
      <protection locked="0"/>
    </xf>
    <xf numFmtId="3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8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54" xfId="0" applyNumberFormat="1" applyFont="1" applyFill="1" applyBorder="1" applyAlignment="1" applyProtection="1">
      <alignment horizontal="center" vertical="center"/>
      <protection locked="0"/>
    </xf>
    <xf numFmtId="164" fontId="8" fillId="0" borderId="55" xfId="0" applyNumberFormat="1" applyFont="1" applyFill="1" applyBorder="1" applyAlignment="1" applyProtection="1">
      <alignment horizontal="center" vertical="center"/>
      <protection locked="0"/>
    </xf>
    <xf numFmtId="164" fontId="9" fillId="0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vertical="center" wrapText="1"/>
      <protection locked="0"/>
    </xf>
    <xf numFmtId="0" fontId="8" fillId="0" borderId="24" xfId="0" applyNumberFormat="1" applyFont="1" applyFill="1" applyBorder="1" applyAlignment="1" applyProtection="1">
      <alignment vertical="center" wrapText="1"/>
      <protection locked="0"/>
    </xf>
    <xf numFmtId="164" fontId="8" fillId="0" borderId="57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" xfId="0" applyNumberFormat="1" applyFont="1" applyFill="1" applyBorder="1" applyAlignment="1" applyProtection="1">
      <alignment horizontal="center" vertical="center"/>
      <protection locked="0"/>
    </xf>
    <xf numFmtId="164" fontId="15" fillId="0" borderId="56" xfId="0" applyNumberFormat="1" applyFont="1" applyFill="1" applyBorder="1" applyAlignment="1" applyProtection="1">
      <alignment horizontal="center" vertical="center"/>
      <protection locked="0"/>
    </xf>
    <xf numFmtId="3" fontId="15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0" borderId="17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horizontal="right" vertical="center"/>
      <protection locked="0"/>
    </xf>
    <xf numFmtId="0" fontId="15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24" xfId="0" applyNumberFormat="1" applyFont="1" applyFill="1" applyBorder="1" applyAlignment="1" applyProtection="1">
      <alignment horizontal="center" vertical="center"/>
      <protection locked="0"/>
    </xf>
    <xf numFmtId="164" fontId="15" fillId="0" borderId="57" xfId="0" applyNumberFormat="1" applyFont="1" applyFill="1" applyBorder="1" applyAlignment="1" applyProtection="1">
      <alignment horizontal="center" vertical="center"/>
      <protection locked="0"/>
    </xf>
    <xf numFmtId="3" fontId="15" fillId="0" borderId="42" xfId="0" applyNumberFormat="1" applyFont="1" applyFill="1" applyBorder="1" applyAlignment="1" applyProtection="1">
      <alignment horizontal="right" vertical="center"/>
      <protection locked="0"/>
    </xf>
    <xf numFmtId="3" fontId="15" fillId="0" borderId="43" xfId="0" applyNumberFormat="1" applyFont="1" applyFill="1" applyBorder="1" applyAlignment="1" applyProtection="1">
      <alignment horizontal="right" vertical="center"/>
      <protection locked="0"/>
    </xf>
    <xf numFmtId="0" fontId="15" fillId="0" borderId="18" xfId="0" applyNumberFormat="1" applyFont="1" applyFill="1" applyBorder="1" applyAlignment="1" applyProtection="1">
      <alignment vertical="center" wrapText="1"/>
      <protection locked="0"/>
    </xf>
    <xf numFmtId="164" fontId="8" fillId="0" borderId="47" xfId="0" applyNumberFormat="1" applyFont="1" applyFill="1" applyBorder="1" applyAlignment="1" applyProtection="1">
      <alignment horizontal="center"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22" xfId="0" applyNumberFormat="1" applyFont="1" applyFill="1" applyBorder="1" applyAlignment="1" applyProtection="1">
      <alignment horizontal="right"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164" fontId="8" fillId="0" borderId="56" xfId="0" applyNumberFormat="1" applyFont="1" applyFill="1" applyBorder="1" applyAlignment="1" applyProtection="1">
      <alignment horizontal="center" vertical="center"/>
      <protection locked="0"/>
    </xf>
    <xf numFmtId="3" fontId="8" fillId="0" borderId="55" xfId="0" applyNumberFormat="1" applyFont="1" applyFill="1" applyBorder="1" applyAlignment="1" applyProtection="1">
      <alignment horizontal="right" vertical="center"/>
      <protection locked="0"/>
    </xf>
    <xf numFmtId="3" fontId="9" fillId="0" borderId="56" xfId="0" applyNumberFormat="1" applyFont="1" applyFill="1" applyBorder="1" applyAlignment="1" applyProtection="1">
      <alignment horizontal="right" vertical="center"/>
      <protection locked="0"/>
    </xf>
    <xf numFmtId="0" fontId="8" fillId="0" borderId="59" xfId="0" applyNumberFormat="1" applyFont="1" applyFill="1" applyBorder="1" applyAlignment="1" applyProtection="1">
      <alignment horizontal="centerContinuous" vertical="center"/>
      <protection locked="0"/>
    </xf>
    <xf numFmtId="0" fontId="8" fillId="0" borderId="60" xfId="0" applyNumberFormat="1" applyFont="1" applyFill="1" applyBorder="1" applyAlignment="1" applyProtection="1">
      <alignment vertical="center" wrapText="1"/>
      <protection locked="0"/>
    </xf>
    <xf numFmtId="164" fontId="8" fillId="0" borderId="61" xfId="0" applyNumberFormat="1" applyFont="1" applyFill="1" applyBorder="1" applyAlignment="1" applyProtection="1">
      <alignment horizontal="center" vertical="center"/>
      <protection locked="0"/>
    </xf>
    <xf numFmtId="164" fontId="8" fillId="0" borderId="62" xfId="0" applyNumberFormat="1" applyFont="1" applyFill="1" applyBorder="1" applyAlignment="1" applyProtection="1">
      <alignment horizontal="center" vertical="center"/>
      <protection locked="0"/>
    </xf>
    <xf numFmtId="3" fontId="8" fillId="0" borderId="63" xfId="0" applyNumberFormat="1" applyFont="1" applyFill="1" applyBorder="1" applyAlignment="1" applyProtection="1">
      <alignment horizontal="right" vertical="center"/>
      <protection locked="0"/>
    </xf>
    <xf numFmtId="3" fontId="8" fillId="0" borderId="64" xfId="0" applyNumberFormat="1" applyFont="1" applyFill="1" applyBorder="1" applyAlignment="1" applyProtection="1">
      <alignment horizontal="right" vertical="center"/>
      <protection locked="0"/>
    </xf>
    <xf numFmtId="0" fontId="8" fillId="0" borderId="38" xfId="0" applyNumberFormat="1" applyFont="1" applyFill="1" applyBorder="1" applyAlignment="1" applyProtection="1">
      <alignment vertical="center" wrapText="1"/>
      <protection locked="0"/>
    </xf>
    <xf numFmtId="0" fontId="8" fillId="0" borderId="5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49" fontId="9" fillId="0" borderId="65" xfId="0" applyNumberFormat="1" applyFont="1" applyFill="1" applyBorder="1" applyAlignment="1" applyProtection="1">
      <alignment horizontal="centerContinuous" vertical="center"/>
      <protection locked="0"/>
    </xf>
    <xf numFmtId="0" fontId="9" fillId="0" borderId="4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3" fontId="9" fillId="0" borderId="66" xfId="0" applyNumberFormat="1" applyFont="1" applyBorder="1" applyAlignment="1">
      <alignment vertical="center"/>
    </xf>
    <xf numFmtId="3" fontId="9" fillId="0" borderId="67" xfId="0" applyNumberFormat="1" applyFont="1" applyBorder="1" applyAlignment="1">
      <alignment vertical="center"/>
    </xf>
    <xf numFmtId="49" fontId="8" fillId="0" borderId="68" xfId="0" applyNumberFormat="1" applyFont="1" applyFill="1" applyBorder="1" applyAlignment="1" applyProtection="1">
      <alignment horizontal="centerContinuous" vertical="center"/>
      <protection locked="0"/>
    </xf>
    <xf numFmtId="3" fontId="8" fillId="0" borderId="69" xfId="0" applyNumberFormat="1" applyFont="1" applyBorder="1" applyAlignment="1">
      <alignment vertical="center"/>
    </xf>
    <xf numFmtId="3" fontId="8" fillId="0" borderId="58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15" fillId="0" borderId="41" xfId="0" applyNumberFormat="1" applyFont="1" applyFill="1" applyBorder="1" applyAlignment="1" applyProtection="1">
      <alignment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vertical="center" wrapText="1"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3" fontId="15" fillId="0" borderId="16" xfId="0" applyNumberFormat="1" applyFont="1" applyFill="1" applyBorder="1" applyAlignment="1" applyProtection="1">
      <alignment vertical="center"/>
      <protection locked="0"/>
    </xf>
    <xf numFmtId="3" fontId="15" fillId="0" borderId="34" xfId="0" applyNumberFormat="1" applyFont="1" applyFill="1" applyBorder="1" applyAlignment="1" applyProtection="1">
      <alignment vertical="center"/>
      <protection locked="0"/>
    </xf>
    <xf numFmtId="3" fontId="15" fillId="0" borderId="67" xfId="0" applyNumberFormat="1" applyFont="1" applyFill="1" applyBorder="1" applyAlignment="1" applyProtection="1">
      <alignment vertical="center"/>
      <protection locked="0"/>
    </xf>
    <xf numFmtId="3" fontId="9" fillId="0" borderId="34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49" fontId="8" fillId="0" borderId="70" xfId="0" applyNumberFormat="1" applyFont="1" applyFill="1" applyBorder="1" applyAlignment="1" applyProtection="1">
      <alignment horizontal="centerContinuous" vertical="center"/>
      <protection locked="0"/>
    </xf>
    <xf numFmtId="0" fontId="8" fillId="0" borderId="61" xfId="0" applyNumberFormat="1" applyFont="1" applyFill="1" applyBorder="1" applyAlignment="1" applyProtection="1">
      <alignment vertical="center" wrapText="1"/>
      <protection locked="0"/>
    </xf>
    <xf numFmtId="0" fontId="8" fillId="0" borderId="63" xfId="0" applyFont="1" applyBorder="1" applyAlignment="1">
      <alignment horizontal="center" vertical="center"/>
    </xf>
    <xf numFmtId="3" fontId="8" fillId="0" borderId="60" xfId="0" applyNumberFormat="1" applyFont="1" applyBorder="1" applyAlignment="1">
      <alignment vertical="center"/>
    </xf>
    <xf numFmtId="3" fontId="8" fillId="0" borderId="7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66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6" fontId="0" fillId="0" borderId="0" xfId="0" applyNumberFormat="1" applyFont="1" applyBorder="1" applyAlignment="1">
      <alignment horizontal="right" vertical="center"/>
    </xf>
    <xf numFmtId="166" fontId="0" fillId="0" borderId="0" xfId="0" applyNumberFormat="1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166" fontId="8" fillId="0" borderId="7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center" wrapText="1"/>
    </xf>
    <xf numFmtId="3" fontId="12" fillId="0" borderId="53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3" fontId="3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166" fontId="8" fillId="0" borderId="73" xfId="0" applyNumberFormat="1" applyFont="1" applyFill="1" applyBorder="1" applyAlignment="1" applyProtection="1">
      <alignment horizontal="center" vertical="center" wrapText="1"/>
      <protection/>
    </xf>
    <xf numFmtId="1" fontId="7" fillId="0" borderId="5" xfId="0" applyNumberFormat="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166" fontId="8" fillId="0" borderId="75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166" fontId="3" fillId="0" borderId="69" xfId="0" applyNumberFormat="1" applyFont="1" applyBorder="1" applyAlignment="1">
      <alignment horizontal="right" vertical="center"/>
    </xf>
    <xf numFmtId="166" fontId="12" fillId="0" borderId="76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12" fillId="0" borderId="5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3" fontId="15" fillId="0" borderId="5" xfId="0" applyNumberFormat="1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right" vertical="center"/>
    </xf>
    <xf numFmtId="166" fontId="15" fillId="0" borderId="5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3" fontId="9" fillId="0" borderId="5" xfId="0" applyNumberFormat="1" applyFont="1" applyBorder="1" applyAlignment="1">
      <alignment horizontal="right" vertical="center"/>
    </xf>
    <xf numFmtId="166" fontId="9" fillId="0" borderId="0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26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3" fontId="8" fillId="0" borderId="17" xfId="0" applyNumberFormat="1" applyFont="1" applyBorder="1" applyAlignment="1">
      <alignment horizontal="right" vertical="center"/>
    </xf>
    <xf numFmtId="166" fontId="10" fillId="0" borderId="9" xfId="0" applyNumberFormat="1" applyFont="1" applyBorder="1" applyAlignment="1">
      <alignment horizontal="right" vertical="center"/>
    </xf>
    <xf numFmtId="166" fontId="20" fillId="0" borderId="50" xfId="0" applyNumberFormat="1" applyFont="1" applyBorder="1" applyAlignment="1">
      <alignment horizontal="right" vertical="center"/>
    </xf>
    <xf numFmtId="3" fontId="19" fillId="0" borderId="13" xfId="0" applyNumberFormat="1" applyFont="1" applyBorder="1" applyAlignment="1">
      <alignment horizontal="right" vertical="center"/>
    </xf>
    <xf numFmtId="166" fontId="14" fillId="0" borderId="5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horizontal="right" vertical="center"/>
    </xf>
    <xf numFmtId="166" fontId="8" fillId="0" borderId="73" xfId="0" applyNumberFormat="1" applyFont="1" applyFill="1" applyBorder="1" applyAlignment="1" applyProtection="1">
      <alignment horizontal="center" vertical="center" wrapText="1"/>
      <protection/>
    </xf>
    <xf numFmtId="1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 vertical="center"/>
    </xf>
    <xf numFmtId="165" fontId="23" fillId="0" borderId="0" xfId="0" applyNumberFormat="1" applyFont="1" applyAlignment="1">
      <alignment horizontal="centerContinuous" vertical="center"/>
    </xf>
    <xf numFmtId="166" fontId="23" fillId="0" borderId="0" xfId="0" applyNumberFormat="1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H7" sqref="H7"/>
    </sheetView>
  </sheetViews>
  <sheetFormatPr defaultColWidth="9.33203125" defaultRowHeight="12.75"/>
  <cols>
    <col min="1" max="1" width="9.16015625" style="1" customWidth="1"/>
    <col min="2" max="2" width="40.33203125" style="1" customWidth="1"/>
    <col min="3" max="3" width="8" style="1" customWidth="1"/>
    <col min="4" max="4" width="19" style="1" customWidth="1"/>
    <col min="5" max="6" width="15.83203125" style="1" customWidth="1"/>
    <col min="7" max="16384" width="11.66015625" style="1" customWidth="1"/>
  </cols>
  <sheetData>
    <row r="1" ht="14.25" customHeight="1">
      <c r="E1" s="2" t="s">
        <v>0</v>
      </c>
    </row>
    <row r="2" spans="1:5" ht="14.25" customHeight="1">
      <c r="A2" s="3"/>
      <c r="B2" s="4"/>
      <c r="C2" s="5"/>
      <c r="D2" s="5"/>
      <c r="E2" s="6" t="s">
        <v>119</v>
      </c>
    </row>
    <row r="3" spans="1:5" ht="14.25" customHeight="1">
      <c r="A3" s="3"/>
      <c r="B3" s="4"/>
      <c r="C3" s="5"/>
      <c r="D3" s="5"/>
      <c r="E3" s="6" t="s">
        <v>1</v>
      </c>
    </row>
    <row r="4" spans="1:5" ht="14.25" customHeight="1">
      <c r="A4" s="3"/>
      <c r="B4" s="4"/>
      <c r="C4" s="5"/>
      <c r="D4" s="5"/>
      <c r="E4" s="6" t="s">
        <v>120</v>
      </c>
    </row>
    <row r="5" spans="1:6" s="11" customFormat="1" ht="33.75" customHeight="1">
      <c r="A5" s="7" t="s">
        <v>30</v>
      </c>
      <c r="B5" s="8"/>
      <c r="C5" s="9"/>
      <c r="D5" s="9"/>
      <c r="E5" s="10"/>
      <c r="F5" s="10"/>
    </row>
    <row r="6" spans="1:6" s="11" customFormat="1" ht="30.75" customHeight="1" thickBot="1">
      <c r="A6" s="7"/>
      <c r="B6" s="8"/>
      <c r="C6" s="9"/>
      <c r="D6" s="9"/>
      <c r="F6" s="12" t="s">
        <v>2</v>
      </c>
    </row>
    <row r="7" spans="1:6" s="17" customFormat="1" ht="22.5" customHeight="1">
      <c r="A7" s="13" t="s">
        <v>3</v>
      </c>
      <c r="B7" s="14" t="s">
        <v>4</v>
      </c>
      <c r="C7" s="15" t="s">
        <v>5</v>
      </c>
      <c r="D7" s="128" t="s">
        <v>6</v>
      </c>
      <c r="E7" s="88" t="s">
        <v>7</v>
      </c>
      <c r="F7" s="16"/>
    </row>
    <row r="8" spans="1:6" s="17" customFormat="1" ht="11.25" customHeight="1">
      <c r="A8" s="18" t="s">
        <v>8</v>
      </c>
      <c r="B8" s="19"/>
      <c r="C8" s="20" t="s">
        <v>9</v>
      </c>
      <c r="D8" s="129" t="s">
        <v>10</v>
      </c>
      <c r="E8" s="21" t="s">
        <v>11</v>
      </c>
      <c r="F8" s="22" t="s">
        <v>10</v>
      </c>
    </row>
    <row r="9" spans="1:6" s="27" customFormat="1" ht="11.25" customHeight="1" thickBot="1">
      <c r="A9" s="132">
        <v>1</v>
      </c>
      <c r="B9" s="133">
        <v>2</v>
      </c>
      <c r="C9" s="133">
        <v>3</v>
      </c>
      <c r="D9" s="134">
        <v>4</v>
      </c>
      <c r="E9" s="135">
        <v>5</v>
      </c>
      <c r="F9" s="136">
        <v>6</v>
      </c>
    </row>
    <row r="10" spans="1:6" s="33" customFormat="1" ht="21" customHeight="1" thickBot="1" thickTop="1">
      <c r="A10" s="28">
        <v>750</v>
      </c>
      <c r="B10" s="29" t="s">
        <v>33</v>
      </c>
      <c r="C10" s="30"/>
      <c r="D10" s="138"/>
      <c r="E10" s="31">
        <f>E11+E16</f>
        <v>14225</v>
      </c>
      <c r="F10" s="32">
        <f>F11+F16</f>
        <v>14225</v>
      </c>
    </row>
    <row r="11" spans="1:6" s="33" customFormat="1" ht="20.25" customHeight="1" thickTop="1">
      <c r="A11" s="137">
        <v>75023</v>
      </c>
      <c r="B11" s="142" t="s">
        <v>35</v>
      </c>
      <c r="C11" s="107"/>
      <c r="D11" s="143"/>
      <c r="E11" s="108">
        <f>SUM(E12:E15)</f>
        <v>9225</v>
      </c>
      <c r="F11" s="109">
        <f>SUM(F13:F15)</f>
        <v>9225</v>
      </c>
    </row>
    <row r="12" spans="1:6" s="44" customFormat="1" ht="18" customHeight="1">
      <c r="A12" s="39">
        <v>4110</v>
      </c>
      <c r="B12" s="46" t="s">
        <v>32</v>
      </c>
      <c r="C12" s="41" t="s">
        <v>36</v>
      </c>
      <c r="D12" s="140"/>
      <c r="E12" s="42">
        <v>9225</v>
      </c>
      <c r="F12" s="43"/>
    </row>
    <row r="13" spans="1:6" s="44" customFormat="1" ht="18" customHeight="1">
      <c r="A13" s="39">
        <v>4110</v>
      </c>
      <c r="B13" s="46" t="s">
        <v>32</v>
      </c>
      <c r="C13" s="41" t="s">
        <v>34</v>
      </c>
      <c r="D13" s="140"/>
      <c r="E13" s="42"/>
      <c r="F13" s="43">
        <v>450</v>
      </c>
    </row>
    <row r="14" spans="1:6" s="44" customFormat="1" ht="18" customHeight="1">
      <c r="A14" s="39">
        <v>4120</v>
      </c>
      <c r="B14" s="46" t="s">
        <v>42</v>
      </c>
      <c r="C14" s="41" t="s">
        <v>34</v>
      </c>
      <c r="D14" s="140"/>
      <c r="E14" s="42"/>
      <c r="F14" s="43">
        <v>65</v>
      </c>
    </row>
    <row r="15" spans="1:6" s="33" customFormat="1" ht="18" customHeight="1">
      <c r="A15" s="39">
        <v>4170</v>
      </c>
      <c r="B15" s="46" t="s">
        <v>44</v>
      </c>
      <c r="C15" s="41" t="s">
        <v>34</v>
      </c>
      <c r="D15" s="140"/>
      <c r="E15" s="42"/>
      <c r="F15" s="43">
        <v>8710</v>
      </c>
    </row>
    <row r="16" spans="1:6" s="33" customFormat="1" ht="18" customHeight="1">
      <c r="A16" s="34">
        <v>75095</v>
      </c>
      <c r="B16" s="35" t="s">
        <v>13</v>
      </c>
      <c r="C16" s="36" t="s">
        <v>19</v>
      </c>
      <c r="D16" s="139"/>
      <c r="E16" s="37">
        <f>SUM(E17:E18)</f>
        <v>5000</v>
      </c>
      <c r="F16" s="150">
        <f>SUM(F17:F18)</f>
        <v>5000</v>
      </c>
    </row>
    <row r="17" spans="1:6" s="44" customFormat="1" ht="18" customHeight="1">
      <c r="A17" s="39">
        <v>4300</v>
      </c>
      <c r="B17" s="46" t="s">
        <v>12</v>
      </c>
      <c r="C17" s="41"/>
      <c r="D17" s="140"/>
      <c r="E17" s="42"/>
      <c r="F17" s="43">
        <v>5000</v>
      </c>
    </row>
    <row r="18" spans="1:6" s="44" customFormat="1" ht="20.25" customHeight="1" thickBot="1">
      <c r="A18" s="39">
        <v>4430</v>
      </c>
      <c r="B18" s="40" t="s">
        <v>23</v>
      </c>
      <c r="C18" s="41"/>
      <c r="D18" s="140"/>
      <c r="E18" s="42">
        <v>5000</v>
      </c>
      <c r="F18" s="43"/>
    </row>
    <row r="19" spans="1:6" s="33" customFormat="1" ht="21.75" customHeight="1" thickBot="1" thickTop="1">
      <c r="A19" s="28">
        <v>801</v>
      </c>
      <c r="B19" s="85" t="s">
        <v>39</v>
      </c>
      <c r="C19" s="30" t="s">
        <v>34</v>
      </c>
      <c r="D19" s="158">
        <f>D20+D23+D28</f>
        <v>8640</v>
      </c>
      <c r="E19" s="31">
        <f>E20+E23+E28</f>
        <v>37816</v>
      </c>
      <c r="F19" s="159">
        <f>F20+F23+F28</f>
        <v>46456</v>
      </c>
    </row>
    <row r="20" spans="1:6" s="33" customFormat="1" ht="21" customHeight="1" thickTop="1">
      <c r="A20" s="89">
        <v>80101</v>
      </c>
      <c r="B20" s="105" t="s">
        <v>40</v>
      </c>
      <c r="C20" s="91"/>
      <c r="D20" s="160"/>
      <c r="E20" s="81">
        <f>SUM(E21:E22)</f>
        <v>2708</v>
      </c>
      <c r="F20" s="74">
        <f>SUM(F21:F22)</f>
        <v>2708</v>
      </c>
    </row>
    <row r="21" spans="1:6" s="44" customFormat="1" ht="15">
      <c r="A21" s="39">
        <v>4140</v>
      </c>
      <c r="B21" s="40" t="s">
        <v>37</v>
      </c>
      <c r="C21" s="41"/>
      <c r="D21" s="140"/>
      <c r="E21" s="42"/>
      <c r="F21" s="43">
        <v>2708</v>
      </c>
    </row>
    <row r="22" spans="1:6" s="44" customFormat="1" ht="16.5" customHeight="1">
      <c r="A22" s="39">
        <v>4410</v>
      </c>
      <c r="B22" s="40" t="s">
        <v>41</v>
      </c>
      <c r="C22" s="41"/>
      <c r="D22" s="140"/>
      <c r="E22" s="42">
        <v>2708</v>
      </c>
      <c r="F22" s="43"/>
    </row>
    <row r="23" spans="1:6" s="44" customFormat="1" ht="18.75" customHeight="1">
      <c r="A23" s="34">
        <v>80110</v>
      </c>
      <c r="B23" s="86" t="s">
        <v>43</v>
      </c>
      <c r="C23" s="36"/>
      <c r="D23" s="139"/>
      <c r="E23" s="37">
        <f>SUM(E24:E27)</f>
        <v>12708</v>
      </c>
      <c r="F23" s="38">
        <f>SUM(F24:F27)</f>
        <v>12708</v>
      </c>
    </row>
    <row r="24" spans="1:6" s="44" customFormat="1" ht="16.5" customHeight="1">
      <c r="A24" s="39">
        <v>4140</v>
      </c>
      <c r="B24" s="46" t="s">
        <v>37</v>
      </c>
      <c r="C24" s="41"/>
      <c r="D24" s="140"/>
      <c r="E24" s="42">
        <v>2708</v>
      </c>
      <c r="F24" s="43"/>
    </row>
    <row r="25" spans="1:6" s="44" customFormat="1" ht="16.5" customHeight="1">
      <c r="A25" s="39">
        <v>4210</v>
      </c>
      <c r="B25" s="46" t="s">
        <v>20</v>
      </c>
      <c r="C25" s="41"/>
      <c r="D25" s="140"/>
      <c r="E25" s="42">
        <v>10000</v>
      </c>
      <c r="F25" s="43"/>
    </row>
    <row r="26" spans="1:6" s="44" customFormat="1" ht="16.5" customHeight="1">
      <c r="A26" s="39">
        <v>4410</v>
      </c>
      <c r="B26" s="40" t="s">
        <v>41</v>
      </c>
      <c r="C26" s="41"/>
      <c r="D26" s="140"/>
      <c r="E26" s="42"/>
      <c r="F26" s="43">
        <v>2708</v>
      </c>
    </row>
    <row r="27" spans="1:6" s="44" customFormat="1" ht="32.25" customHeight="1">
      <c r="A27" s="39">
        <v>6050</v>
      </c>
      <c r="B27" s="46" t="s">
        <v>45</v>
      </c>
      <c r="C27" s="41"/>
      <c r="D27" s="140"/>
      <c r="E27" s="42"/>
      <c r="F27" s="43">
        <v>10000</v>
      </c>
    </row>
    <row r="28" spans="1:6" s="44" customFormat="1" ht="22.5" customHeight="1">
      <c r="A28" s="34">
        <v>80195</v>
      </c>
      <c r="B28" s="86" t="s">
        <v>13</v>
      </c>
      <c r="C28" s="36"/>
      <c r="D28" s="162">
        <f>SUM(D29:D32)</f>
        <v>8640</v>
      </c>
      <c r="E28" s="37">
        <f>SUM(E29:E33)</f>
        <v>22400</v>
      </c>
      <c r="F28" s="38">
        <f>SUM(F29:F33)</f>
        <v>31040</v>
      </c>
    </row>
    <row r="29" spans="1:6" s="44" customFormat="1" ht="46.5" customHeight="1">
      <c r="A29" s="39">
        <v>2030</v>
      </c>
      <c r="B29" s="40" t="s">
        <v>66</v>
      </c>
      <c r="C29" s="41"/>
      <c r="D29" s="163">
        <v>8640</v>
      </c>
      <c r="E29" s="42"/>
      <c r="F29" s="43"/>
    </row>
    <row r="30" spans="1:6" s="44" customFormat="1" ht="16.5" customHeight="1">
      <c r="A30" s="39">
        <v>4300</v>
      </c>
      <c r="B30" s="46" t="s">
        <v>12</v>
      </c>
      <c r="C30" s="41"/>
      <c r="D30" s="140"/>
      <c r="E30" s="42"/>
      <c r="F30" s="43">
        <v>8640</v>
      </c>
    </row>
    <row r="31" spans="1:6" s="44" customFormat="1" ht="19.5" customHeight="1">
      <c r="A31" s="39">
        <v>4270</v>
      </c>
      <c r="B31" s="46" t="s">
        <v>31</v>
      </c>
      <c r="C31" s="41"/>
      <c r="D31" s="163"/>
      <c r="E31" s="42">
        <v>6000</v>
      </c>
      <c r="F31" s="43"/>
    </row>
    <row r="32" spans="1:6" s="44" customFormat="1" ht="19.5" customHeight="1">
      <c r="A32" s="39">
        <v>4300</v>
      </c>
      <c r="B32" s="46" t="s">
        <v>12</v>
      </c>
      <c r="C32" s="41"/>
      <c r="D32" s="163"/>
      <c r="E32" s="42">
        <v>16400</v>
      </c>
      <c r="F32" s="43"/>
    </row>
    <row r="33" spans="1:6" s="149" customFormat="1" ht="30.75" customHeight="1">
      <c r="A33" s="39">
        <v>6050</v>
      </c>
      <c r="B33" s="46" t="s">
        <v>45</v>
      </c>
      <c r="C33" s="145"/>
      <c r="D33" s="146"/>
      <c r="E33" s="147"/>
      <c r="F33" s="43">
        <f>SUM(F34:F35)</f>
        <v>22400</v>
      </c>
    </row>
    <row r="34" spans="1:6" s="149" customFormat="1" ht="14.25" customHeight="1">
      <c r="A34" s="144"/>
      <c r="B34" s="156" t="s">
        <v>67</v>
      </c>
      <c r="C34" s="145"/>
      <c r="D34" s="146"/>
      <c r="E34" s="147"/>
      <c r="F34" s="148">
        <v>16400</v>
      </c>
    </row>
    <row r="35" spans="1:6" s="149" customFormat="1" ht="23.25" customHeight="1">
      <c r="A35" s="151"/>
      <c r="B35" s="186" t="s">
        <v>68</v>
      </c>
      <c r="C35" s="152"/>
      <c r="D35" s="153"/>
      <c r="E35" s="154"/>
      <c r="F35" s="155">
        <v>6000</v>
      </c>
    </row>
    <row r="36" spans="1:6" s="33" customFormat="1" ht="31.5" customHeight="1" thickBot="1">
      <c r="A36" s="164">
        <v>854</v>
      </c>
      <c r="B36" s="165" t="s">
        <v>46</v>
      </c>
      <c r="C36" s="166" t="s">
        <v>34</v>
      </c>
      <c r="D36" s="167"/>
      <c r="E36" s="168">
        <f>SUM(E37)</f>
        <v>13300</v>
      </c>
      <c r="F36" s="169">
        <f>SUM(F37)</f>
        <v>13300</v>
      </c>
    </row>
    <row r="37" spans="1:6" s="33" customFormat="1" ht="20.25" customHeight="1" thickTop="1">
      <c r="A37" s="89">
        <v>85417</v>
      </c>
      <c r="B37" s="170" t="s">
        <v>69</v>
      </c>
      <c r="C37" s="91"/>
      <c r="D37" s="157"/>
      <c r="E37" s="81">
        <f>SUM(E38:E40)</f>
        <v>13300</v>
      </c>
      <c r="F37" s="74">
        <f>SUM(F38:F40)</f>
        <v>13300</v>
      </c>
    </row>
    <row r="38" spans="1:6" s="44" customFormat="1" ht="18" customHeight="1">
      <c r="A38" s="39">
        <v>4210</v>
      </c>
      <c r="B38" s="40" t="s">
        <v>20</v>
      </c>
      <c r="C38" s="45"/>
      <c r="D38" s="161"/>
      <c r="E38" s="42">
        <v>8800</v>
      </c>
      <c r="F38" s="43"/>
    </row>
    <row r="39" spans="1:6" s="44" customFormat="1" ht="16.5" customHeight="1">
      <c r="A39" s="39">
        <v>4300</v>
      </c>
      <c r="B39" s="40" t="s">
        <v>12</v>
      </c>
      <c r="C39" s="45"/>
      <c r="D39" s="161"/>
      <c r="E39" s="42">
        <v>4500</v>
      </c>
      <c r="F39" s="43"/>
    </row>
    <row r="40" spans="1:6" s="44" customFormat="1" ht="35.25" customHeight="1" thickBot="1">
      <c r="A40" s="39">
        <v>6050</v>
      </c>
      <c r="B40" s="46" t="s">
        <v>45</v>
      </c>
      <c r="C40" s="45"/>
      <c r="D40" s="161"/>
      <c r="E40" s="42"/>
      <c r="F40" s="43">
        <v>13300</v>
      </c>
    </row>
    <row r="41" spans="1:6" s="49" customFormat="1" ht="30" thickBot="1" thickTop="1">
      <c r="A41" s="97" t="s">
        <v>47</v>
      </c>
      <c r="B41" s="29" t="s">
        <v>48</v>
      </c>
      <c r="C41" s="121" t="s">
        <v>15</v>
      </c>
      <c r="D41" s="171"/>
      <c r="E41" s="98">
        <f>SUM(E42)</f>
        <v>2450</v>
      </c>
      <c r="F41" s="99">
        <f>SUM(F42)</f>
        <v>2450</v>
      </c>
    </row>
    <row r="42" spans="1:6" s="49" customFormat="1" ht="20.25" customHeight="1" thickTop="1">
      <c r="A42" s="100" t="s">
        <v>49</v>
      </c>
      <c r="B42" s="90" t="s">
        <v>50</v>
      </c>
      <c r="C42" s="172"/>
      <c r="D42" s="130"/>
      <c r="E42" s="101">
        <f>SUM(E43:E44)</f>
        <v>2450</v>
      </c>
      <c r="F42" s="102">
        <f>SUM(F43:F44)</f>
        <v>2450</v>
      </c>
    </row>
    <row r="43" spans="1:6" s="122" customFormat="1" ht="18" customHeight="1">
      <c r="A43" s="39">
        <v>4170</v>
      </c>
      <c r="B43" s="46" t="s">
        <v>38</v>
      </c>
      <c r="C43" s="185"/>
      <c r="D43" s="173"/>
      <c r="E43" s="174"/>
      <c r="F43" s="94">
        <v>2450</v>
      </c>
    </row>
    <row r="44" spans="1:6" s="122" customFormat="1" ht="18" customHeight="1" thickBot="1">
      <c r="A44" s="175" t="s">
        <v>51</v>
      </c>
      <c r="B44" s="141" t="s">
        <v>12</v>
      </c>
      <c r="C44" s="176"/>
      <c r="D44" s="177"/>
      <c r="E44" s="178">
        <v>2450</v>
      </c>
      <c r="F44" s="179"/>
    </row>
    <row r="45" spans="1:6" s="55" customFormat="1" ht="18" customHeight="1" thickBot="1" thickTop="1">
      <c r="A45" s="50"/>
      <c r="B45" s="51" t="s">
        <v>17</v>
      </c>
      <c r="C45" s="52"/>
      <c r="D45" s="183">
        <f>D41+D36+D19+D10</f>
        <v>8640</v>
      </c>
      <c r="E45" s="53">
        <f>E41+E36+E19+E10</f>
        <v>67791</v>
      </c>
      <c r="F45" s="54">
        <f>F41+F36+F19+F10</f>
        <v>76431</v>
      </c>
    </row>
    <row r="46" spans="1:6" s="60" customFormat="1" ht="18.75" customHeight="1" thickBot="1" thickTop="1">
      <c r="A46" s="56"/>
      <c r="B46" s="57" t="s">
        <v>18</v>
      </c>
      <c r="C46" s="57"/>
      <c r="D46" s="131"/>
      <c r="E46" s="58">
        <f>F45-E45</f>
        <v>8640</v>
      </c>
      <c r="F46" s="59"/>
    </row>
    <row r="47" ht="16.5" thickTop="1"/>
  </sheetData>
  <printOptions horizontalCentered="1"/>
  <pageMargins left="0" right="0" top="0.984251968503937" bottom="0.5905511811023623" header="0.5118110236220472" footer="0.5118110236220472"/>
  <pageSetup firstPageNumber="4" useFirstPageNumber="1" horizontalDpi="600" verticalDpi="600" orientation="portrait" paperSize="9" r:id="rId1"/>
  <headerFooter alignWithMargins="0"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D5" sqref="D5"/>
    </sheetView>
  </sheetViews>
  <sheetFormatPr defaultColWidth="9.33203125" defaultRowHeight="12.75"/>
  <cols>
    <col min="1" max="1" width="9.16015625" style="1" customWidth="1"/>
    <col min="2" max="2" width="44.66015625" style="1" customWidth="1"/>
    <col min="3" max="3" width="8" style="1" customWidth="1"/>
    <col min="4" max="5" width="17.5" style="1" customWidth="1"/>
    <col min="6" max="16384" width="11.66015625" style="1" customWidth="1"/>
  </cols>
  <sheetData>
    <row r="1" ht="14.25" customHeight="1">
      <c r="D1" s="2" t="s">
        <v>21</v>
      </c>
    </row>
    <row r="2" spans="1:4" ht="14.25" customHeight="1">
      <c r="A2" s="3"/>
      <c r="B2" s="4"/>
      <c r="C2" s="5"/>
      <c r="D2" s="6" t="s">
        <v>119</v>
      </c>
    </row>
    <row r="3" spans="1:4" ht="14.25" customHeight="1">
      <c r="A3" s="3"/>
      <c r="B3" s="4"/>
      <c r="C3" s="5"/>
      <c r="D3" s="6" t="s">
        <v>1</v>
      </c>
    </row>
    <row r="4" spans="1:4" ht="14.25" customHeight="1">
      <c r="A4" s="3"/>
      <c r="B4" s="4"/>
      <c r="C4" s="5"/>
      <c r="D4" s="6" t="s">
        <v>120</v>
      </c>
    </row>
    <row r="5" spans="1:5" s="11" customFormat="1" ht="50.25" customHeight="1">
      <c r="A5" s="7" t="s">
        <v>22</v>
      </c>
      <c r="B5" s="8"/>
      <c r="C5" s="9"/>
      <c r="D5" s="10"/>
      <c r="E5" s="10"/>
    </row>
    <row r="6" spans="1:5" s="11" customFormat="1" ht="30.75" customHeight="1" thickBot="1">
      <c r="A6" s="7"/>
      <c r="B6" s="8"/>
      <c r="C6" s="9"/>
      <c r="E6" s="12" t="s">
        <v>2</v>
      </c>
    </row>
    <row r="7" spans="1:5" s="17" customFormat="1" ht="26.25" customHeight="1">
      <c r="A7" s="13" t="s">
        <v>3</v>
      </c>
      <c r="B7" s="14" t="s">
        <v>4</v>
      </c>
      <c r="C7" s="15" t="s">
        <v>5</v>
      </c>
      <c r="D7" s="88" t="s">
        <v>7</v>
      </c>
      <c r="E7" s="16"/>
    </row>
    <row r="8" spans="1:5" s="17" customFormat="1" ht="11.25" customHeight="1">
      <c r="A8" s="18" t="s">
        <v>8</v>
      </c>
      <c r="B8" s="19"/>
      <c r="C8" s="20" t="s">
        <v>9</v>
      </c>
      <c r="D8" s="21" t="s">
        <v>11</v>
      </c>
      <c r="E8" s="22" t="s">
        <v>10</v>
      </c>
    </row>
    <row r="9" spans="1:5" s="27" customFormat="1" ht="11.25" customHeight="1" thickBot="1">
      <c r="A9" s="23">
        <v>1</v>
      </c>
      <c r="B9" s="24">
        <v>2</v>
      </c>
      <c r="C9" s="24">
        <v>3</v>
      </c>
      <c r="D9" s="25">
        <v>4</v>
      </c>
      <c r="E9" s="26">
        <v>5</v>
      </c>
    </row>
    <row r="10" spans="1:5" s="33" customFormat="1" ht="22.5" customHeight="1" thickBot="1" thickTop="1">
      <c r="A10" s="28">
        <v>600</v>
      </c>
      <c r="B10" s="29" t="s">
        <v>26</v>
      </c>
      <c r="C10" s="30" t="s">
        <v>16</v>
      </c>
      <c r="D10" s="31">
        <f>D11+D25</f>
        <v>8752980</v>
      </c>
      <c r="E10" s="32">
        <f>E25+E11</f>
        <v>8752980</v>
      </c>
    </row>
    <row r="11" spans="1:5" s="33" customFormat="1" ht="32.25" customHeight="1" thickTop="1">
      <c r="A11" s="110">
        <v>60015</v>
      </c>
      <c r="B11" s="90" t="s">
        <v>29</v>
      </c>
      <c r="C11" s="111"/>
      <c r="D11" s="112">
        <f>D12+D15+D18+D19+D22</f>
        <v>8752980</v>
      </c>
      <c r="E11" s="194">
        <f>E12+E15+E18+E19+E22</f>
        <v>8732980</v>
      </c>
    </row>
    <row r="12" spans="1:5" s="33" customFormat="1" ht="32.25" customHeight="1">
      <c r="A12" s="39">
        <v>6051</v>
      </c>
      <c r="B12" s="46" t="s">
        <v>70</v>
      </c>
      <c r="C12" s="125"/>
      <c r="D12" s="113">
        <f>SUM(D13:D14)</f>
        <v>6549735</v>
      </c>
      <c r="E12" s="127"/>
    </row>
    <row r="13" spans="1:5" s="33" customFormat="1" ht="30" customHeight="1">
      <c r="A13" s="187"/>
      <c r="B13" s="188" t="s">
        <v>71</v>
      </c>
      <c r="C13" s="125"/>
      <c r="D13" s="190">
        <v>3460296</v>
      </c>
      <c r="E13" s="189"/>
    </row>
    <row r="14" spans="1:5" s="33" customFormat="1" ht="39.75" customHeight="1">
      <c r="A14" s="187"/>
      <c r="B14" s="188" t="s">
        <v>72</v>
      </c>
      <c r="C14" s="125"/>
      <c r="D14" s="190">
        <v>3089439</v>
      </c>
      <c r="E14" s="189"/>
    </row>
    <row r="15" spans="1:5" s="33" customFormat="1" ht="27" customHeight="1">
      <c r="A15" s="39">
        <v>6052</v>
      </c>
      <c r="B15" s="46" t="s">
        <v>56</v>
      </c>
      <c r="C15" s="125"/>
      <c r="D15" s="113">
        <f>SUM(D16:D17)</f>
        <v>2183245</v>
      </c>
      <c r="E15" s="127"/>
    </row>
    <row r="16" spans="1:5" s="33" customFormat="1" ht="28.5" customHeight="1">
      <c r="A16" s="187"/>
      <c r="B16" s="188" t="s">
        <v>71</v>
      </c>
      <c r="C16" s="125"/>
      <c r="D16" s="190">
        <v>1153432</v>
      </c>
      <c r="E16" s="189"/>
    </row>
    <row r="17" spans="1:5" s="33" customFormat="1" ht="39.75" customHeight="1">
      <c r="A17" s="187"/>
      <c r="B17" s="188" t="s">
        <v>72</v>
      </c>
      <c r="C17" s="125"/>
      <c r="D17" s="190">
        <v>1029813</v>
      </c>
      <c r="E17" s="189"/>
    </row>
    <row r="18" spans="1:5" s="44" customFormat="1" ht="33.75" customHeight="1">
      <c r="A18" s="39">
        <v>6052</v>
      </c>
      <c r="B18" s="46" t="s">
        <v>28</v>
      </c>
      <c r="C18" s="41"/>
      <c r="D18" s="42">
        <v>20000</v>
      </c>
      <c r="E18" s="43"/>
    </row>
    <row r="19" spans="1:5" s="33" customFormat="1" ht="30" customHeight="1">
      <c r="A19" s="39">
        <v>6058</v>
      </c>
      <c r="B19" s="46" t="s">
        <v>56</v>
      </c>
      <c r="C19" s="125"/>
      <c r="D19" s="126"/>
      <c r="E19" s="193">
        <f>SUM(E20:E21)</f>
        <v>6549735</v>
      </c>
    </row>
    <row r="20" spans="1:5" s="33" customFormat="1" ht="27" customHeight="1">
      <c r="A20" s="187"/>
      <c r="B20" s="188" t="s">
        <v>71</v>
      </c>
      <c r="C20" s="125"/>
      <c r="D20" s="126"/>
      <c r="E20" s="191">
        <v>3460296</v>
      </c>
    </row>
    <row r="21" spans="1:5" s="33" customFormat="1" ht="39.75" customHeight="1">
      <c r="A21" s="187"/>
      <c r="B21" s="188" t="s">
        <v>72</v>
      </c>
      <c r="C21" s="125"/>
      <c r="D21" s="126"/>
      <c r="E21" s="191">
        <v>3089439</v>
      </c>
    </row>
    <row r="22" spans="1:5" s="33" customFormat="1" ht="32.25" customHeight="1">
      <c r="A22" s="39">
        <v>6059</v>
      </c>
      <c r="B22" s="46" t="s">
        <v>56</v>
      </c>
      <c r="C22" s="125"/>
      <c r="D22" s="126"/>
      <c r="E22" s="193">
        <f>SUM(E23:E24)</f>
        <v>2183245</v>
      </c>
    </row>
    <row r="23" spans="1:5" s="33" customFormat="1" ht="27" customHeight="1">
      <c r="A23" s="187"/>
      <c r="B23" s="188" t="s">
        <v>71</v>
      </c>
      <c r="C23" s="125"/>
      <c r="D23" s="126"/>
      <c r="E23" s="191">
        <v>1153432</v>
      </c>
    </row>
    <row r="24" spans="1:5" s="33" customFormat="1" ht="39.75" customHeight="1">
      <c r="A24" s="187"/>
      <c r="B24" s="188" t="s">
        <v>72</v>
      </c>
      <c r="C24" s="125"/>
      <c r="D24" s="126"/>
      <c r="E24" s="192">
        <v>1029813</v>
      </c>
    </row>
    <row r="25" spans="1:5" s="33" customFormat="1" ht="18" customHeight="1">
      <c r="A25" s="123">
        <v>60016</v>
      </c>
      <c r="B25" s="124" t="s">
        <v>27</v>
      </c>
      <c r="C25" s="115"/>
      <c r="D25" s="116"/>
      <c r="E25" s="83">
        <f>SUM(E26:E26)</f>
        <v>20000</v>
      </c>
    </row>
    <row r="26" spans="1:5" s="44" customFormat="1" ht="36" customHeight="1">
      <c r="A26" s="117">
        <v>6050</v>
      </c>
      <c r="B26" s="118" t="s">
        <v>28</v>
      </c>
      <c r="C26" s="36"/>
      <c r="D26" s="119"/>
      <c r="E26" s="120">
        <v>20000</v>
      </c>
    </row>
    <row r="27" spans="1:5" s="49" customFormat="1" ht="20.25" customHeight="1" thickBot="1">
      <c r="A27" s="195" t="s">
        <v>52</v>
      </c>
      <c r="B27" s="196" t="s">
        <v>39</v>
      </c>
      <c r="C27" s="197" t="s">
        <v>34</v>
      </c>
      <c r="D27" s="198">
        <f>D28+D30+D33</f>
        <v>33000</v>
      </c>
      <c r="E27" s="199">
        <f>E28+E30+E33</f>
        <v>33000</v>
      </c>
    </row>
    <row r="28" spans="1:5" s="49" customFormat="1" ht="19.5" customHeight="1" thickTop="1">
      <c r="A28" s="180" t="s">
        <v>64</v>
      </c>
      <c r="B28" s="86" t="s">
        <v>65</v>
      </c>
      <c r="C28" s="184"/>
      <c r="D28" s="181"/>
      <c r="E28" s="182">
        <f>SUM(E29)</f>
        <v>13000</v>
      </c>
    </row>
    <row r="29" spans="1:5" s="49" customFormat="1" ht="31.5" customHeight="1">
      <c r="A29" s="114">
        <v>6050</v>
      </c>
      <c r="B29" s="106" t="s">
        <v>56</v>
      </c>
      <c r="C29" s="104"/>
      <c r="D29" s="95"/>
      <c r="E29" s="96">
        <v>13000</v>
      </c>
    </row>
    <row r="30" spans="1:5" s="49" customFormat="1" ht="19.5" customHeight="1">
      <c r="A30" s="180" t="s">
        <v>53</v>
      </c>
      <c r="B30" s="86" t="s">
        <v>54</v>
      </c>
      <c r="C30" s="184"/>
      <c r="D30" s="181">
        <f>SUM(D31:D32)</f>
        <v>20000</v>
      </c>
      <c r="E30" s="182">
        <f>SUM(E31:E32)</f>
        <v>20000</v>
      </c>
    </row>
    <row r="31" spans="1:5" s="49" customFormat="1" ht="17.25" customHeight="1">
      <c r="A31" s="92" t="s">
        <v>55</v>
      </c>
      <c r="B31" s="46" t="s">
        <v>14</v>
      </c>
      <c r="C31" s="104"/>
      <c r="D31" s="95">
        <v>20000</v>
      </c>
      <c r="E31" s="96"/>
    </row>
    <row r="32" spans="1:5" s="49" customFormat="1" ht="33" customHeight="1">
      <c r="A32" s="114">
        <v>6050</v>
      </c>
      <c r="B32" s="106" t="s">
        <v>56</v>
      </c>
      <c r="C32" s="93"/>
      <c r="D32" s="174"/>
      <c r="E32" s="94">
        <v>20000</v>
      </c>
    </row>
    <row r="33" spans="1:5" s="49" customFormat="1" ht="19.5" customHeight="1">
      <c r="A33" s="180" t="s">
        <v>117</v>
      </c>
      <c r="B33" s="86" t="s">
        <v>13</v>
      </c>
      <c r="C33" s="184"/>
      <c r="D33" s="181">
        <f>SUM(D34)</f>
        <v>13000</v>
      </c>
      <c r="E33" s="182"/>
    </row>
    <row r="34" spans="1:5" s="49" customFormat="1" ht="27.75" customHeight="1" thickBot="1">
      <c r="A34" s="92" t="s">
        <v>61</v>
      </c>
      <c r="B34" s="46" t="s">
        <v>62</v>
      </c>
      <c r="C34" s="104"/>
      <c r="D34" s="95">
        <v>13000</v>
      </c>
      <c r="E34" s="96"/>
    </row>
    <row r="35" spans="1:5" s="49" customFormat="1" ht="36.75" customHeight="1" thickBot="1" thickTop="1">
      <c r="A35" s="97" t="s">
        <v>57</v>
      </c>
      <c r="B35" s="29" t="s">
        <v>46</v>
      </c>
      <c r="C35" s="121" t="s">
        <v>34</v>
      </c>
      <c r="D35" s="98">
        <f>D36+D38</f>
        <v>13000</v>
      </c>
      <c r="E35" s="99">
        <f>E36+E38</f>
        <v>13000</v>
      </c>
    </row>
    <row r="36" spans="1:5" s="49" customFormat="1" ht="30" customHeight="1" thickTop="1">
      <c r="A36" s="100" t="s">
        <v>58</v>
      </c>
      <c r="B36" s="86" t="s">
        <v>59</v>
      </c>
      <c r="C36" s="103"/>
      <c r="D36" s="101">
        <f>SUM(D37:D37)</f>
        <v>13000</v>
      </c>
      <c r="E36" s="102"/>
    </row>
    <row r="37" spans="1:5" s="49" customFormat="1" ht="17.25" customHeight="1">
      <c r="A37" s="92" t="s">
        <v>24</v>
      </c>
      <c r="B37" s="46" t="s">
        <v>31</v>
      </c>
      <c r="C37" s="104"/>
      <c r="D37" s="95">
        <v>13000</v>
      </c>
      <c r="E37" s="96"/>
    </row>
    <row r="38" spans="1:5" s="49" customFormat="1" ht="19.5" customHeight="1">
      <c r="A38" s="180" t="s">
        <v>60</v>
      </c>
      <c r="B38" s="86" t="s">
        <v>13</v>
      </c>
      <c r="C38" s="184"/>
      <c r="D38" s="181"/>
      <c r="E38" s="182">
        <f>SUM(E39:E39)</f>
        <v>13000</v>
      </c>
    </row>
    <row r="39" spans="1:5" s="49" customFormat="1" ht="30.75" customHeight="1" thickBot="1">
      <c r="A39" s="92" t="s">
        <v>61</v>
      </c>
      <c r="B39" s="46" t="s">
        <v>63</v>
      </c>
      <c r="C39" s="104"/>
      <c r="D39" s="95"/>
      <c r="E39" s="96">
        <v>13000</v>
      </c>
    </row>
    <row r="40" spans="1:5" s="55" customFormat="1" ht="21" customHeight="1" thickBot="1" thickTop="1">
      <c r="A40" s="50"/>
      <c r="B40" s="51" t="s">
        <v>17</v>
      </c>
      <c r="C40" s="52"/>
      <c r="D40" s="53">
        <f>D35+D27+D10</f>
        <v>8798980</v>
      </c>
      <c r="E40" s="54">
        <f>E35+E27+E10</f>
        <v>8798980</v>
      </c>
    </row>
    <row r="41" s="61" customFormat="1" ht="13.5" thickTop="1"/>
    <row r="42" s="61" customFormat="1" ht="12.75"/>
    <row r="43" s="61" customFormat="1" ht="12.75"/>
    <row r="44" s="61" customFormat="1" ht="12.75"/>
  </sheetData>
  <printOptions horizontalCentered="1"/>
  <pageMargins left="0" right="0" top="0.984251968503937" bottom="0.5905511811023623" header="0.5118110236220472" footer="0.5118110236220472"/>
  <pageSetup firstPageNumber="6" useFirstPageNumber="1" horizontalDpi="600" verticalDpi="600" orientation="portrait" paperSize="9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3"/>
  <sheetViews>
    <sheetView workbookViewId="0" topLeftCell="A1">
      <selection activeCell="C6" sqref="C6"/>
    </sheetView>
  </sheetViews>
  <sheetFormatPr defaultColWidth="9.33203125" defaultRowHeight="12.75"/>
  <cols>
    <col min="1" max="1" width="9" style="200" customWidth="1"/>
    <col min="2" max="2" width="48.83203125" style="201" customWidth="1"/>
    <col min="3" max="3" width="13.33203125" style="202" customWidth="1"/>
    <col min="4" max="4" width="3.83203125" style="202" hidden="1" customWidth="1"/>
    <col min="5" max="5" width="11.83203125" style="202" customWidth="1"/>
    <col min="6" max="6" width="15.66015625" style="202" customWidth="1"/>
    <col min="7" max="16384" width="11.66015625" style="201" customWidth="1"/>
  </cols>
  <sheetData>
    <row r="1" spans="3:6" ht="12.75" customHeight="1">
      <c r="C1" s="2" t="s">
        <v>118</v>
      </c>
      <c r="F1" s="201"/>
    </row>
    <row r="2" spans="3:6" ht="12.75" customHeight="1">
      <c r="C2" s="6" t="s">
        <v>119</v>
      </c>
      <c r="F2" s="201"/>
    </row>
    <row r="3" spans="2:6" ht="12.75" customHeight="1">
      <c r="B3" s="203"/>
      <c r="C3" s="6" t="s">
        <v>1</v>
      </c>
      <c r="F3" s="201"/>
    </row>
    <row r="4" spans="3:6" ht="12.75" customHeight="1">
      <c r="C4" s="6" t="s">
        <v>120</v>
      </c>
      <c r="F4" s="201"/>
    </row>
    <row r="5" ht="12.75" customHeight="1" hidden="1"/>
    <row r="6" ht="32.25" customHeight="1"/>
    <row r="7" spans="1:6" s="207" customFormat="1" ht="17.25" customHeight="1">
      <c r="A7" s="204"/>
      <c r="B7" s="205" t="s">
        <v>73</v>
      </c>
      <c r="C7" s="206"/>
      <c r="D7" s="206"/>
      <c r="E7" s="206"/>
      <c r="F7" s="206"/>
    </row>
    <row r="8" spans="1:6" s="207" customFormat="1" ht="17.25" customHeight="1">
      <c r="A8" s="204"/>
      <c r="B8" s="205" t="s">
        <v>74</v>
      </c>
      <c r="C8" s="206"/>
      <c r="D8" s="206"/>
      <c r="E8" s="206"/>
      <c r="F8" s="206"/>
    </row>
    <row r="9" spans="1:6" s="207" customFormat="1" ht="17.25" customHeight="1">
      <c r="A9" s="204"/>
      <c r="B9" s="205" t="s">
        <v>75</v>
      </c>
      <c r="C9" s="206"/>
      <c r="D9" s="206"/>
      <c r="E9" s="206"/>
      <c r="F9" s="206"/>
    </row>
    <row r="10" spans="1:6" s="207" customFormat="1" ht="17.25" customHeight="1">
      <c r="A10" s="204"/>
      <c r="B10" s="205" t="s">
        <v>76</v>
      </c>
      <c r="C10" s="206"/>
      <c r="D10" s="206"/>
      <c r="E10" s="206"/>
      <c r="F10" s="206"/>
    </row>
    <row r="11" spans="1:6" ht="12" customHeight="1" thickBot="1">
      <c r="A11" s="208"/>
      <c r="B11" s="209"/>
      <c r="C11" s="210"/>
      <c r="F11" s="211" t="s">
        <v>2</v>
      </c>
    </row>
    <row r="12" spans="1:6" s="215" customFormat="1" ht="42.75" customHeight="1">
      <c r="A12" s="212" t="s">
        <v>77</v>
      </c>
      <c r="B12" s="213" t="s">
        <v>78</v>
      </c>
      <c r="C12" s="240" t="s">
        <v>79</v>
      </c>
      <c r="D12" s="245" t="s">
        <v>80</v>
      </c>
      <c r="E12" s="287" t="s">
        <v>81</v>
      </c>
      <c r="F12" s="214" t="s">
        <v>82</v>
      </c>
    </row>
    <row r="13" spans="1:6" s="219" customFormat="1" ht="12.75" customHeight="1">
      <c r="A13" s="216">
        <v>1</v>
      </c>
      <c r="B13" s="217">
        <v>2</v>
      </c>
      <c r="C13" s="241">
        <v>3</v>
      </c>
      <c r="D13" s="246"/>
      <c r="E13" s="288">
        <v>4</v>
      </c>
      <c r="F13" s="218">
        <v>5</v>
      </c>
    </row>
    <row r="14" spans="1:6" s="223" customFormat="1" ht="21" customHeight="1">
      <c r="A14" s="220">
        <v>710</v>
      </c>
      <c r="B14" s="221" t="s">
        <v>83</v>
      </c>
      <c r="C14" s="252"/>
      <c r="D14" s="247"/>
      <c r="E14" s="279"/>
      <c r="F14" s="222"/>
    </row>
    <row r="15" spans="1:6" s="227" customFormat="1" ht="30" customHeight="1" thickBot="1">
      <c r="A15" s="224">
        <v>71030</v>
      </c>
      <c r="B15" s="225" t="s">
        <v>84</v>
      </c>
      <c r="C15" s="253"/>
      <c r="D15" s="248"/>
      <c r="E15" s="280"/>
      <c r="F15" s="226"/>
    </row>
    <row r="16" spans="1:6" s="259" customFormat="1" ht="30.75" customHeight="1" thickBot="1" thickTop="1">
      <c r="A16" s="254" t="s">
        <v>85</v>
      </c>
      <c r="B16" s="255" t="s">
        <v>86</v>
      </c>
      <c r="C16" s="256">
        <f>C18+C19-C20</f>
        <v>864309</v>
      </c>
      <c r="D16" s="257">
        <f>D18+D19-D20</f>
        <v>0</v>
      </c>
      <c r="E16" s="281"/>
      <c r="F16" s="258">
        <f>F18+F19-F20</f>
        <v>864309</v>
      </c>
    </row>
    <row r="17" spans="1:6" s="266" customFormat="1" ht="16.5" customHeight="1" thickTop="1">
      <c r="A17" s="260"/>
      <c r="B17" s="261" t="s">
        <v>87</v>
      </c>
      <c r="C17" s="262"/>
      <c r="D17" s="263"/>
      <c r="E17" s="264"/>
      <c r="F17" s="265"/>
    </row>
    <row r="18" spans="1:6" s="122" customFormat="1" ht="15.75" customHeight="1">
      <c r="A18" s="267"/>
      <c r="B18" s="268" t="s">
        <v>88</v>
      </c>
      <c r="C18" s="269">
        <v>819947</v>
      </c>
      <c r="D18" s="270"/>
      <c r="E18" s="282"/>
      <c r="F18" s="271">
        <v>819947</v>
      </c>
    </row>
    <row r="19" spans="1:6" s="122" customFormat="1" ht="15.75" customHeight="1">
      <c r="A19" s="267"/>
      <c r="B19" s="268" t="s">
        <v>89</v>
      </c>
      <c r="C19" s="269">
        <v>64903</v>
      </c>
      <c r="D19" s="270"/>
      <c r="E19" s="282"/>
      <c r="F19" s="271">
        <v>64903</v>
      </c>
    </row>
    <row r="20" spans="1:6" s="122" customFormat="1" ht="15.75" customHeight="1" thickBot="1">
      <c r="A20" s="267"/>
      <c r="B20" s="268" t="s">
        <v>90</v>
      </c>
      <c r="C20" s="269">
        <v>20541</v>
      </c>
      <c r="D20" s="270"/>
      <c r="E20" s="282"/>
      <c r="F20" s="271">
        <v>20541</v>
      </c>
    </row>
    <row r="21" spans="1:6" s="259" customFormat="1" ht="21" customHeight="1" thickBot="1" thickTop="1">
      <c r="A21" s="254" t="s">
        <v>91</v>
      </c>
      <c r="B21" s="255" t="s">
        <v>92</v>
      </c>
      <c r="C21" s="256">
        <f>SUM(C22:C24)</f>
        <v>305000</v>
      </c>
      <c r="D21" s="257">
        <f>SUM(D23:D24)</f>
        <v>0</v>
      </c>
      <c r="E21" s="281"/>
      <c r="F21" s="258">
        <f>SUM(F22:F24)</f>
        <v>305000</v>
      </c>
    </row>
    <row r="22" spans="1:6" s="259" customFormat="1" ht="32.25" customHeight="1" thickTop="1">
      <c r="A22" s="272" t="s">
        <v>93</v>
      </c>
      <c r="B22" s="273" t="s">
        <v>94</v>
      </c>
      <c r="C22" s="269">
        <v>0</v>
      </c>
      <c r="D22" s="274"/>
      <c r="E22" s="283"/>
      <c r="F22" s="271">
        <v>0</v>
      </c>
    </row>
    <row r="23" spans="1:6" s="122" customFormat="1" ht="15.75" customHeight="1">
      <c r="A23" s="272" t="s">
        <v>95</v>
      </c>
      <c r="B23" s="268" t="s">
        <v>96</v>
      </c>
      <c r="C23" s="269">
        <v>285000</v>
      </c>
      <c r="D23" s="270"/>
      <c r="E23" s="282"/>
      <c r="F23" s="271">
        <v>285000</v>
      </c>
    </row>
    <row r="24" spans="1:6" s="122" customFormat="1" ht="15.75" customHeight="1" thickBot="1">
      <c r="A24" s="272" t="s">
        <v>97</v>
      </c>
      <c r="B24" s="268" t="s">
        <v>98</v>
      </c>
      <c r="C24" s="269">
        <v>20000</v>
      </c>
      <c r="D24" s="270"/>
      <c r="E24" s="282"/>
      <c r="F24" s="271">
        <v>20000</v>
      </c>
    </row>
    <row r="25" spans="1:6" s="231" customFormat="1" ht="21.75" customHeight="1" thickBot="1" thickTop="1">
      <c r="A25" s="228" t="s">
        <v>99</v>
      </c>
      <c r="B25" s="229" t="s">
        <v>100</v>
      </c>
      <c r="C25" s="242">
        <f>SUM(C21+C16)</f>
        <v>1169309</v>
      </c>
      <c r="D25" s="249">
        <f>SUM(D21+D16)</f>
        <v>0</v>
      </c>
      <c r="E25" s="284"/>
      <c r="F25" s="230">
        <f>SUM(F21+F16)</f>
        <v>1169309</v>
      </c>
    </row>
    <row r="26" spans="1:6" s="207" customFormat="1" ht="21.75" customHeight="1" thickBot="1" thickTop="1">
      <c r="A26" s="228" t="s">
        <v>101</v>
      </c>
      <c r="B26" s="229" t="s">
        <v>102</v>
      </c>
      <c r="C26" s="242">
        <f>SUM(C27+C33)</f>
        <v>573686</v>
      </c>
      <c r="D26" s="249">
        <f>SUM(D27+D33)</f>
        <v>0</v>
      </c>
      <c r="E26" s="284">
        <f>E27+E33</f>
        <v>0</v>
      </c>
      <c r="F26" s="230">
        <f>SUM(F27+F33)</f>
        <v>573686</v>
      </c>
    </row>
    <row r="27" spans="1:6" s="235" customFormat="1" ht="18" customHeight="1" thickTop="1">
      <c r="A27" s="232"/>
      <c r="B27" s="233" t="s">
        <v>103</v>
      </c>
      <c r="C27" s="243">
        <f>SUM(C28:C32)</f>
        <v>540000</v>
      </c>
      <c r="D27" s="250">
        <f>SUM(D28:D31)</f>
        <v>0</v>
      </c>
      <c r="E27" s="285">
        <f>SUM(E28:E32)</f>
        <v>0</v>
      </c>
      <c r="F27" s="234">
        <f>SUM(F28:F32)</f>
        <v>540000</v>
      </c>
    </row>
    <row r="28" spans="1:6" s="122" customFormat="1" ht="15.75" customHeight="1">
      <c r="A28" s="267">
        <v>2960</v>
      </c>
      <c r="B28" s="268" t="s">
        <v>109</v>
      </c>
      <c r="C28" s="269">
        <v>62000</v>
      </c>
      <c r="D28" s="270"/>
      <c r="E28" s="282"/>
      <c r="F28" s="271">
        <f>C28+E28</f>
        <v>62000</v>
      </c>
    </row>
    <row r="29" spans="1:6" s="122" customFormat="1" ht="15.75" customHeight="1">
      <c r="A29" s="267">
        <v>4110</v>
      </c>
      <c r="B29" s="268" t="s">
        <v>104</v>
      </c>
      <c r="C29" s="269"/>
      <c r="D29" s="270"/>
      <c r="E29" s="286">
        <v>5000</v>
      </c>
      <c r="F29" s="271">
        <f aca="true" t="shared" si="0" ref="F29:F34">C29+E29</f>
        <v>5000</v>
      </c>
    </row>
    <row r="30" spans="1:6" s="122" customFormat="1" ht="15.75" customHeight="1">
      <c r="A30" s="267">
        <v>4210</v>
      </c>
      <c r="B30" s="268" t="s">
        <v>20</v>
      </c>
      <c r="C30" s="269">
        <v>3000</v>
      </c>
      <c r="D30" s="270"/>
      <c r="E30" s="286"/>
      <c r="F30" s="271">
        <f t="shared" si="0"/>
        <v>3000</v>
      </c>
    </row>
    <row r="31" spans="1:6" s="122" customFormat="1" ht="15.75" customHeight="1">
      <c r="A31" s="267">
        <v>4300</v>
      </c>
      <c r="B31" s="268" t="s">
        <v>12</v>
      </c>
      <c r="C31" s="269">
        <v>445000</v>
      </c>
      <c r="D31" s="270"/>
      <c r="E31" s="286"/>
      <c r="F31" s="271">
        <f t="shared" si="0"/>
        <v>445000</v>
      </c>
    </row>
    <row r="32" spans="1:6" s="122" customFormat="1" ht="15.75" customHeight="1">
      <c r="A32" s="267">
        <v>4170</v>
      </c>
      <c r="B32" s="268" t="s">
        <v>38</v>
      </c>
      <c r="C32" s="269">
        <v>30000</v>
      </c>
      <c r="D32" s="270"/>
      <c r="E32" s="286">
        <v>-5000</v>
      </c>
      <c r="F32" s="271">
        <f t="shared" si="0"/>
        <v>25000</v>
      </c>
    </row>
    <row r="33" spans="1:6" s="122" customFormat="1" ht="18" customHeight="1">
      <c r="A33" s="276"/>
      <c r="B33" s="277" t="s">
        <v>105</v>
      </c>
      <c r="C33" s="275">
        <f>SUM(C34:C34)</f>
        <v>33686</v>
      </c>
      <c r="D33" s="274">
        <f>SUM(D34:D34)</f>
        <v>0</v>
      </c>
      <c r="E33" s="283"/>
      <c r="F33" s="278">
        <f>F34</f>
        <v>33686</v>
      </c>
    </row>
    <row r="34" spans="1:6" s="122" customFormat="1" ht="29.25" customHeight="1" thickBot="1">
      <c r="A34" s="267">
        <v>6120</v>
      </c>
      <c r="B34" s="268" t="s">
        <v>106</v>
      </c>
      <c r="C34" s="269">
        <v>33686</v>
      </c>
      <c r="D34" s="270"/>
      <c r="E34" s="286"/>
      <c r="F34" s="271">
        <f t="shared" si="0"/>
        <v>33686</v>
      </c>
    </row>
    <row r="35" spans="1:6" s="238" customFormat="1" ht="36.75" customHeight="1" thickBot="1" thickTop="1">
      <c r="A35" s="228" t="s">
        <v>107</v>
      </c>
      <c r="B35" s="236" t="s">
        <v>108</v>
      </c>
      <c r="C35" s="244">
        <f>C25-C26</f>
        <v>595623</v>
      </c>
      <c r="D35" s="251">
        <f>D25-D26</f>
        <v>0</v>
      </c>
      <c r="E35" s="244">
        <f>E25-E26</f>
        <v>0</v>
      </c>
      <c r="F35" s="237">
        <f>F25-F26</f>
        <v>595623</v>
      </c>
    </row>
    <row r="36" ht="16.5" thickTop="1">
      <c r="F36" s="239"/>
    </row>
    <row r="37" ht="15.75">
      <c r="F37" s="239"/>
    </row>
    <row r="38" ht="15.75">
      <c r="F38" s="239"/>
    </row>
    <row r="39" ht="15.75">
      <c r="F39" s="239"/>
    </row>
    <row r="40" ht="15.75">
      <c r="F40" s="239"/>
    </row>
    <row r="41" ht="15.75">
      <c r="F41" s="239"/>
    </row>
    <row r="42" ht="15.75">
      <c r="F42" s="239"/>
    </row>
    <row r="43" ht="15.75">
      <c r="F43" s="239"/>
    </row>
    <row r="44" ht="15.75">
      <c r="F44" s="239"/>
    </row>
    <row r="45" ht="15.75">
      <c r="F45" s="239"/>
    </row>
    <row r="46" ht="15.75">
      <c r="F46" s="239"/>
    </row>
    <row r="47" ht="15.75">
      <c r="F47" s="239"/>
    </row>
    <row r="48" ht="15.75">
      <c r="F48" s="239"/>
    </row>
    <row r="49" ht="15.75">
      <c r="F49" s="239"/>
    </row>
    <row r="50" ht="15.75">
      <c r="F50" s="239"/>
    </row>
    <row r="51" ht="15.75">
      <c r="F51" s="239"/>
    </row>
    <row r="52" ht="15.75">
      <c r="F52" s="239"/>
    </row>
    <row r="53" ht="15.75">
      <c r="F53" s="239"/>
    </row>
    <row r="54" ht="15.75">
      <c r="F54" s="239"/>
    </row>
    <row r="55" ht="15.75">
      <c r="F55" s="239"/>
    </row>
    <row r="56" ht="15.75">
      <c r="F56" s="239"/>
    </row>
    <row r="57" ht="15.75">
      <c r="F57" s="239"/>
    </row>
    <row r="58" ht="15.75">
      <c r="F58" s="239"/>
    </row>
    <row r="59" ht="15.75">
      <c r="F59" s="239"/>
    </row>
    <row r="60" ht="15.75">
      <c r="F60" s="239"/>
    </row>
    <row r="61" ht="15.75">
      <c r="F61" s="239"/>
    </row>
    <row r="62" ht="15.75">
      <c r="F62" s="239"/>
    </row>
    <row r="63" ht="15.75">
      <c r="F63" s="239"/>
    </row>
    <row r="64" ht="15.75">
      <c r="F64" s="239"/>
    </row>
    <row r="65" ht="15.75">
      <c r="F65" s="239"/>
    </row>
    <row r="66" ht="15.75">
      <c r="F66" s="239"/>
    </row>
    <row r="67" ht="15.75">
      <c r="F67" s="239"/>
    </row>
    <row r="68" ht="15.75">
      <c r="F68" s="239"/>
    </row>
    <row r="69" ht="15.75">
      <c r="F69" s="239"/>
    </row>
    <row r="70" ht="15.75">
      <c r="F70" s="239"/>
    </row>
    <row r="71" ht="15.75">
      <c r="F71" s="239"/>
    </row>
    <row r="72" ht="15.75">
      <c r="F72" s="239"/>
    </row>
    <row r="73" ht="15.75">
      <c r="F73" s="239"/>
    </row>
    <row r="74" ht="15.75">
      <c r="F74" s="239"/>
    </row>
    <row r="75" ht="15.75">
      <c r="F75" s="239"/>
    </row>
    <row r="76" ht="15.75">
      <c r="F76" s="239"/>
    </row>
    <row r="77" ht="15.75">
      <c r="F77" s="239"/>
    </row>
    <row r="78" ht="15.75">
      <c r="F78" s="239"/>
    </row>
    <row r="79" ht="15.75">
      <c r="F79" s="239"/>
    </row>
    <row r="80" ht="15.75">
      <c r="F80" s="239"/>
    </row>
    <row r="81" ht="15.75">
      <c r="F81" s="239"/>
    </row>
    <row r="82" ht="15.75">
      <c r="F82" s="239"/>
    </row>
    <row r="83" ht="15.75">
      <c r="F83" s="239"/>
    </row>
    <row r="84" ht="15.75">
      <c r="F84" s="239"/>
    </row>
    <row r="85" ht="15.75">
      <c r="F85" s="239"/>
    </row>
    <row r="86" ht="15.75">
      <c r="F86" s="239"/>
    </row>
    <row r="87" ht="15.75">
      <c r="F87" s="239"/>
    </row>
    <row r="88" ht="15.75">
      <c r="F88" s="239"/>
    </row>
    <row r="89" ht="15.75">
      <c r="F89" s="239"/>
    </row>
    <row r="90" ht="15.75">
      <c r="F90" s="239"/>
    </row>
    <row r="91" ht="15.75">
      <c r="F91" s="239"/>
    </row>
    <row r="92" ht="15.75">
      <c r="F92" s="239"/>
    </row>
    <row r="93" ht="15.75">
      <c r="F93" s="239"/>
    </row>
    <row r="94" ht="15.75">
      <c r="F94" s="239"/>
    </row>
    <row r="95" ht="15.75">
      <c r="F95" s="239"/>
    </row>
    <row r="96" ht="15.75">
      <c r="F96" s="239"/>
    </row>
    <row r="97" ht="15.75">
      <c r="F97" s="239"/>
    </row>
    <row r="98" ht="15.75">
      <c r="F98" s="239"/>
    </row>
    <row r="99" ht="15.75">
      <c r="F99" s="239"/>
    </row>
    <row r="100" ht="15.75">
      <c r="F100" s="239"/>
    </row>
    <row r="101" ht="15.75">
      <c r="F101" s="239"/>
    </row>
    <row r="102" ht="15.75">
      <c r="F102" s="239"/>
    </row>
    <row r="103" ht="15.75">
      <c r="F103" s="239"/>
    </row>
    <row r="104" ht="15.75">
      <c r="F104" s="239"/>
    </row>
    <row r="105" ht="15.75">
      <c r="F105" s="239"/>
    </row>
    <row r="106" ht="15.75">
      <c r="F106" s="239"/>
    </row>
    <row r="107" ht="15.75">
      <c r="F107" s="239"/>
    </row>
    <row r="108" ht="15.75">
      <c r="F108" s="239"/>
    </row>
    <row r="109" ht="15.75">
      <c r="F109" s="239"/>
    </row>
    <row r="110" ht="15.75">
      <c r="F110" s="239"/>
    </row>
    <row r="111" ht="15.75">
      <c r="F111" s="239"/>
    </row>
    <row r="112" ht="15.75">
      <c r="F112" s="239"/>
    </row>
    <row r="113" ht="15.75">
      <c r="F113" s="239"/>
    </row>
    <row r="114" ht="15.75">
      <c r="F114" s="239"/>
    </row>
    <row r="115" ht="15.75">
      <c r="F115" s="239"/>
    </row>
    <row r="116" ht="15.75">
      <c r="F116" s="239"/>
    </row>
    <row r="117" ht="15.75">
      <c r="F117" s="239"/>
    </row>
    <row r="118" ht="15.75">
      <c r="F118" s="239"/>
    </row>
    <row r="119" ht="15.75">
      <c r="F119" s="239"/>
    </row>
    <row r="120" ht="15.75">
      <c r="F120" s="239"/>
    </row>
    <row r="121" ht="15.75">
      <c r="F121" s="239"/>
    </row>
    <row r="122" ht="15.75">
      <c r="F122" s="239"/>
    </row>
    <row r="123" ht="15.75">
      <c r="F123" s="239"/>
    </row>
    <row r="124" ht="15.75">
      <c r="F124" s="239"/>
    </row>
    <row r="125" ht="15.75">
      <c r="F125" s="239"/>
    </row>
    <row r="126" ht="15.75">
      <c r="F126" s="239"/>
    </row>
    <row r="127" ht="15.75">
      <c r="F127" s="239"/>
    </row>
    <row r="128" ht="15.75">
      <c r="F128" s="239"/>
    </row>
    <row r="129" ht="15.75">
      <c r="F129" s="239"/>
    </row>
    <row r="130" ht="15.75">
      <c r="F130" s="239"/>
    </row>
    <row r="131" ht="15.75">
      <c r="F131" s="239"/>
    </row>
    <row r="132" ht="15.75">
      <c r="F132" s="239"/>
    </row>
    <row r="133" ht="15.75">
      <c r="F133" s="239"/>
    </row>
    <row r="134" ht="15.75">
      <c r="F134" s="239"/>
    </row>
    <row r="135" ht="15.75">
      <c r="F135" s="239"/>
    </row>
    <row r="136" ht="15.75">
      <c r="F136" s="239"/>
    </row>
    <row r="137" ht="15.75">
      <c r="F137" s="239"/>
    </row>
    <row r="138" ht="15.75">
      <c r="F138" s="239"/>
    </row>
    <row r="139" ht="15.75">
      <c r="F139" s="239"/>
    </row>
    <row r="140" ht="15.75">
      <c r="F140" s="239"/>
    </row>
    <row r="141" ht="15.75">
      <c r="F141" s="239"/>
    </row>
    <row r="142" ht="15.75">
      <c r="F142" s="239"/>
    </row>
    <row r="143" ht="15.75">
      <c r="F143" s="239"/>
    </row>
    <row r="144" ht="15.75">
      <c r="F144" s="239"/>
    </row>
    <row r="145" ht="15.75">
      <c r="F145" s="239"/>
    </row>
    <row r="146" ht="15.75">
      <c r="F146" s="239"/>
    </row>
    <row r="147" ht="15.75">
      <c r="F147" s="239"/>
    </row>
    <row r="148" ht="15.75">
      <c r="F148" s="239"/>
    </row>
    <row r="149" ht="15.75">
      <c r="F149" s="239"/>
    </row>
    <row r="150" ht="15.75">
      <c r="F150" s="239"/>
    </row>
    <row r="151" ht="15.75">
      <c r="F151" s="239"/>
    </row>
    <row r="152" ht="15.75">
      <c r="F152" s="239"/>
    </row>
    <row r="153" ht="15.75">
      <c r="F153" s="239"/>
    </row>
    <row r="154" ht="15.75">
      <c r="F154" s="239"/>
    </row>
    <row r="155" ht="15.75">
      <c r="F155" s="239"/>
    </row>
    <row r="156" ht="15.75">
      <c r="F156" s="239"/>
    </row>
    <row r="157" ht="15.75">
      <c r="F157" s="239"/>
    </row>
    <row r="158" ht="15.75">
      <c r="F158" s="239"/>
    </row>
    <row r="159" ht="15.75">
      <c r="F159" s="239"/>
    </row>
    <row r="160" ht="15.75">
      <c r="F160" s="239"/>
    </row>
    <row r="161" ht="15.75">
      <c r="F161" s="239"/>
    </row>
    <row r="162" ht="15.75">
      <c r="F162" s="239"/>
    </row>
    <row r="163" ht="15.75">
      <c r="F163" s="239"/>
    </row>
    <row r="164" ht="15.75">
      <c r="F164" s="239"/>
    </row>
    <row r="165" ht="15.75">
      <c r="F165" s="239"/>
    </row>
    <row r="166" ht="15.75">
      <c r="F166" s="239"/>
    </row>
    <row r="167" ht="15.75">
      <c r="F167" s="239"/>
    </row>
    <row r="168" ht="15.75">
      <c r="F168" s="239"/>
    </row>
    <row r="169" ht="15.75">
      <c r="F169" s="239"/>
    </row>
    <row r="170" ht="15.75">
      <c r="F170" s="239"/>
    </row>
    <row r="171" ht="15.75">
      <c r="F171" s="239"/>
    </row>
    <row r="172" ht="15.75">
      <c r="F172" s="239"/>
    </row>
    <row r="173" ht="15.75">
      <c r="F173" s="239"/>
    </row>
    <row r="174" ht="15.75">
      <c r="F174" s="239"/>
    </row>
    <row r="175" ht="15.75">
      <c r="F175" s="239"/>
    </row>
    <row r="176" ht="15.75">
      <c r="F176" s="239"/>
    </row>
    <row r="177" ht="15.75">
      <c r="F177" s="239"/>
    </row>
    <row r="178" ht="15.75">
      <c r="F178" s="239"/>
    </row>
    <row r="179" ht="15.75">
      <c r="F179" s="239"/>
    </row>
    <row r="180" ht="15.75">
      <c r="F180" s="239"/>
    </row>
    <row r="181" ht="15.75">
      <c r="F181" s="239"/>
    </row>
    <row r="182" ht="15.75">
      <c r="F182" s="239"/>
    </row>
    <row r="183" ht="15.75">
      <c r="F183" s="239"/>
    </row>
    <row r="184" ht="15.75">
      <c r="F184" s="239"/>
    </row>
    <row r="185" ht="15.75">
      <c r="F185" s="239"/>
    </row>
    <row r="186" ht="15.75">
      <c r="F186" s="239"/>
    </row>
    <row r="187" ht="15.75">
      <c r="F187" s="239"/>
    </row>
    <row r="188" ht="15.75">
      <c r="F188" s="239"/>
    </row>
    <row r="189" ht="15.75">
      <c r="F189" s="239"/>
    </row>
    <row r="190" ht="15.75">
      <c r="F190" s="239"/>
    </row>
    <row r="191" ht="15.75">
      <c r="F191" s="239"/>
    </row>
    <row r="192" ht="15.75">
      <c r="F192" s="239"/>
    </row>
    <row r="193" ht="15.75">
      <c r="F193" s="239"/>
    </row>
    <row r="194" ht="15.75">
      <c r="F194" s="239"/>
    </row>
    <row r="195" ht="15.75">
      <c r="F195" s="239"/>
    </row>
    <row r="196" ht="15.75">
      <c r="F196" s="239"/>
    </row>
    <row r="197" ht="15.75">
      <c r="F197" s="239"/>
    </row>
    <row r="198" ht="15.75">
      <c r="F198" s="239"/>
    </row>
    <row r="199" ht="15.75">
      <c r="F199" s="239"/>
    </row>
    <row r="200" ht="15.75">
      <c r="F200" s="239"/>
    </row>
    <row r="201" ht="15.75">
      <c r="F201" s="239"/>
    </row>
    <row r="202" ht="15.75">
      <c r="F202" s="239"/>
    </row>
    <row r="203" ht="15.75">
      <c r="F203" s="239"/>
    </row>
    <row r="204" ht="15.75">
      <c r="F204" s="239"/>
    </row>
    <row r="205" ht="15.75">
      <c r="F205" s="239"/>
    </row>
    <row r="206" ht="15.75">
      <c r="F206" s="239"/>
    </row>
    <row r="207" ht="15.75">
      <c r="F207" s="239"/>
    </row>
    <row r="208" ht="15.75">
      <c r="F208" s="239"/>
    </row>
    <row r="209" ht="15.75">
      <c r="F209" s="239"/>
    </row>
    <row r="210" ht="15.75">
      <c r="F210" s="239"/>
    </row>
    <row r="211" ht="15.75">
      <c r="F211" s="239"/>
    </row>
    <row r="212" ht="15.75">
      <c r="F212" s="239"/>
    </row>
    <row r="213" ht="15.75">
      <c r="F213" s="239"/>
    </row>
    <row r="214" ht="15.75">
      <c r="F214" s="239"/>
    </row>
    <row r="215" ht="15.75">
      <c r="F215" s="239"/>
    </row>
    <row r="216" ht="15.75">
      <c r="F216" s="239"/>
    </row>
    <row r="217" ht="15.75">
      <c r="F217" s="239"/>
    </row>
    <row r="218" ht="15.75">
      <c r="F218" s="239"/>
    </row>
    <row r="219" ht="15.75">
      <c r="F219" s="239"/>
    </row>
    <row r="220" ht="15.75">
      <c r="F220" s="239"/>
    </row>
    <row r="221" ht="15.75">
      <c r="F221" s="239"/>
    </row>
    <row r="222" ht="15.75">
      <c r="F222" s="239"/>
    </row>
    <row r="223" ht="15.75">
      <c r="F223" s="239"/>
    </row>
  </sheetData>
  <printOptions horizontalCentered="1"/>
  <pageMargins left="0" right="0" top="0.984251968503937" bottom="0.5905511811023623" header="0.5118110236220472" footer="0.5118110236220472"/>
  <pageSetup firstPageNumber="8" useFirstPageNumber="1" horizontalDpi="600" verticalDpi="600" orientation="portrait" paperSize="9" r:id="rId1"/>
  <headerFooter alignWithMargins="0">
    <oddHeader>&amp;C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G7" sqref="G7"/>
    </sheetView>
  </sheetViews>
  <sheetFormatPr defaultColWidth="9.33203125" defaultRowHeight="12.75"/>
  <cols>
    <col min="1" max="1" width="9.33203125" style="1" customWidth="1"/>
    <col min="2" max="2" width="43.66015625" style="1" customWidth="1"/>
    <col min="3" max="3" width="8.33203125" style="1" customWidth="1"/>
    <col min="4" max="5" width="16.33203125" style="1" customWidth="1"/>
    <col min="6" max="16384" width="11.66015625" style="1" customWidth="1"/>
  </cols>
  <sheetData>
    <row r="1" spans="4:5" s="11" customFormat="1" ht="12.75" customHeight="1">
      <c r="D1" s="2" t="s">
        <v>25</v>
      </c>
      <c r="E1" s="2"/>
    </row>
    <row r="2" spans="1:5" s="11" customFormat="1" ht="12.75" customHeight="1">
      <c r="A2" s="62"/>
      <c r="B2" s="63"/>
      <c r="C2" s="9"/>
      <c r="D2" s="6" t="s">
        <v>119</v>
      </c>
      <c r="E2" s="6"/>
    </row>
    <row r="3" spans="1:5" s="11" customFormat="1" ht="12.75" customHeight="1">
      <c r="A3" s="62"/>
      <c r="B3" s="63"/>
      <c r="C3" s="9"/>
      <c r="D3" s="6" t="s">
        <v>1</v>
      </c>
      <c r="E3" s="6"/>
    </row>
    <row r="4" spans="1:5" s="11" customFormat="1" ht="12.75" customHeight="1">
      <c r="A4" s="62"/>
      <c r="B4" s="63"/>
      <c r="C4" s="64"/>
      <c r="D4" s="6" t="s">
        <v>120</v>
      </c>
      <c r="E4" s="6"/>
    </row>
    <row r="5" spans="1:5" s="11" customFormat="1" ht="46.5" customHeight="1">
      <c r="A5" s="62"/>
      <c r="B5" s="63"/>
      <c r="C5" s="64"/>
      <c r="D5" s="6"/>
      <c r="E5" s="6"/>
    </row>
    <row r="6" spans="1:5" s="289" customFormat="1" ht="18.75" customHeight="1">
      <c r="A6" s="290" t="s">
        <v>112</v>
      </c>
      <c r="B6" s="290"/>
      <c r="C6" s="291"/>
      <c r="D6" s="292"/>
      <c r="E6" s="290"/>
    </row>
    <row r="7" spans="1:5" s="289" customFormat="1" ht="18.75" customHeight="1">
      <c r="A7" s="290" t="s">
        <v>111</v>
      </c>
      <c r="B7" s="290"/>
      <c r="C7" s="291"/>
      <c r="D7" s="292"/>
      <c r="E7" s="290"/>
    </row>
    <row r="8" spans="1:5" s="289" customFormat="1" ht="18.75" customHeight="1">
      <c r="A8" s="290" t="s">
        <v>110</v>
      </c>
      <c r="B8" s="290"/>
      <c r="C8" s="291"/>
      <c r="D8" s="292"/>
      <c r="E8" s="290"/>
    </row>
    <row r="9" spans="1:5" s="289" customFormat="1" ht="37.5" customHeight="1" thickBot="1">
      <c r="A9" s="290"/>
      <c r="B9" s="293"/>
      <c r="C9" s="291"/>
      <c r="D9" s="292"/>
      <c r="E9" s="12" t="s">
        <v>2</v>
      </c>
    </row>
    <row r="10" spans="1:5" s="17" customFormat="1" ht="25.5">
      <c r="A10" s="65" t="s">
        <v>3</v>
      </c>
      <c r="B10" s="14" t="s">
        <v>4</v>
      </c>
      <c r="C10" s="15" t="s">
        <v>5</v>
      </c>
      <c r="D10" s="66" t="s">
        <v>7</v>
      </c>
      <c r="E10" s="66"/>
    </row>
    <row r="11" spans="1:5" s="17" customFormat="1" ht="12.75" customHeight="1">
      <c r="A11" s="67" t="s">
        <v>8</v>
      </c>
      <c r="B11" s="19"/>
      <c r="C11" s="68" t="s">
        <v>9</v>
      </c>
      <c r="D11" s="21" t="s">
        <v>11</v>
      </c>
      <c r="E11" s="22" t="s">
        <v>10</v>
      </c>
    </row>
    <row r="12" spans="1:5" s="27" customFormat="1" ht="12" thickBot="1">
      <c r="A12" s="69">
        <v>1</v>
      </c>
      <c r="B12" s="70">
        <v>2</v>
      </c>
      <c r="C12" s="70">
        <v>3</v>
      </c>
      <c r="D12" s="82">
        <v>4</v>
      </c>
      <c r="E12" s="71">
        <v>5</v>
      </c>
    </row>
    <row r="13" spans="1:5" s="27" customFormat="1" ht="45" customHeight="1" thickBot="1" thickTop="1">
      <c r="A13" s="28">
        <v>900</v>
      </c>
      <c r="B13" s="29" t="s">
        <v>113</v>
      </c>
      <c r="C13" s="30" t="s">
        <v>116</v>
      </c>
      <c r="D13" s="31">
        <f>SUM(D14)</f>
        <v>60000</v>
      </c>
      <c r="E13" s="32">
        <f>SUM(E14)</f>
        <v>60000</v>
      </c>
    </row>
    <row r="14" spans="1:5" s="27" customFormat="1" ht="27.75" customHeight="1" thickTop="1">
      <c r="A14" s="72" t="s">
        <v>114</v>
      </c>
      <c r="B14" s="73" t="s">
        <v>115</v>
      </c>
      <c r="C14" s="36"/>
      <c r="D14" s="81">
        <f>SUM(D15:D16)</f>
        <v>60000</v>
      </c>
      <c r="E14" s="74">
        <f>SUM(E15:E16)</f>
        <v>60000</v>
      </c>
    </row>
    <row r="15" spans="1:5" s="27" customFormat="1" ht="23.25" customHeight="1">
      <c r="A15" s="47" t="s">
        <v>51</v>
      </c>
      <c r="B15" s="48" t="s">
        <v>12</v>
      </c>
      <c r="C15" s="75"/>
      <c r="D15" s="42"/>
      <c r="E15" s="43">
        <v>60000</v>
      </c>
    </row>
    <row r="16" spans="1:5" s="44" customFormat="1" ht="36.75" customHeight="1" thickBot="1">
      <c r="A16" s="39">
        <v>6050</v>
      </c>
      <c r="B16" s="46" t="s">
        <v>70</v>
      </c>
      <c r="C16" s="76"/>
      <c r="D16" s="42">
        <v>60000</v>
      </c>
      <c r="E16" s="43"/>
    </row>
    <row r="17" spans="1:5" s="80" customFormat="1" ht="27" customHeight="1" thickBot="1" thickTop="1">
      <c r="A17" s="77"/>
      <c r="B17" s="78" t="s">
        <v>17</v>
      </c>
      <c r="C17" s="87"/>
      <c r="D17" s="84">
        <v>60000</v>
      </c>
      <c r="E17" s="79">
        <v>60000</v>
      </c>
    </row>
    <row r="18" ht="16.5" thickTop="1"/>
  </sheetData>
  <printOptions horizontalCentered="1"/>
  <pageMargins left="0" right="0" top="0.984251968503937" bottom="0.5905511811023623" header="0.5118110236220472" footer="0.5118110236220472"/>
  <pageSetup firstPageNumber="9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2005-09-13T12:13:29Z</cp:lastPrinted>
  <dcterms:created xsi:type="dcterms:W3CDTF">2005-01-21T08:14:31Z</dcterms:created>
  <dcterms:modified xsi:type="dcterms:W3CDTF">2005-10-13T07:01:52Z</dcterms:modified>
  <cp:category/>
  <cp:version/>
  <cp:contentType/>
  <cp:contentStatus/>
</cp:coreProperties>
</file>