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2" activeTab="2"/>
  </bookViews>
  <sheets>
    <sheet name="Zal nr 1" sheetId="1" r:id="rId1"/>
    <sheet name="Zał nr 2" sheetId="2" r:id="rId2"/>
    <sheet name="Zal nr 3" sheetId="3" r:id="rId3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<sst xmlns="http://schemas.openxmlformats.org/spreadsheetml/2006/main" count="540" uniqueCount="214">
  <si>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</si>
  <si>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</si>
  <si>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</si>
  <si>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</si>
  <si>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</si>
  <si>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</si>
  <si>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</si>
  <si>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</si>
  <si>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</si>
  <si>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</si>
  <si>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</si>
  <si>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</si>
  <si>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</si>
  <si>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</si>
  <si>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</si>
  <si>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</si>
  <si>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</si>
  <si>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</si>
  <si>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</si>
  <si>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BEZPIECZEŃSTWO PUBLICZNE I OCHRONA PRZECIWPOŻAROWA</t>
  </si>
  <si>
    <t>ZK</t>
  </si>
  <si>
    <t>75411</t>
  </si>
  <si>
    <t>Komendy powiatowe Państwowej Straży Pożarnej</t>
  </si>
  <si>
    <t xml:space="preserve">Wynagrodzenia osobowe pracowników </t>
  </si>
  <si>
    <t>Dodatkowe wynagrodzenia roczne</t>
  </si>
  <si>
    <t>Pozostałe odsetki</t>
  </si>
  <si>
    <t>Wydatki na zakupy inwestycyjne jednostek budżetowych</t>
  </si>
  <si>
    <t>POMOC SPOŁECZNA</t>
  </si>
  <si>
    <t>Świadczenia społeczne</t>
  </si>
  <si>
    <t>Załącznik nr  3 do Zarządzenia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</si>
  <si>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</si>
  <si>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>926</t>
  </si>
  <si>
    <t>92695</t>
  </si>
  <si>
    <t>KULTURA FIZYCZNA I SPORT</t>
  </si>
  <si>
    <t>4210</t>
  </si>
  <si>
    <t>Zakup materiałów i wyposażenia</t>
  </si>
  <si>
    <t>Załącznik nr 2 do Zarządzenia</t>
  </si>
  <si>
    <t>TRANSPORT I ŁĄCZNOŚĆ</t>
  </si>
  <si>
    <t>Domy pomocy społecznej</t>
  </si>
  <si>
    <t>OŚWIATA I WYCHOWANIE</t>
  </si>
  <si>
    <t>E</t>
  </si>
  <si>
    <t>Gimnazja specjalne</t>
  </si>
  <si>
    <t>Licea ogólnokształcące</t>
  </si>
  <si>
    <t>Składki na ubezpieczenia społeczne</t>
  </si>
  <si>
    <t>Składki na FP</t>
  </si>
  <si>
    <t>Składki na ubezpieczenia zdrowotne</t>
  </si>
  <si>
    <t>Zakup usług zdrowotnych</t>
  </si>
  <si>
    <t>Opłaty za usługi internetowe</t>
  </si>
  <si>
    <t xml:space="preserve">Wynagrodzenia bezosobowe </t>
  </si>
  <si>
    <t>Zakup pomocy naukowych, dydaktycznych i książek</t>
  </si>
  <si>
    <t>Licea profilowane</t>
  </si>
  <si>
    <t>Szkoły zawodowe</t>
  </si>
  <si>
    <t>Szkoły artystyczne - POKP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</si>
  <si>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</si>
  <si>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</si>
  <si>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</si>
  <si>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</si>
  <si>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EDUKACYJNA OPIEKA WYCHOWAWCZA</t>
  </si>
  <si>
    <t>Placówki wychowania pozaszkolnego</t>
  </si>
  <si>
    <t>Miejska Poradnia Psychologiczno - Pedagogiczna</t>
  </si>
  <si>
    <t>Specjalne ośrodki szkolno - wychowawcze</t>
  </si>
  <si>
    <t xml:space="preserve">Szkoły podstawowe </t>
  </si>
  <si>
    <t>Wpłaty na PFRON</t>
  </si>
  <si>
    <t>organizacja konkursów, olimpiad, itd..</t>
  </si>
  <si>
    <t xml:space="preserve">Podróże służbowe krajowe </t>
  </si>
  <si>
    <t>Nagrody i wydatki niezaliczane do wynagrodzeń</t>
  </si>
  <si>
    <t>Dodatkowe wynagrodzenie roczne</t>
  </si>
  <si>
    <t>Wynagrodzenia bezosobowe</t>
  </si>
  <si>
    <t>Ośrodki pomocy społecznej</t>
  </si>
  <si>
    <t>ADMINISTRACJA PUBLICZNA</t>
  </si>
  <si>
    <t>Urząd Miejski</t>
  </si>
  <si>
    <t>RO "BUKOWE"</t>
  </si>
  <si>
    <t>RO "JEDLINY"</t>
  </si>
  <si>
    <t>RO "LECHITÓW</t>
  </si>
  <si>
    <t>RO "LUBIATOWO"</t>
  </si>
  <si>
    <t>RO "MORSKIE"</t>
  </si>
  <si>
    <t>RO "NA SKARPIE"</t>
  </si>
  <si>
    <t>RO "PRZEDMIEŚCIE KSIĘŻNEJ ANNY"</t>
  </si>
  <si>
    <t>RO "ROKOSOWO"</t>
  </si>
  <si>
    <t>RO " ŚRÓDMIEŚCIE"</t>
  </si>
  <si>
    <t>RO "TYSIĄCLECIA"</t>
  </si>
  <si>
    <t>RO "M.WAŃKOWICZA"</t>
  </si>
  <si>
    <t>RO "WSPÓLNY DOM"</t>
  </si>
  <si>
    <t>BRM</t>
  </si>
  <si>
    <t xml:space="preserve">Składki na ubezpieczenia społeczne  </t>
  </si>
  <si>
    <t>Zespół Obsługi Ekonomiczno - Administracyjnej Przedszkoli Miejskich</t>
  </si>
  <si>
    <t>Zakup usług remontowych</t>
  </si>
  <si>
    <t>Wydatki inwestycyjne jednostek budżetowych</t>
  </si>
  <si>
    <t>Usługi opiekuńcze i specjalistyczne usługi opiekuńcze</t>
  </si>
  <si>
    <t>Zakup usług przez jednostki samorządu terytorialnego od innych jednostek samorządu terytorialnego</t>
  </si>
  <si>
    <t>Podatek od nieruchomości</t>
  </si>
  <si>
    <t>Rodziny zastępcze</t>
  </si>
  <si>
    <t>Placówki opiekuńczo - wychowawcze</t>
  </si>
  <si>
    <t>Biuro Zamówień Publicznych</t>
  </si>
  <si>
    <t>Wydział Organizacyjno - Administracyjny</t>
  </si>
  <si>
    <t>Biuro Informatyki</t>
  </si>
  <si>
    <t>OA</t>
  </si>
  <si>
    <t>Nagrody o charakterze szczególnym niezaliczone do wynagrodzeń</t>
  </si>
  <si>
    <t>921</t>
  </si>
  <si>
    <t>KULTURA I OCHRONA DZIEDZICTWA NARODOWEGO</t>
  </si>
  <si>
    <t>USC</t>
  </si>
  <si>
    <t>Odpisy na ZFŚS</t>
  </si>
  <si>
    <t>PI</t>
  </si>
  <si>
    <t>Zakup środków żywności</t>
  </si>
  <si>
    <t>OBRONA NARODOWA</t>
  </si>
  <si>
    <t>SO</t>
  </si>
  <si>
    <t>75212</t>
  </si>
  <si>
    <t>Pozostałe wydatki obronne</t>
  </si>
  <si>
    <t>Wynagrodzenia osobowe pracowników</t>
  </si>
  <si>
    <t>POZOSTAŁE ZADANIA W ZAKRESIE POLITYKI SPOŁECZNEJ</t>
  </si>
  <si>
    <t>Zespoły ds. orzekania o niepełnosprawności</t>
  </si>
  <si>
    <t>RO "J.J. ŚNIADECKICH"</t>
  </si>
  <si>
    <t>Młodzieżowa Rada Miasta</t>
  </si>
  <si>
    <t>RWZ</t>
  </si>
  <si>
    <t>GOSPODARKA KOMUNALNA I OCHRONA ŚRODOWISKA</t>
  </si>
  <si>
    <t>Utrzymanie zieleni w miastach i gminach</t>
  </si>
  <si>
    <t>Dotacje celowe przekazane dla powiatu na zadania bieżące realizowane na podstawie porozumień między jednostkami samorządu terytorialnego</t>
  </si>
  <si>
    <t>GOSPODARKA MIESZKANIOWA</t>
  </si>
  <si>
    <t>Dotacja podmiotowa z budżetu dla zakładu budżetowego</t>
  </si>
  <si>
    <t>Gospodarka gruntami i nieruchomościami</t>
  </si>
  <si>
    <t>N</t>
  </si>
  <si>
    <t>OCHRONA ZDROWIA</t>
  </si>
  <si>
    <t>Zamiast Izby Wytrzeźwień</t>
  </si>
  <si>
    <t>Opłaty na rzecz budżetu państwa</t>
  </si>
  <si>
    <t xml:space="preserve">Koszty postęposania sądowego i prokuratorskiego </t>
  </si>
  <si>
    <t>Kary i odszkodowania wypłacane na rzecz osób fizycznych</t>
  </si>
  <si>
    <t>Pozostane odsetki</t>
  </si>
  <si>
    <t>Różne opłaty i składki</t>
  </si>
  <si>
    <t>Dotacje celowe z budżetu na finansowanie lub dofinansowanie kosztów realizacji inwestycji i zakupów inwestycyjnych innych jednostek sektora finansów publicznych</t>
  </si>
  <si>
    <r>
      <t xml:space="preserve">Zakup usług pozostałych </t>
    </r>
    <r>
      <rPr>
        <i/>
        <sz val="11"/>
        <rFont val="Times New Roman"/>
        <family val="1"/>
      </rPr>
      <t>- czynsz</t>
    </r>
  </si>
  <si>
    <t>"Złoty Wiek"</t>
  </si>
  <si>
    <t xml:space="preserve">Ośrodki wsparcia </t>
  </si>
  <si>
    <t>Schronisko dla bezdomnych "Przytulisko"</t>
  </si>
  <si>
    <t>Zespoły do spraw orzekania o niepełnosprawności</t>
  </si>
  <si>
    <r>
      <t xml:space="preserve">Zakup materiałów i wyposażenia                             </t>
    </r>
    <r>
      <rPr>
        <i/>
        <sz val="10"/>
        <rFont val="Times New Roman"/>
        <family val="1"/>
      </rPr>
      <t>RO "Na Skarpie"</t>
    </r>
  </si>
  <si>
    <r>
      <t>Zakup energii -</t>
    </r>
    <r>
      <rPr>
        <i/>
        <sz val="10"/>
        <rFont val="Times New Roman"/>
        <family val="1"/>
      </rPr>
      <t xml:space="preserve"> "RO Śródmieście"</t>
    </r>
  </si>
  <si>
    <t>RO "Na Skarpie"</t>
  </si>
  <si>
    <t>RO "Śródmieście" - czynsz</t>
  </si>
  <si>
    <t>Żłobki</t>
  </si>
  <si>
    <t>Rehabilitacja zawodowa i społeczna osób niepełnosprawnych</t>
  </si>
  <si>
    <t>Zakup usług pozostałych - WTZ</t>
  </si>
  <si>
    <t>Filharmonie, orkiestry, chóry i kapele</t>
  </si>
  <si>
    <t>Dotacje celowe przekazane z budżetu państwa na realizację zadań bieżących z zakresu administracji rządowej oraz innych zadań zleconych gminom ustawami</t>
  </si>
  <si>
    <t>Wydatki  inwestycyjne jednostek budżetowych</t>
  </si>
  <si>
    <t>Zakłady gospodarki mieszkaniowej - ZBM</t>
  </si>
  <si>
    <t>RÓŻNE ROZLICZENIE</t>
  </si>
  <si>
    <t>Fn</t>
  </si>
  <si>
    <t>Rezerwy ogólne i celowe</t>
  </si>
  <si>
    <t>Rezerwa celowa na programy z UE</t>
  </si>
  <si>
    <t>Przedszkola</t>
  </si>
  <si>
    <t>Świetlice szkolne</t>
  </si>
  <si>
    <t>DZIAŁALNOŚĆ USŁUGOWA</t>
  </si>
  <si>
    <t>A</t>
  </si>
  <si>
    <t>Plan zagospodarowania przestrzennego</t>
  </si>
  <si>
    <t>Składki na ubezpieczenie społeczne</t>
  </si>
  <si>
    <t>Podróże służbowe zagraniczne</t>
  </si>
  <si>
    <t>Dotacja podmiotowa z budżetu dla niepublicznej jednostki systemu oświaty</t>
  </si>
  <si>
    <t>Wydatki na zakupy inwestycyjne jednostek budżetowych - "Poprawa bazy dydaktycznej szkół zawodowych ponadgimnazjalnych'</t>
  </si>
  <si>
    <r>
      <t xml:space="preserve">Wynagrodzenia osobowe pracowników - </t>
    </r>
    <r>
      <rPr>
        <i/>
        <sz val="11"/>
        <rFont val="Times New Roman"/>
        <family val="1"/>
      </rPr>
      <t>odprawy emerytalne</t>
    </r>
  </si>
  <si>
    <t>Nagrody o charakterze szczególnym niezaliczane do wynagrodzeń</t>
  </si>
  <si>
    <t>Stypendia dla uczniów</t>
  </si>
  <si>
    <t>Pomoc materialna dla uczniów</t>
  </si>
  <si>
    <t>RO "Rokosowo"</t>
  </si>
  <si>
    <t>Komisje poborowe</t>
  </si>
  <si>
    <t>92195</t>
  </si>
  <si>
    <t>RO "Tysiąclecie"</t>
  </si>
  <si>
    <t>Komendy powiatowe Policji</t>
  </si>
  <si>
    <t xml:space="preserve">Wydatki na zakupy inwestycyjne jednostek budżetowych </t>
  </si>
  <si>
    <t xml:space="preserve">TURYSTYKA </t>
  </si>
  <si>
    <t>Zadania w zakresie upowszechniania turystyki</t>
  </si>
  <si>
    <t>4300</t>
  </si>
  <si>
    <t xml:space="preserve">Wpłaty jednostek na fundusz celowy na finansowanie lub dofinansowanie zadań inwestycyjnych </t>
  </si>
  <si>
    <t xml:space="preserve">Przedszkola specjalne </t>
  </si>
  <si>
    <t>Zakup usług dostępu do sieci Internet</t>
  </si>
  <si>
    <t xml:space="preserve">Oddziały przedszkolne w szkołach podstawowych </t>
  </si>
  <si>
    <t>Wydatki osobowe niezaliczane do wynagrodzeń</t>
  </si>
  <si>
    <t>Dotacja podmiotowa z budżetu dla niepublicznej jednostki oświatowej</t>
  </si>
  <si>
    <t>Szkoły podstawowe specjalne</t>
  </si>
  <si>
    <t>Internaty i bursy szkolne</t>
  </si>
  <si>
    <t xml:space="preserve">Rada Miejska </t>
  </si>
  <si>
    <r>
      <t xml:space="preserve">Zakup materiałów i wyposażenia                               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RO "Śródmieście"</t>
    </r>
  </si>
  <si>
    <t>Drogi publiczne gminne</t>
  </si>
  <si>
    <r>
      <t>Dotacje celowe z budżetu na finansowanie lub dofinansowanie inwestycji i zakupów inwestycyjnych jednostek niezaliczanych do sektora finansów publicznych -</t>
    </r>
    <r>
      <rPr>
        <i/>
        <sz val="11"/>
        <rFont val="Times New Roman"/>
        <family val="1"/>
      </rPr>
      <t xml:space="preserve"> "Czyny społeczne"</t>
    </r>
  </si>
  <si>
    <t>Gimnazja</t>
  </si>
  <si>
    <t>Koszty postępowania sądowego i prokuratorskiego</t>
  </si>
  <si>
    <t>Odsetki od nieterminowych wpłat z tytułu pozostałych podatków i opłat</t>
  </si>
  <si>
    <t>Stypendia oraz inne formy pomocy dla uczniów</t>
  </si>
  <si>
    <t>3020</t>
  </si>
  <si>
    <t>4120</t>
  </si>
  <si>
    <t>4110</t>
  </si>
  <si>
    <t>RO "Śródmieście"</t>
  </si>
  <si>
    <t>92105</t>
  </si>
  <si>
    <t>Pozostałe zadania w zakresie kultury</t>
  </si>
  <si>
    <t>92109</t>
  </si>
  <si>
    <t>2480</t>
  </si>
  <si>
    <t>Domy i ośrodki kultury, świetlice i kluby</t>
  </si>
  <si>
    <t>Dotacja podmiotowa z budżetu dla samorządowej instytucji kultury</t>
  </si>
  <si>
    <t>RO "Jedliny"</t>
  </si>
  <si>
    <r>
      <t>Wynagrodzenia bezosobowe -</t>
    </r>
    <r>
      <rPr>
        <i/>
        <sz val="11"/>
        <rFont val="Times New Roman"/>
        <family val="1"/>
      </rPr>
      <t xml:space="preserve"> klasy dziennikarskie</t>
    </r>
  </si>
  <si>
    <r>
      <t>Zakup usług pozostałych -</t>
    </r>
    <r>
      <rPr>
        <i/>
        <sz val="11"/>
        <rFont val="Times New Roman"/>
        <family val="1"/>
      </rPr>
      <t xml:space="preserve"> klasy dziennikarskie</t>
    </r>
  </si>
  <si>
    <r>
      <t>Dotacje celowe otrzymane z budżetu państwa na realizację własnych zadań bieżących gmin -</t>
    </r>
    <r>
      <rPr>
        <i/>
        <sz val="11"/>
        <rFont val="Times New Roman"/>
        <family val="1"/>
      </rPr>
      <t xml:space="preserve"> dla uczniów podejmujących naukę w klasach pierwszych szkół podstawowych</t>
    </r>
  </si>
  <si>
    <r>
      <t xml:space="preserve">Dotacje celowe otrzymane z budżetu państwa na realizację bieżacych zadań własnych powiatu </t>
    </r>
    <r>
      <rPr>
        <i/>
        <sz val="11"/>
        <rFont val="Times New Roman"/>
        <family val="1"/>
      </rPr>
      <t>- prace komisji kwalifikacyjnych i egzaminacyjnych</t>
    </r>
  </si>
  <si>
    <t>Programy polityki zdrowotnej</t>
  </si>
  <si>
    <t>Dotacja podmiotowa z budżetu dla pozostałych jednostek sektora finansów publicznych</t>
  </si>
  <si>
    <t>Dotacje celowe z budżetu na finansowanie lub dofinansowanie kosztów realizacji inwestycji i zakupów inwestycyjnych zakładów budżetowych</t>
  </si>
  <si>
    <t>ZMIANY PLANU DOCHODÓW I WYDATKÓW NA ZADANIA WŁASNE GMINY                                        W  2005  ROKU</t>
  </si>
  <si>
    <t>ZMIANY PLANU DOCHODÓW I WYDATKÓW NA ZADANIA WŁASNE POWIATU                             W  2005  ROKU</t>
  </si>
  <si>
    <t>Km</t>
  </si>
  <si>
    <t>Starostwa powiatowe</t>
  </si>
  <si>
    <t>Drogi wewnętrzne</t>
  </si>
  <si>
    <r>
      <t>Zakup usług remontowych -</t>
    </r>
    <r>
      <rPr>
        <i/>
        <sz val="11"/>
        <rFont val="Times New Roman"/>
        <family val="1"/>
      </rPr>
      <t>RO "Wspólny Dom"</t>
    </r>
  </si>
  <si>
    <t>Oczyszczanie miast i wsi</t>
  </si>
  <si>
    <t>z dnia  27 czerwca 2005 r.</t>
  </si>
  <si>
    <t xml:space="preserve">Nr  312 / 1913 / 05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</si>
</sst>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9" xfId="0" applyNumberFormat="1" applyFont="1" applyFill="1" applyBorder="1" applyAlignment="1" applyProtection="1">
      <alignment horizontal="centerContinuous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Continuous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Border="1" applyAlignment="1">
      <alignment vertical="center"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39" xfId="0" applyNumberFormat="1" applyFont="1" applyFill="1" applyBorder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Continuous" vertical="center"/>
      <protection locked="0"/>
    </xf>
    <xf numFmtId="3" fontId="8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vertical="center" wrapText="1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9" xfId="0" applyFont="1" applyBorder="1" applyAlignment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16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15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64" fontId="13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1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vertical="center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centerContinuous" vertical="center"/>
    </xf>
    <xf numFmtId="164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26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/>
      <protection locked="0"/>
    </xf>
    <xf numFmtId="164" fontId="15" fillId="0" borderId="53" xfId="0" applyNumberFormat="1" applyFont="1" applyFill="1" applyBorder="1" applyAlignment="1" applyProtection="1">
      <alignment horizontal="center" vertical="center"/>
      <protection locked="0"/>
    </xf>
    <xf numFmtId="3" fontId="15" fillId="0" borderId="37" xfId="0" applyNumberFormat="1" applyFont="1" applyFill="1" applyBorder="1" applyAlignment="1" applyProtection="1">
      <alignment horizontal="right" vertical="center"/>
      <protection locked="0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0" fontId="9" fillId="0" borderId="57" xfId="0" applyNumberFormat="1" applyFont="1" applyFill="1" applyBorder="1" applyAlignment="1" applyProtection="1">
      <alignment horizontal="centerContinuous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0" fontId="8" fillId="0" borderId="59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/>
      <protection locked="0"/>
    </xf>
    <xf numFmtId="0" fontId="9" fillId="0" borderId="40" xfId="0" applyNumberFormat="1" applyFont="1" applyFill="1" applyBorder="1" applyAlignment="1" applyProtection="1">
      <alignment horizontal="centerContinuous" vertical="center"/>
      <protection locked="0"/>
    </xf>
    <xf numFmtId="0" fontId="9" fillId="0" borderId="60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164" fontId="8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65" xfId="0" applyNumberFormat="1" applyFont="1" applyFill="1" applyBorder="1" applyAlignment="1" applyProtection="1">
      <alignment horizontal="center" vertical="center"/>
      <protection locked="0"/>
    </xf>
    <xf numFmtId="164" fontId="17" fillId="0" borderId="20" xfId="0" applyNumberFormat="1" applyFont="1" applyFill="1" applyBorder="1" applyAlignment="1" applyProtection="1">
      <alignment horizontal="center" vertical="center"/>
      <protection locked="0"/>
    </xf>
    <xf numFmtId="164" fontId="17" fillId="0" borderId="49" xfId="0" applyNumberFormat="1" applyFont="1" applyFill="1" applyBorder="1" applyAlignment="1" applyProtection="1">
      <alignment horizontal="center" vertical="center"/>
      <protection locked="0"/>
    </xf>
    <xf numFmtId="164" fontId="17" fillId="0" borderId="5" xfId="0" applyNumberFormat="1" applyFont="1" applyFill="1" applyBorder="1" applyAlignment="1" applyProtection="1">
      <alignment horizontal="center" vertical="center"/>
      <protection locked="0"/>
    </xf>
    <xf numFmtId="164" fontId="17" fillId="0" borderId="51" xfId="0" applyNumberFormat="1" applyFont="1" applyFill="1" applyBorder="1" applyAlignment="1" applyProtection="1">
      <alignment horizontal="center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0" fontId="17" fillId="0" borderId="5" xfId="0" applyNumberFormat="1" applyFont="1" applyFill="1" applyBorder="1" applyAlignment="1" applyProtection="1">
      <alignment vertical="center" wrapText="1"/>
      <protection locked="0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vertical="center"/>
    </xf>
    <xf numFmtId="49" fontId="16" fillId="0" borderId="5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9" xfId="0" applyFont="1" applyBorder="1" applyAlignment="1">
      <alignment horizontal="center" vertical="center"/>
    </xf>
    <xf numFmtId="3" fontId="16" fillId="0" borderId="68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0" fontId="9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3" fontId="8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0" fontId="8" fillId="0" borderId="71" xfId="0" applyNumberFormat="1" applyFont="1" applyFill="1" applyBorder="1" applyAlignment="1" applyProtection="1">
      <alignment horizontal="centerContinuous" vertical="center"/>
      <protection locked="0"/>
    </xf>
    <xf numFmtId="0" fontId="8" fillId="0" borderId="72" xfId="0" applyNumberFormat="1" applyFont="1" applyFill="1" applyBorder="1" applyAlignment="1" applyProtection="1">
      <alignment vertical="center" wrapText="1"/>
      <protection locked="0"/>
    </xf>
    <xf numFmtId="164" fontId="8" fillId="0" borderId="72" xfId="0" applyNumberFormat="1" applyFont="1" applyFill="1" applyBorder="1" applyAlignment="1" applyProtection="1">
      <alignment horizontal="center"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60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horizontal="center" vertical="center"/>
      <protection locked="0"/>
    </xf>
    <xf numFmtId="164" fontId="16" fillId="0" borderId="49" xfId="0" applyNumberFormat="1" applyFont="1" applyFill="1" applyBorder="1" applyAlignment="1" applyProtection="1">
      <alignment horizontal="center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73" xfId="0" applyNumberFormat="1" applyFont="1" applyFill="1" applyBorder="1" applyAlignment="1" applyProtection="1">
      <alignment horizontal="centerContinuous" vertical="center"/>
      <protection locked="0"/>
    </xf>
    <xf numFmtId="3" fontId="8" fillId="0" borderId="74" xfId="0" applyNumberFormat="1" applyFont="1" applyFill="1" applyBorder="1" applyAlignment="1" applyProtection="1">
      <alignment horizontal="right" vertical="center"/>
      <protection locked="0"/>
    </xf>
    <xf numFmtId="3" fontId="8" fillId="0" borderId="75" xfId="0" applyNumberFormat="1" applyFont="1" applyFill="1" applyBorder="1" applyAlignment="1" applyProtection="1">
      <alignment horizontal="right" vertical="center"/>
      <protection locked="0"/>
    </xf>
    <xf numFmtId="0" fontId="8" fillId="0" borderId="63" xfId="0" applyNumberFormat="1" applyFont="1" applyFill="1" applyBorder="1" applyAlignment="1" applyProtection="1">
      <alignment horizontal="centerContinuous"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13" xfId="18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7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59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8" fillId="0" borderId="44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49" fontId="9" fillId="0" borderId="73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3" fontId="9" fillId="0" borderId="45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49" fontId="8" fillId="0" borderId="73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8" fillId="0" borderId="7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8" fillId="0" borderId="77" xfId="0" applyNumberFormat="1" applyFont="1" applyFill="1" applyBorder="1" applyAlignment="1" applyProtection="1">
      <alignment horizontal="center" vertical="center"/>
      <protection locked="0"/>
    </xf>
    <xf numFmtId="164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68" xfId="0" applyNumberFormat="1" applyFont="1" applyFill="1" applyBorder="1" applyAlignment="1" applyProtection="1">
      <alignment vertical="center" wrapText="1"/>
      <protection locked="0"/>
    </xf>
    <xf numFmtId="0" fontId="8" fillId="0" borderId="78" xfId="0" applyNumberFormat="1" applyFont="1" applyFill="1" applyBorder="1" applyAlignment="1" applyProtection="1">
      <alignment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51" xfId="0" applyNumberFormat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44.5" style="1" customWidth="1"/>
    <col min="3" max="3" width="9.66015625" style="1" customWidth="1"/>
    <col min="4" max="6" width="15.83203125" style="1" customWidth="1"/>
    <col min="7" max="16384" width="11.66015625" style="1" customWidth="1"/>
  </cols>
  <sheetData>
    <row r="1" ht="12.75" customHeight="1">
      <c r="E1" s="2" t="s">
        <v>0</v>
      </c>
    </row>
    <row r="2" spans="1:5" ht="12.75" customHeight="1">
      <c r="A2" s="3"/>
      <c r="B2" s="4"/>
      <c r="C2" s="5"/>
      <c r="D2" s="5"/>
      <c r="E2" s="6" t="s">
        <v>213</v>
      </c>
    </row>
    <row r="3" spans="1:5" ht="12.75" customHeight="1">
      <c r="A3" s="3"/>
      <c r="B3" s="4"/>
      <c r="C3" s="5"/>
      <c r="D3" s="5"/>
      <c r="E3" s="6" t="s">
        <v>1</v>
      </c>
    </row>
    <row r="4" spans="1:5" ht="12.75" customHeight="1">
      <c r="A4" s="3"/>
      <c r="B4" s="4"/>
      <c r="C4" s="5"/>
      <c r="D4" s="5"/>
      <c r="E4" s="6" t="s">
        <v>212</v>
      </c>
    </row>
    <row r="5" spans="1:6" s="11" customFormat="1" ht="33.75" customHeight="1">
      <c r="A5" s="7" t="s">
        <v>205</v>
      </c>
      <c r="B5" s="8"/>
      <c r="C5" s="9"/>
      <c r="D5" s="9"/>
      <c r="E5" s="10"/>
      <c r="F5" s="10"/>
    </row>
    <row r="6" spans="1:6" s="11" customFormat="1" ht="26.2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155" t="s">
        <v>6</v>
      </c>
      <c r="E7" s="91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156" t="s">
        <v>10</v>
      </c>
      <c r="E8" s="21" t="s">
        <v>11</v>
      </c>
      <c r="F8" s="22" t="s">
        <v>10</v>
      </c>
    </row>
    <row r="9" spans="1:6" s="27" customFormat="1" ht="11.25" customHeight="1" thickBot="1">
      <c r="A9" s="212">
        <v>1</v>
      </c>
      <c r="B9" s="213">
        <v>2</v>
      </c>
      <c r="C9" s="213">
        <v>3</v>
      </c>
      <c r="D9" s="214">
        <v>4</v>
      </c>
      <c r="E9" s="215">
        <v>5</v>
      </c>
      <c r="F9" s="216">
        <v>6</v>
      </c>
    </row>
    <row r="10" spans="1:6" s="33" customFormat="1" ht="22.5" customHeight="1" thickBot="1" thickTop="1">
      <c r="A10" s="28">
        <v>600</v>
      </c>
      <c r="B10" s="88" t="s">
        <v>37</v>
      </c>
      <c r="C10" s="108"/>
      <c r="D10" s="157"/>
      <c r="E10" s="110">
        <f>E11+E16</f>
        <v>1916000</v>
      </c>
      <c r="F10" s="112">
        <f>F16+F11+F14</f>
        <v>1916000</v>
      </c>
    </row>
    <row r="11" spans="1:6" s="33" customFormat="1" ht="20.25" customHeight="1" thickTop="1">
      <c r="A11" s="92">
        <v>60016</v>
      </c>
      <c r="B11" s="99" t="s">
        <v>181</v>
      </c>
      <c r="C11" s="109" t="s">
        <v>16</v>
      </c>
      <c r="D11" s="205"/>
      <c r="E11" s="206">
        <f>SUM(E12:E13)</f>
        <v>1846000</v>
      </c>
      <c r="F11" s="207">
        <f>SUM(F12:F13)</f>
        <v>1840000</v>
      </c>
    </row>
    <row r="12" spans="1:6" s="44" customFormat="1" ht="18" customHeight="1">
      <c r="A12" s="48">
        <v>4270</v>
      </c>
      <c r="B12" s="199" t="s">
        <v>86</v>
      </c>
      <c r="C12" s="277"/>
      <c r="D12" s="278"/>
      <c r="E12" s="279">
        <f>1840000+6000</f>
        <v>1846000</v>
      </c>
      <c r="F12" s="280"/>
    </row>
    <row r="13" spans="1:6" s="44" customFormat="1" ht="20.25" customHeight="1">
      <c r="A13" s="114">
        <v>6050</v>
      </c>
      <c r="B13" s="100" t="s">
        <v>87</v>
      </c>
      <c r="C13" s="281"/>
      <c r="D13" s="282"/>
      <c r="E13" s="283"/>
      <c r="F13" s="284">
        <v>1840000</v>
      </c>
    </row>
    <row r="14" spans="1:6" s="33" customFormat="1" ht="18.75" customHeight="1">
      <c r="A14" s="127">
        <v>60017</v>
      </c>
      <c r="B14" s="104" t="s">
        <v>209</v>
      </c>
      <c r="C14" s="273" t="s">
        <v>83</v>
      </c>
      <c r="D14" s="274"/>
      <c r="E14" s="275"/>
      <c r="F14" s="276">
        <f>F15</f>
        <v>6000</v>
      </c>
    </row>
    <row r="15" spans="1:6" s="44" customFormat="1" ht="18.75" customHeight="1">
      <c r="A15" s="188">
        <v>4270</v>
      </c>
      <c r="B15" s="272" t="s">
        <v>210</v>
      </c>
      <c r="C15" s="281"/>
      <c r="D15" s="282"/>
      <c r="E15" s="283"/>
      <c r="F15" s="284">
        <v>6000</v>
      </c>
    </row>
    <row r="16" spans="1:6" s="33" customFormat="1" ht="20.25" customHeight="1">
      <c r="A16" s="127">
        <v>60095</v>
      </c>
      <c r="B16" s="104" t="s">
        <v>13</v>
      </c>
      <c r="C16" s="273" t="s">
        <v>16</v>
      </c>
      <c r="D16" s="274"/>
      <c r="E16" s="275">
        <f>SUM(E17:E18)</f>
        <v>70000</v>
      </c>
      <c r="F16" s="276">
        <f>SUM(F17:F18)</f>
        <v>70000</v>
      </c>
    </row>
    <row r="17" spans="1:6" s="33" customFormat="1" ht="18" customHeight="1">
      <c r="A17" s="48">
        <v>4270</v>
      </c>
      <c r="B17" s="199" t="s">
        <v>86</v>
      </c>
      <c r="C17" s="140"/>
      <c r="D17" s="158"/>
      <c r="E17" s="111">
        <v>70000</v>
      </c>
      <c r="F17" s="113"/>
    </row>
    <row r="18" spans="1:6" s="33" customFormat="1" ht="20.25" customHeight="1" thickBot="1">
      <c r="A18" s="114">
        <v>6050</v>
      </c>
      <c r="B18" s="100" t="s">
        <v>87</v>
      </c>
      <c r="C18" s="140"/>
      <c r="D18" s="158"/>
      <c r="E18" s="111"/>
      <c r="F18" s="113">
        <v>70000</v>
      </c>
    </row>
    <row r="19" spans="1:6" s="33" customFormat="1" ht="21" customHeight="1" hidden="1" thickBot="1" thickTop="1">
      <c r="A19" s="28">
        <v>630</v>
      </c>
      <c r="B19" s="88" t="s">
        <v>168</v>
      </c>
      <c r="C19" s="108" t="s">
        <v>102</v>
      </c>
      <c r="D19" s="157"/>
      <c r="E19" s="110">
        <f>E20</f>
        <v>0</v>
      </c>
      <c r="F19" s="112">
        <f>F20</f>
        <v>0</v>
      </c>
    </row>
    <row r="20" spans="1:6" s="33" customFormat="1" ht="29.25" hidden="1" thickTop="1">
      <c r="A20" s="92">
        <v>63003</v>
      </c>
      <c r="B20" s="99" t="s">
        <v>169</v>
      </c>
      <c r="C20" s="109"/>
      <c r="D20" s="205"/>
      <c r="E20" s="206">
        <f>SUM(E21:E22)</f>
        <v>0</v>
      </c>
      <c r="F20" s="207">
        <f>SUM(F21:F22)</f>
        <v>0</v>
      </c>
    </row>
    <row r="21" spans="1:6" s="33" customFormat="1" ht="18" customHeight="1" hidden="1">
      <c r="A21" s="39">
        <v>4210</v>
      </c>
      <c r="B21" s="46" t="s">
        <v>35</v>
      </c>
      <c r="C21" s="140"/>
      <c r="D21" s="158"/>
      <c r="E21" s="111"/>
      <c r="F21" s="113"/>
    </row>
    <row r="22" spans="1:6" s="33" customFormat="1" ht="18" customHeight="1" hidden="1" thickBot="1">
      <c r="A22" s="39">
        <v>4300</v>
      </c>
      <c r="B22" s="46" t="s">
        <v>12</v>
      </c>
      <c r="C22" s="140"/>
      <c r="D22" s="158"/>
      <c r="E22" s="111"/>
      <c r="F22" s="113"/>
    </row>
    <row r="23" spans="1:6" s="33" customFormat="1" ht="22.5" customHeight="1" thickBot="1" thickTop="1">
      <c r="A23" s="28">
        <v>700</v>
      </c>
      <c r="B23" s="88" t="s">
        <v>117</v>
      </c>
      <c r="C23" s="108" t="s">
        <v>16</v>
      </c>
      <c r="D23" s="157"/>
      <c r="E23" s="110">
        <f>E24+E27</f>
        <v>3087950</v>
      </c>
      <c r="F23" s="112">
        <f>F24+F27</f>
        <v>3087950</v>
      </c>
    </row>
    <row r="24" spans="1:6" s="33" customFormat="1" ht="27" customHeight="1" thickTop="1">
      <c r="A24" s="92">
        <v>70001</v>
      </c>
      <c r="B24" s="99" t="s">
        <v>144</v>
      </c>
      <c r="C24" s="109"/>
      <c r="D24" s="205"/>
      <c r="E24" s="206">
        <f>SUM(E25:E26)</f>
        <v>3087950</v>
      </c>
      <c r="F24" s="207">
        <f>SUM(F25:F26)</f>
        <v>3087950</v>
      </c>
    </row>
    <row r="25" spans="1:6" s="33" customFormat="1" ht="30">
      <c r="A25" s="39">
        <v>2510</v>
      </c>
      <c r="B25" s="46" t="s">
        <v>118</v>
      </c>
      <c r="C25" s="140"/>
      <c r="D25" s="158"/>
      <c r="E25" s="111">
        <v>3087950</v>
      </c>
      <c r="F25" s="113"/>
    </row>
    <row r="26" spans="1:6" s="33" customFormat="1" ht="60.75" thickBot="1">
      <c r="A26" s="39">
        <v>6210</v>
      </c>
      <c r="B26" s="46" t="s">
        <v>204</v>
      </c>
      <c r="C26" s="140"/>
      <c r="D26" s="158"/>
      <c r="E26" s="111"/>
      <c r="F26" s="113">
        <v>3087950</v>
      </c>
    </row>
    <row r="27" spans="1:6" s="33" customFormat="1" ht="28.5" hidden="1">
      <c r="A27" s="34">
        <v>70005</v>
      </c>
      <c r="B27" s="89" t="s">
        <v>119</v>
      </c>
      <c r="C27" s="233"/>
      <c r="D27" s="234"/>
      <c r="E27" s="115">
        <f>SUM(E28:E30)</f>
        <v>0</v>
      </c>
      <c r="F27" s="232">
        <f>SUM(F28:F30)</f>
        <v>0</v>
      </c>
    </row>
    <row r="28" spans="1:6" s="33" customFormat="1" ht="18" customHeight="1" hidden="1">
      <c r="A28" s="39">
        <v>4300</v>
      </c>
      <c r="B28" s="46" t="s">
        <v>12</v>
      </c>
      <c r="C28" s="140"/>
      <c r="D28" s="158"/>
      <c r="E28" s="111"/>
      <c r="F28" s="113"/>
    </row>
    <row r="29" spans="1:6" s="33" customFormat="1" ht="16.5" customHeight="1" hidden="1">
      <c r="A29" s="39"/>
      <c r="B29" s="46"/>
      <c r="C29" s="140"/>
      <c r="D29" s="158"/>
      <c r="E29" s="111"/>
      <c r="F29" s="113"/>
    </row>
    <row r="30" spans="1:6" s="33" customFormat="1" ht="32.25" customHeight="1" hidden="1" thickBot="1">
      <c r="A30" s="39">
        <v>4610</v>
      </c>
      <c r="B30" s="46" t="s">
        <v>184</v>
      </c>
      <c r="C30" s="140"/>
      <c r="D30" s="158"/>
      <c r="E30" s="111"/>
      <c r="F30" s="113"/>
    </row>
    <row r="31" spans="1:6" s="33" customFormat="1" ht="23.25" customHeight="1" hidden="1" thickBot="1" thickTop="1">
      <c r="A31" s="28">
        <v>710</v>
      </c>
      <c r="B31" s="88" t="s">
        <v>151</v>
      </c>
      <c r="C31" s="108" t="s">
        <v>152</v>
      </c>
      <c r="D31" s="157"/>
      <c r="E31" s="110">
        <f>E32</f>
        <v>0</v>
      </c>
      <c r="F31" s="112">
        <f>F32</f>
        <v>0</v>
      </c>
    </row>
    <row r="32" spans="1:6" s="33" customFormat="1" ht="29.25" hidden="1" thickTop="1">
      <c r="A32" s="92">
        <v>71004</v>
      </c>
      <c r="B32" s="99" t="s">
        <v>153</v>
      </c>
      <c r="C32" s="109"/>
      <c r="D32" s="205"/>
      <c r="E32" s="206">
        <f>SUM(E33:E34)</f>
        <v>0</v>
      </c>
      <c r="F32" s="207">
        <f>SUM(F33:F34)</f>
        <v>0</v>
      </c>
    </row>
    <row r="33" spans="1:6" s="33" customFormat="1" ht="18.75" customHeight="1" hidden="1">
      <c r="A33" s="39">
        <v>4110</v>
      </c>
      <c r="B33" s="46" t="s">
        <v>154</v>
      </c>
      <c r="C33" s="140"/>
      <c r="D33" s="158"/>
      <c r="E33" s="111"/>
      <c r="F33" s="113"/>
    </row>
    <row r="34" spans="1:6" s="33" customFormat="1" ht="15.75" customHeight="1" hidden="1" thickBot="1">
      <c r="A34" s="39">
        <v>4300</v>
      </c>
      <c r="B34" s="46" t="s">
        <v>12</v>
      </c>
      <c r="C34" s="140"/>
      <c r="D34" s="158"/>
      <c r="E34" s="111"/>
      <c r="F34" s="113"/>
    </row>
    <row r="35" spans="1:6" s="33" customFormat="1" ht="21" customHeight="1" thickBot="1" thickTop="1">
      <c r="A35" s="28">
        <v>750</v>
      </c>
      <c r="B35" s="29" t="s">
        <v>69</v>
      </c>
      <c r="C35" s="30"/>
      <c r="D35" s="159"/>
      <c r="E35" s="31">
        <f>E40+E52+E36</f>
        <v>23352</v>
      </c>
      <c r="F35" s="32">
        <f>F40+F52+F36</f>
        <v>23352</v>
      </c>
    </row>
    <row r="36" spans="1:6" s="33" customFormat="1" ht="21" customHeight="1" hidden="1" thickTop="1">
      <c r="A36" s="34">
        <v>75022</v>
      </c>
      <c r="B36" s="35" t="s">
        <v>179</v>
      </c>
      <c r="C36" s="36" t="s">
        <v>40</v>
      </c>
      <c r="D36" s="160"/>
      <c r="E36" s="37">
        <f>SUM(E37)</f>
        <v>0</v>
      </c>
      <c r="F36" s="38">
        <f>SUM(F37)</f>
        <v>0</v>
      </c>
    </row>
    <row r="37" spans="1:6" s="153" customFormat="1" ht="14.25" customHeight="1" hidden="1">
      <c r="A37" s="149"/>
      <c r="B37" s="150" t="s">
        <v>112</v>
      </c>
      <c r="C37" s="181" t="s">
        <v>40</v>
      </c>
      <c r="D37" s="162"/>
      <c r="E37" s="151">
        <f>SUM(E38:E39)</f>
        <v>0</v>
      </c>
      <c r="F37" s="152">
        <f>SUM(F38:F39)</f>
        <v>0</v>
      </c>
    </row>
    <row r="38" spans="1:6" s="44" customFormat="1" ht="27" customHeight="1" hidden="1">
      <c r="A38" s="39">
        <v>3040</v>
      </c>
      <c r="B38" s="46" t="s">
        <v>97</v>
      </c>
      <c r="C38" s="41"/>
      <c r="D38" s="161"/>
      <c r="E38" s="42"/>
      <c r="F38" s="43"/>
    </row>
    <row r="39" spans="1:6" s="44" customFormat="1" ht="15.75" customHeight="1" hidden="1">
      <c r="A39" s="114">
        <v>4300</v>
      </c>
      <c r="B39" s="148" t="s">
        <v>12</v>
      </c>
      <c r="C39" s="101"/>
      <c r="D39" s="163"/>
      <c r="E39" s="102"/>
      <c r="F39" s="103"/>
    </row>
    <row r="40" spans="1:6" s="33" customFormat="1" ht="20.25" customHeight="1" thickTop="1">
      <c r="A40" s="127">
        <v>75023</v>
      </c>
      <c r="B40" s="147" t="s">
        <v>70</v>
      </c>
      <c r="C40" s="105" t="s">
        <v>96</v>
      </c>
      <c r="D40" s="164"/>
      <c r="E40" s="106">
        <f>SUM(E41:E44)</f>
        <v>22000</v>
      </c>
      <c r="F40" s="107"/>
    </row>
    <row r="41" spans="1:6" s="44" customFormat="1" ht="15" hidden="1">
      <c r="A41" s="39">
        <v>4040</v>
      </c>
      <c r="B41" s="46" t="s">
        <v>66</v>
      </c>
      <c r="C41" s="41"/>
      <c r="D41" s="161"/>
      <c r="E41" s="42"/>
      <c r="F41" s="43"/>
    </row>
    <row r="42" spans="1:6" s="44" customFormat="1" ht="15">
      <c r="A42" s="39">
        <v>4110</v>
      </c>
      <c r="B42" s="46" t="s">
        <v>154</v>
      </c>
      <c r="C42" s="41"/>
      <c r="D42" s="161"/>
      <c r="E42" s="42">
        <v>22000</v>
      </c>
      <c r="F42" s="43"/>
    </row>
    <row r="43" spans="1:6" s="44" customFormat="1" ht="15" hidden="1">
      <c r="A43" s="39">
        <v>4140</v>
      </c>
      <c r="B43" s="40" t="s">
        <v>62</v>
      </c>
      <c r="C43" s="41"/>
      <c r="D43" s="161"/>
      <c r="E43" s="42"/>
      <c r="F43" s="43"/>
    </row>
    <row r="44" spans="1:6" s="33" customFormat="1" ht="15" hidden="1">
      <c r="A44" s="39">
        <v>4300</v>
      </c>
      <c r="B44" s="46" t="s">
        <v>12</v>
      </c>
      <c r="C44" s="41"/>
      <c r="D44" s="161"/>
      <c r="E44" s="42"/>
      <c r="F44" s="43"/>
    </row>
    <row r="45" spans="1:6" s="44" customFormat="1" ht="15.75" customHeight="1" hidden="1">
      <c r="A45" s="39">
        <v>4300</v>
      </c>
      <c r="B45" s="40" t="s">
        <v>12</v>
      </c>
      <c r="C45" s="41"/>
      <c r="D45" s="161"/>
      <c r="E45" s="42">
        <f>SUM(E46:E48)</f>
        <v>0</v>
      </c>
      <c r="F45" s="43"/>
    </row>
    <row r="46" spans="1:6" s="138" customFormat="1" ht="14.25" customHeight="1" hidden="1">
      <c r="A46" s="133"/>
      <c r="B46" s="141" t="s">
        <v>95</v>
      </c>
      <c r="C46" s="135"/>
      <c r="D46" s="165"/>
      <c r="E46" s="136"/>
      <c r="F46" s="137"/>
    </row>
    <row r="47" spans="1:6" s="138" customFormat="1" ht="14.25" customHeight="1" hidden="1">
      <c r="A47" s="133"/>
      <c r="B47" s="141" t="s">
        <v>93</v>
      </c>
      <c r="C47" s="135"/>
      <c r="D47" s="165"/>
      <c r="E47" s="136"/>
      <c r="F47" s="137"/>
    </row>
    <row r="48" spans="1:6" s="138" customFormat="1" ht="14.25" customHeight="1" hidden="1">
      <c r="A48" s="133"/>
      <c r="B48" s="141" t="s">
        <v>94</v>
      </c>
      <c r="C48" s="135"/>
      <c r="D48" s="165"/>
      <c r="E48" s="136"/>
      <c r="F48" s="137"/>
    </row>
    <row r="49" spans="1:6" s="44" customFormat="1" ht="15" hidden="1">
      <c r="A49" s="39">
        <v>4307</v>
      </c>
      <c r="B49" s="46" t="s">
        <v>12</v>
      </c>
      <c r="C49" s="41"/>
      <c r="D49" s="161"/>
      <c r="E49" s="42"/>
      <c r="F49" s="144"/>
    </row>
    <row r="50" spans="1:6" s="44" customFormat="1" ht="12.75" customHeight="1" hidden="1">
      <c r="A50" s="39"/>
      <c r="B50" s="141" t="s">
        <v>95</v>
      </c>
      <c r="C50" s="41"/>
      <c r="D50" s="161"/>
      <c r="E50" s="42"/>
      <c r="F50" s="145"/>
    </row>
    <row r="51" spans="1:6" s="44" customFormat="1" ht="0.75" customHeight="1" hidden="1">
      <c r="A51" s="39"/>
      <c r="B51" s="141" t="s">
        <v>93</v>
      </c>
      <c r="C51" s="41"/>
      <c r="D51" s="161"/>
      <c r="E51" s="42"/>
      <c r="F51" s="146"/>
    </row>
    <row r="52" spans="1:6" s="33" customFormat="1" ht="20.25" customHeight="1">
      <c r="A52" s="34">
        <v>75095</v>
      </c>
      <c r="B52" s="35" t="s">
        <v>13</v>
      </c>
      <c r="C52" s="36" t="s">
        <v>113</v>
      </c>
      <c r="D52" s="160"/>
      <c r="E52" s="37">
        <f>SUM(E92:E96)</f>
        <v>1352</v>
      </c>
      <c r="F52" s="142">
        <f>SUM(F92:F96)</f>
        <v>23352</v>
      </c>
    </row>
    <row r="53" spans="1:6" s="33" customFormat="1" ht="28.5" customHeight="1" hidden="1">
      <c r="A53" s="39">
        <v>3020</v>
      </c>
      <c r="B53" s="46" t="s">
        <v>65</v>
      </c>
      <c r="C53" s="41" t="s">
        <v>100</v>
      </c>
      <c r="D53" s="161"/>
      <c r="E53" s="42"/>
      <c r="F53" s="144"/>
    </row>
    <row r="54" spans="1:6" s="33" customFormat="1" ht="29.25" customHeight="1" hidden="1">
      <c r="A54" s="39">
        <v>3040</v>
      </c>
      <c r="B54" s="46" t="s">
        <v>97</v>
      </c>
      <c r="C54" s="41" t="s">
        <v>102</v>
      </c>
      <c r="D54" s="161"/>
      <c r="E54" s="42"/>
      <c r="F54" s="144"/>
    </row>
    <row r="55" spans="1:6" s="44" customFormat="1" ht="15.75" customHeight="1" hidden="1">
      <c r="A55" s="39">
        <v>4210</v>
      </c>
      <c r="B55" s="46" t="s">
        <v>35</v>
      </c>
      <c r="C55" s="41" t="s">
        <v>102</v>
      </c>
      <c r="D55" s="161"/>
      <c r="E55" s="42"/>
      <c r="F55" s="173"/>
    </row>
    <row r="56" spans="1:6" s="138" customFormat="1" ht="14.25" customHeight="1" hidden="1">
      <c r="A56" s="133"/>
      <c r="B56" s="141" t="s">
        <v>71</v>
      </c>
      <c r="C56" s="135"/>
      <c r="D56" s="165"/>
      <c r="E56" s="136"/>
      <c r="F56" s="137"/>
    </row>
    <row r="57" spans="1:6" s="138" customFormat="1" ht="14.25" customHeight="1" hidden="1">
      <c r="A57" s="133"/>
      <c r="B57" s="141" t="s">
        <v>72</v>
      </c>
      <c r="C57" s="135"/>
      <c r="D57" s="165"/>
      <c r="E57" s="136"/>
      <c r="F57" s="137"/>
    </row>
    <row r="58" spans="1:6" s="138" customFormat="1" ht="14.25" customHeight="1" hidden="1">
      <c r="A58" s="133"/>
      <c r="B58" s="141" t="s">
        <v>73</v>
      </c>
      <c r="C58" s="135"/>
      <c r="D58" s="165"/>
      <c r="E58" s="136"/>
      <c r="F58" s="137"/>
    </row>
    <row r="59" spans="1:6" s="138" customFormat="1" ht="14.25" customHeight="1" hidden="1">
      <c r="A59" s="133"/>
      <c r="B59" s="141" t="s">
        <v>74</v>
      </c>
      <c r="C59" s="135"/>
      <c r="D59" s="165"/>
      <c r="E59" s="136"/>
      <c r="F59" s="137"/>
    </row>
    <row r="60" spans="1:6" s="138" customFormat="1" ht="14.25" customHeight="1" hidden="1">
      <c r="A60" s="133"/>
      <c r="B60" s="141" t="s">
        <v>75</v>
      </c>
      <c r="C60" s="135"/>
      <c r="D60" s="165"/>
      <c r="E60" s="136"/>
      <c r="F60" s="137"/>
    </row>
    <row r="61" spans="1:6" s="138" customFormat="1" ht="17.25" customHeight="1" hidden="1">
      <c r="A61" s="182"/>
      <c r="B61" s="183" t="s">
        <v>76</v>
      </c>
      <c r="C61" s="184"/>
      <c r="D61" s="185"/>
      <c r="E61" s="186"/>
      <c r="F61" s="187"/>
    </row>
    <row r="62" spans="1:6" s="138" customFormat="1" ht="14.25" customHeight="1" hidden="1">
      <c r="A62" s="133"/>
      <c r="B62" s="141" t="s">
        <v>77</v>
      </c>
      <c r="C62" s="135"/>
      <c r="D62" s="165"/>
      <c r="E62" s="136"/>
      <c r="F62" s="137"/>
    </row>
    <row r="63" spans="1:6" s="138" customFormat="1" ht="14.25" customHeight="1" hidden="1">
      <c r="A63" s="133"/>
      <c r="B63" s="141" t="s">
        <v>78</v>
      </c>
      <c r="C63" s="135"/>
      <c r="D63" s="165"/>
      <c r="E63" s="136"/>
      <c r="F63" s="137"/>
    </row>
    <row r="64" spans="1:6" s="138" customFormat="1" ht="14.25" customHeight="1" hidden="1">
      <c r="A64" s="133"/>
      <c r="B64" s="141" t="s">
        <v>111</v>
      </c>
      <c r="C64" s="135"/>
      <c r="D64" s="165"/>
      <c r="E64" s="136"/>
      <c r="F64" s="137"/>
    </row>
    <row r="65" spans="1:6" s="138" customFormat="1" ht="14.25" customHeight="1" hidden="1">
      <c r="A65" s="133"/>
      <c r="B65" s="141" t="s">
        <v>79</v>
      </c>
      <c r="C65" s="135"/>
      <c r="D65" s="165"/>
      <c r="E65" s="136"/>
      <c r="F65" s="137"/>
    </row>
    <row r="66" spans="1:6" s="138" customFormat="1" ht="14.25" customHeight="1" hidden="1">
      <c r="A66" s="133"/>
      <c r="B66" s="141" t="s">
        <v>80</v>
      </c>
      <c r="C66" s="135"/>
      <c r="D66" s="165"/>
      <c r="E66" s="136"/>
      <c r="F66" s="137"/>
    </row>
    <row r="67" spans="1:6" s="138" customFormat="1" ht="14.25" customHeight="1" hidden="1">
      <c r="A67" s="133"/>
      <c r="B67" s="141" t="s">
        <v>81</v>
      </c>
      <c r="C67" s="135"/>
      <c r="D67" s="165"/>
      <c r="E67" s="136"/>
      <c r="F67" s="137"/>
    </row>
    <row r="68" spans="1:6" s="138" customFormat="1" ht="14.25" customHeight="1" hidden="1">
      <c r="A68" s="133"/>
      <c r="B68" s="141" t="s">
        <v>82</v>
      </c>
      <c r="C68" s="135"/>
      <c r="D68" s="165"/>
      <c r="E68" s="136"/>
      <c r="F68" s="137"/>
    </row>
    <row r="69" spans="1:6" s="44" customFormat="1" ht="15.75" customHeight="1" hidden="1">
      <c r="A69" s="39">
        <v>4110</v>
      </c>
      <c r="B69" s="40" t="s">
        <v>84</v>
      </c>
      <c r="C69" s="41" t="s">
        <v>83</v>
      </c>
      <c r="D69" s="161"/>
      <c r="E69" s="42"/>
      <c r="F69" s="139"/>
    </row>
    <row r="70" spans="1:6" s="138" customFormat="1" ht="13.5" customHeight="1" hidden="1">
      <c r="A70" s="133"/>
      <c r="B70" s="134" t="s">
        <v>77</v>
      </c>
      <c r="C70" s="135"/>
      <c r="D70" s="165"/>
      <c r="E70" s="136"/>
      <c r="F70" s="137"/>
    </row>
    <row r="71" spans="1:6" s="138" customFormat="1" ht="13.5" customHeight="1" hidden="1">
      <c r="A71" s="133"/>
      <c r="B71" s="141" t="s">
        <v>80</v>
      </c>
      <c r="C71" s="135"/>
      <c r="D71" s="165"/>
      <c r="E71" s="136"/>
      <c r="F71" s="137"/>
    </row>
    <row r="72" spans="1:6" s="138" customFormat="1" ht="12.75" hidden="1">
      <c r="A72" s="133"/>
      <c r="B72" s="141"/>
      <c r="C72" s="135"/>
      <c r="D72" s="165"/>
      <c r="E72" s="136"/>
      <c r="F72" s="137"/>
    </row>
    <row r="73" spans="1:6" s="44" customFormat="1" ht="27.75" hidden="1">
      <c r="A73" s="39">
        <v>4210</v>
      </c>
      <c r="B73" s="46" t="s">
        <v>134</v>
      </c>
      <c r="C73" s="41" t="s">
        <v>83</v>
      </c>
      <c r="D73" s="161"/>
      <c r="E73" s="42"/>
      <c r="F73" s="43"/>
    </row>
    <row r="74" spans="1:6" s="44" customFormat="1" ht="15" hidden="1">
      <c r="A74" s="39">
        <v>4260</v>
      </c>
      <c r="B74" s="40" t="s">
        <v>135</v>
      </c>
      <c r="C74" s="41" t="s">
        <v>83</v>
      </c>
      <c r="D74" s="161"/>
      <c r="E74" s="42"/>
      <c r="F74" s="43"/>
    </row>
    <row r="75" spans="1:6" s="204" customFormat="1" ht="15.75" customHeight="1" hidden="1">
      <c r="A75" s="39">
        <v>4300</v>
      </c>
      <c r="B75" s="46" t="s">
        <v>12</v>
      </c>
      <c r="C75" s="41" t="s">
        <v>83</v>
      </c>
      <c r="D75" s="203"/>
      <c r="E75" s="42">
        <f>SUM(E76:E77)</f>
        <v>0</v>
      </c>
      <c r="F75" s="43">
        <f>SUM(F76:F77)</f>
        <v>0</v>
      </c>
    </row>
    <row r="76" spans="1:6" s="138" customFormat="1" ht="16.5" customHeight="1" hidden="1">
      <c r="A76" s="133"/>
      <c r="B76" s="228" t="s">
        <v>137</v>
      </c>
      <c r="C76" s="135"/>
      <c r="D76" s="165"/>
      <c r="E76" s="136"/>
      <c r="F76" s="137"/>
    </row>
    <row r="77" spans="1:6" s="204" customFormat="1" ht="18" customHeight="1" hidden="1">
      <c r="A77" s="202"/>
      <c r="B77" s="228" t="s">
        <v>136</v>
      </c>
      <c r="C77" s="181"/>
      <c r="D77" s="203"/>
      <c r="E77" s="132"/>
      <c r="F77" s="229"/>
    </row>
    <row r="78" spans="1:6" s="44" customFormat="1" ht="15" hidden="1">
      <c r="A78" s="39">
        <v>4300</v>
      </c>
      <c r="B78" s="46" t="s">
        <v>129</v>
      </c>
      <c r="C78" s="41"/>
      <c r="D78" s="161"/>
      <c r="E78" s="42"/>
      <c r="F78" s="43"/>
    </row>
    <row r="79" spans="1:6" s="138" customFormat="1" ht="14.25" customHeight="1" hidden="1">
      <c r="A79" s="133"/>
      <c r="B79" s="141" t="s">
        <v>71</v>
      </c>
      <c r="C79" s="135"/>
      <c r="D79" s="165"/>
      <c r="E79" s="136"/>
      <c r="F79" s="137"/>
    </row>
    <row r="80" spans="1:6" s="138" customFormat="1" ht="14.25" customHeight="1" hidden="1">
      <c r="A80" s="133"/>
      <c r="B80" s="141" t="s">
        <v>72</v>
      </c>
      <c r="C80" s="135"/>
      <c r="D80" s="165"/>
      <c r="E80" s="136"/>
      <c r="F80" s="137"/>
    </row>
    <row r="81" spans="1:6" s="138" customFormat="1" ht="14.25" customHeight="1" hidden="1">
      <c r="A81" s="133"/>
      <c r="B81" s="141" t="s">
        <v>73</v>
      </c>
      <c r="C81" s="135"/>
      <c r="D81" s="165"/>
      <c r="E81" s="136"/>
      <c r="F81" s="137"/>
    </row>
    <row r="82" spans="1:6" s="138" customFormat="1" ht="14.25" customHeight="1" hidden="1">
      <c r="A82" s="133"/>
      <c r="B82" s="141" t="s">
        <v>74</v>
      </c>
      <c r="C82" s="135"/>
      <c r="D82" s="165"/>
      <c r="E82" s="136"/>
      <c r="F82" s="137"/>
    </row>
    <row r="83" spans="1:6" s="138" customFormat="1" ht="14.25" customHeight="1" hidden="1">
      <c r="A83" s="133"/>
      <c r="B83" s="141" t="s">
        <v>75</v>
      </c>
      <c r="C83" s="135"/>
      <c r="D83" s="165"/>
      <c r="E83" s="136"/>
      <c r="F83" s="137"/>
    </row>
    <row r="84" spans="1:6" s="138" customFormat="1" ht="14.25" customHeight="1" hidden="1">
      <c r="A84" s="133"/>
      <c r="B84" s="141" t="s">
        <v>76</v>
      </c>
      <c r="C84" s="135"/>
      <c r="D84" s="165"/>
      <c r="E84" s="136"/>
      <c r="F84" s="137"/>
    </row>
    <row r="85" spans="1:6" s="138" customFormat="1" ht="14.25" customHeight="1" hidden="1">
      <c r="A85" s="133"/>
      <c r="B85" s="141" t="s">
        <v>77</v>
      </c>
      <c r="C85" s="135"/>
      <c r="D85" s="165"/>
      <c r="E85" s="136"/>
      <c r="F85" s="137"/>
    </row>
    <row r="86" spans="1:6" s="138" customFormat="1" ht="14.25" customHeight="1" hidden="1">
      <c r="A86" s="133"/>
      <c r="B86" s="141" t="s">
        <v>78</v>
      </c>
      <c r="C86" s="135"/>
      <c r="D86" s="165"/>
      <c r="E86" s="136"/>
      <c r="F86" s="137"/>
    </row>
    <row r="87" spans="1:6" s="138" customFormat="1" ht="14.25" customHeight="1" hidden="1">
      <c r="A87" s="133"/>
      <c r="B87" s="141" t="s">
        <v>111</v>
      </c>
      <c r="C87" s="135"/>
      <c r="D87" s="165"/>
      <c r="E87" s="136"/>
      <c r="F87" s="137"/>
    </row>
    <row r="88" spans="1:6" s="138" customFormat="1" ht="14.25" customHeight="1" hidden="1">
      <c r="A88" s="133"/>
      <c r="B88" s="141" t="s">
        <v>79</v>
      </c>
      <c r="C88" s="135"/>
      <c r="D88" s="165"/>
      <c r="E88" s="136"/>
      <c r="F88" s="137"/>
    </row>
    <row r="89" spans="1:6" s="138" customFormat="1" ht="14.25" customHeight="1" hidden="1">
      <c r="A89" s="133"/>
      <c r="B89" s="141" t="s">
        <v>80</v>
      </c>
      <c r="C89" s="135"/>
      <c r="D89" s="165"/>
      <c r="E89" s="136"/>
      <c r="F89" s="137"/>
    </row>
    <row r="90" spans="1:6" s="138" customFormat="1" ht="14.25" customHeight="1" hidden="1">
      <c r="A90" s="133"/>
      <c r="B90" s="141" t="s">
        <v>81</v>
      </c>
      <c r="C90" s="135"/>
      <c r="D90" s="165"/>
      <c r="E90" s="136"/>
      <c r="F90" s="137"/>
    </row>
    <row r="91" spans="1:6" s="138" customFormat="1" ht="14.25" customHeight="1" hidden="1">
      <c r="A91" s="133"/>
      <c r="B91" s="141" t="s">
        <v>82</v>
      </c>
      <c r="C91" s="135"/>
      <c r="D91" s="165"/>
      <c r="E91" s="136"/>
      <c r="F91" s="137"/>
    </row>
    <row r="92" spans="1:6" s="44" customFormat="1" ht="18" customHeight="1">
      <c r="A92" s="39">
        <v>4210</v>
      </c>
      <c r="B92" s="46" t="s">
        <v>35</v>
      </c>
      <c r="C92" s="41"/>
      <c r="D92" s="161"/>
      <c r="E92" s="42"/>
      <c r="F92" s="43">
        <v>1352</v>
      </c>
    </row>
    <row r="93" spans="1:6" s="44" customFormat="1" ht="18" customHeight="1" thickBot="1">
      <c r="A93" s="39">
        <v>4300</v>
      </c>
      <c r="B93" s="46" t="s">
        <v>12</v>
      </c>
      <c r="C93" s="41"/>
      <c r="D93" s="161"/>
      <c r="E93" s="42">
        <v>1352</v>
      </c>
      <c r="F93" s="43">
        <v>22000</v>
      </c>
    </row>
    <row r="94" spans="1:6" s="44" customFormat="1" ht="14.25" customHeight="1" hidden="1">
      <c r="A94" s="114">
        <v>4300</v>
      </c>
      <c r="B94" s="100" t="s">
        <v>12</v>
      </c>
      <c r="C94" s="101" t="s">
        <v>102</v>
      </c>
      <c r="D94" s="163"/>
      <c r="E94" s="102"/>
      <c r="F94" s="103"/>
    </row>
    <row r="95" spans="1:6" s="44" customFormat="1" ht="14.25" customHeight="1" hidden="1">
      <c r="A95" s="39">
        <v>4430</v>
      </c>
      <c r="B95" s="40" t="s">
        <v>127</v>
      </c>
      <c r="C95" s="41" t="s">
        <v>113</v>
      </c>
      <c r="D95" s="161"/>
      <c r="E95" s="42"/>
      <c r="F95" s="43"/>
    </row>
    <row r="96" spans="1:6" s="138" customFormat="1" ht="13.5" customHeight="1" hidden="1">
      <c r="A96" s="39">
        <v>4430</v>
      </c>
      <c r="B96" s="40" t="s">
        <v>127</v>
      </c>
      <c r="C96" s="41" t="s">
        <v>102</v>
      </c>
      <c r="D96" s="161"/>
      <c r="E96" s="42"/>
      <c r="F96" s="43"/>
    </row>
    <row r="97" spans="1:6" s="138" customFormat="1" ht="16.5" customHeight="1" hidden="1">
      <c r="A97" s="39">
        <v>4350</v>
      </c>
      <c r="B97" s="40" t="s">
        <v>47</v>
      </c>
      <c r="C97" s="41" t="s">
        <v>102</v>
      </c>
      <c r="D97" s="161"/>
      <c r="E97" s="42"/>
      <c r="F97" s="43"/>
    </row>
    <row r="98" spans="1:6" s="138" customFormat="1" ht="29.25" hidden="1" thickBot="1">
      <c r="A98" s="268">
        <v>754</v>
      </c>
      <c r="B98" s="269" t="s">
        <v>19</v>
      </c>
      <c r="C98" s="217" t="s">
        <v>20</v>
      </c>
      <c r="D98" s="218"/>
      <c r="E98" s="253">
        <f>E99</f>
        <v>0</v>
      </c>
      <c r="F98" s="258"/>
    </row>
    <row r="99" spans="1:6" s="138" customFormat="1" ht="29.25" hidden="1" thickTop="1">
      <c r="A99" s="92">
        <v>75411</v>
      </c>
      <c r="B99" s="93" t="s">
        <v>22</v>
      </c>
      <c r="C99" s="94"/>
      <c r="D99" s="166"/>
      <c r="E99" s="85">
        <f>SUM(E100:E101)</f>
        <v>0</v>
      </c>
      <c r="F99" s="78"/>
    </row>
    <row r="100" spans="1:6" s="138" customFormat="1" ht="16.5" customHeight="1" hidden="1">
      <c r="A100" s="39">
        <v>4210</v>
      </c>
      <c r="B100" s="40" t="s">
        <v>35</v>
      </c>
      <c r="C100" s="41"/>
      <c r="D100" s="161"/>
      <c r="E100" s="42"/>
      <c r="F100" s="43"/>
    </row>
    <row r="101" spans="1:6" s="138" customFormat="1" ht="16.5" customHeight="1" hidden="1" thickBot="1">
      <c r="A101" s="39">
        <v>4300</v>
      </c>
      <c r="B101" s="46" t="s">
        <v>12</v>
      </c>
      <c r="C101" s="41"/>
      <c r="D101" s="161"/>
      <c r="E101" s="42"/>
      <c r="F101" s="43"/>
    </row>
    <row r="102" spans="1:6" s="33" customFormat="1" ht="27" customHeight="1" hidden="1" thickBot="1" thickTop="1">
      <c r="A102" s="174">
        <v>758</v>
      </c>
      <c r="B102" s="270" t="s">
        <v>145</v>
      </c>
      <c r="C102" s="30" t="s">
        <v>146</v>
      </c>
      <c r="D102" s="159"/>
      <c r="E102" s="31">
        <f>SUM(E103)</f>
        <v>0</v>
      </c>
      <c r="F102" s="32"/>
    </row>
    <row r="103" spans="1:6" s="33" customFormat="1" ht="21" customHeight="1" hidden="1" thickTop="1">
      <c r="A103" s="180">
        <v>75818</v>
      </c>
      <c r="B103" s="172" t="s">
        <v>147</v>
      </c>
      <c r="C103" s="36"/>
      <c r="D103" s="160"/>
      <c r="E103" s="37">
        <f>SUM(E104:E107)</f>
        <v>0</v>
      </c>
      <c r="F103" s="38"/>
    </row>
    <row r="104" spans="1:6" s="44" customFormat="1" ht="18.75" customHeight="1" hidden="1">
      <c r="A104" s="188">
        <v>4810</v>
      </c>
      <c r="B104" s="250" t="s">
        <v>148</v>
      </c>
      <c r="C104" s="192"/>
      <c r="D104" s="251"/>
      <c r="E104" s="189"/>
      <c r="F104" s="190"/>
    </row>
    <row r="105" spans="1:6" s="44" customFormat="1" ht="15" customHeight="1" hidden="1">
      <c r="A105" s="39">
        <v>4300</v>
      </c>
      <c r="B105" s="40" t="s">
        <v>12</v>
      </c>
      <c r="C105" s="41"/>
      <c r="D105" s="161"/>
      <c r="E105" s="42"/>
      <c r="F105" s="43"/>
    </row>
    <row r="106" spans="1:6" s="44" customFormat="1" ht="15" customHeight="1" hidden="1">
      <c r="A106" s="39">
        <v>4170</v>
      </c>
      <c r="B106" s="46" t="s">
        <v>67</v>
      </c>
      <c r="C106" s="41"/>
      <c r="D106" s="161"/>
      <c r="E106" s="42"/>
      <c r="F106" s="43"/>
    </row>
    <row r="107" spans="1:6" s="44" customFormat="1" ht="15" customHeight="1" hidden="1" thickBot="1">
      <c r="A107" s="39">
        <v>4300</v>
      </c>
      <c r="B107" s="40" t="s">
        <v>12</v>
      </c>
      <c r="C107" s="41"/>
      <c r="D107" s="161"/>
      <c r="E107" s="42"/>
      <c r="F107" s="43"/>
    </row>
    <row r="108" spans="1:6" s="33" customFormat="1" ht="21.75" customHeight="1" thickBot="1" thickTop="1">
      <c r="A108" s="28">
        <v>801</v>
      </c>
      <c r="B108" s="88" t="s">
        <v>39</v>
      </c>
      <c r="C108" s="30" t="s">
        <v>40</v>
      </c>
      <c r="D108" s="309">
        <f>D109</f>
        <v>8300</v>
      </c>
      <c r="E108" s="31">
        <f>E109+E139+E150+E153+E157+E130</f>
        <v>4278</v>
      </c>
      <c r="F108" s="128">
        <f>F109+F139+F150+F153+F157+F130+F121</f>
        <v>12578</v>
      </c>
    </row>
    <row r="109" spans="1:6" s="33" customFormat="1" ht="21" customHeight="1" thickTop="1">
      <c r="A109" s="92">
        <v>80101</v>
      </c>
      <c r="B109" s="99" t="s">
        <v>61</v>
      </c>
      <c r="C109" s="94"/>
      <c r="D109" s="310">
        <f>D110</f>
        <v>8300</v>
      </c>
      <c r="E109" s="85">
        <f>SUM(E110:E120)</f>
        <v>1100</v>
      </c>
      <c r="F109" s="78">
        <f>SUM(F110:F120)</f>
        <v>9400</v>
      </c>
    </row>
    <row r="110" spans="1:6" s="44" customFormat="1" ht="63" customHeight="1">
      <c r="A110" s="39">
        <v>2030</v>
      </c>
      <c r="B110" s="40" t="s">
        <v>200</v>
      </c>
      <c r="C110" s="41"/>
      <c r="D110" s="308">
        <v>8300</v>
      </c>
      <c r="E110" s="42"/>
      <c r="F110" s="43"/>
    </row>
    <row r="111" spans="1:6" s="44" customFormat="1" ht="16.5" customHeight="1" hidden="1">
      <c r="A111" s="39">
        <v>4040</v>
      </c>
      <c r="B111" s="46" t="s">
        <v>66</v>
      </c>
      <c r="C111" s="41"/>
      <c r="D111" s="161"/>
      <c r="E111" s="42"/>
      <c r="F111" s="43"/>
    </row>
    <row r="112" spans="1:6" s="44" customFormat="1" ht="15">
      <c r="A112" s="114">
        <v>4140</v>
      </c>
      <c r="B112" s="148" t="s">
        <v>62</v>
      </c>
      <c r="C112" s="101"/>
      <c r="D112" s="163"/>
      <c r="E112" s="102"/>
      <c r="F112" s="103">
        <v>1100</v>
      </c>
    </row>
    <row r="113" spans="1:6" s="44" customFormat="1" ht="30">
      <c r="A113" s="39">
        <v>4240</v>
      </c>
      <c r="B113" s="46" t="s">
        <v>49</v>
      </c>
      <c r="C113" s="41"/>
      <c r="D113" s="161"/>
      <c r="E113" s="42"/>
      <c r="F113" s="43">
        <v>8300</v>
      </c>
    </row>
    <row r="114" spans="1:6" s="44" customFormat="1" ht="16.5" customHeight="1" hidden="1">
      <c r="A114" s="39">
        <v>4270</v>
      </c>
      <c r="B114" s="46" t="s">
        <v>86</v>
      </c>
      <c r="C114" s="41"/>
      <c r="D114" s="161"/>
      <c r="E114" s="42"/>
      <c r="F114" s="43"/>
    </row>
    <row r="115" spans="1:6" s="44" customFormat="1" ht="16.5" customHeight="1" hidden="1">
      <c r="A115" s="39">
        <v>4300</v>
      </c>
      <c r="B115" s="40" t="s">
        <v>12</v>
      </c>
      <c r="C115" s="41"/>
      <c r="D115" s="161"/>
      <c r="E115" s="42"/>
      <c r="F115" s="43"/>
    </row>
    <row r="116" spans="1:6" s="44" customFormat="1" ht="16.5" customHeight="1" hidden="1">
      <c r="A116" s="39">
        <v>4350</v>
      </c>
      <c r="B116" s="40" t="s">
        <v>47</v>
      </c>
      <c r="C116" s="41"/>
      <c r="D116" s="161"/>
      <c r="E116" s="42"/>
      <c r="F116" s="43"/>
    </row>
    <row r="117" spans="1:6" s="44" customFormat="1" ht="16.5" customHeight="1" hidden="1">
      <c r="A117" s="39">
        <v>4350</v>
      </c>
      <c r="B117" s="40" t="s">
        <v>173</v>
      </c>
      <c r="C117" s="41"/>
      <c r="D117" s="161"/>
      <c r="E117" s="42"/>
      <c r="F117" s="43"/>
    </row>
    <row r="118" spans="1:6" s="44" customFormat="1" ht="16.5" customHeight="1" hidden="1">
      <c r="A118" s="39">
        <v>4410</v>
      </c>
      <c r="B118" s="40" t="s">
        <v>64</v>
      </c>
      <c r="C118" s="41"/>
      <c r="D118" s="161"/>
      <c r="E118" s="42"/>
      <c r="F118" s="43"/>
    </row>
    <row r="119" spans="1:6" s="44" customFormat="1" ht="30">
      <c r="A119" s="39">
        <v>4570</v>
      </c>
      <c r="B119" s="40" t="s">
        <v>185</v>
      </c>
      <c r="C119" s="41"/>
      <c r="D119" s="161"/>
      <c r="E119" s="42">
        <v>1100</v>
      </c>
      <c r="F119" s="43"/>
    </row>
    <row r="120" spans="1:6" s="44" customFormat="1" ht="30" hidden="1">
      <c r="A120" s="114">
        <v>6060</v>
      </c>
      <c r="B120" s="148" t="s">
        <v>26</v>
      </c>
      <c r="C120" s="101"/>
      <c r="D120" s="163"/>
      <c r="E120" s="102"/>
      <c r="F120" s="103"/>
    </row>
    <row r="121" spans="1:6" s="44" customFormat="1" ht="28.5" hidden="1">
      <c r="A121" s="127">
        <v>80103</v>
      </c>
      <c r="B121" s="104" t="s">
        <v>174</v>
      </c>
      <c r="C121" s="105"/>
      <c r="D121" s="164"/>
      <c r="E121" s="106"/>
      <c r="F121" s="107">
        <f>SUM(F122:F129)</f>
        <v>0</v>
      </c>
    </row>
    <row r="122" spans="1:6" s="44" customFormat="1" ht="30" hidden="1">
      <c r="A122" s="39">
        <v>2540</v>
      </c>
      <c r="B122" s="46" t="s">
        <v>176</v>
      </c>
      <c r="C122" s="41"/>
      <c r="D122" s="161"/>
      <c r="E122" s="42"/>
      <c r="F122" s="43"/>
    </row>
    <row r="123" spans="1:6" s="44" customFormat="1" ht="30" hidden="1">
      <c r="A123" s="39">
        <v>3020</v>
      </c>
      <c r="B123" s="46" t="s">
        <v>175</v>
      </c>
      <c r="C123" s="41"/>
      <c r="D123" s="161"/>
      <c r="E123" s="42"/>
      <c r="F123" s="43"/>
    </row>
    <row r="124" spans="1:6" s="44" customFormat="1" ht="15" hidden="1">
      <c r="A124" s="39">
        <v>4010</v>
      </c>
      <c r="B124" s="40" t="s">
        <v>23</v>
      </c>
      <c r="C124" s="41"/>
      <c r="D124" s="161"/>
      <c r="E124" s="42"/>
      <c r="F124" s="43"/>
    </row>
    <row r="125" spans="1:6" s="44" customFormat="1" ht="15" hidden="1">
      <c r="A125" s="39">
        <v>4040</v>
      </c>
      <c r="B125" s="46" t="s">
        <v>66</v>
      </c>
      <c r="C125" s="41"/>
      <c r="D125" s="161"/>
      <c r="E125" s="42"/>
      <c r="F125" s="43"/>
    </row>
    <row r="126" spans="1:6" s="44" customFormat="1" ht="15" hidden="1">
      <c r="A126" s="39">
        <v>4110</v>
      </c>
      <c r="B126" s="46" t="s">
        <v>43</v>
      </c>
      <c r="C126" s="41"/>
      <c r="D126" s="161"/>
      <c r="E126" s="42"/>
      <c r="F126" s="43"/>
    </row>
    <row r="127" spans="1:6" s="44" customFormat="1" ht="15" hidden="1">
      <c r="A127" s="39">
        <v>4120</v>
      </c>
      <c r="B127" s="46" t="s">
        <v>44</v>
      </c>
      <c r="C127" s="41"/>
      <c r="D127" s="161"/>
      <c r="E127" s="42"/>
      <c r="F127" s="43"/>
    </row>
    <row r="128" spans="1:6" s="44" customFormat="1" ht="15" hidden="1">
      <c r="A128" s="39">
        <v>4140</v>
      </c>
      <c r="B128" s="40" t="s">
        <v>62</v>
      </c>
      <c r="C128" s="41"/>
      <c r="D128" s="161"/>
      <c r="E128" s="42"/>
      <c r="F128" s="43"/>
    </row>
    <row r="129" spans="1:6" s="44" customFormat="1" ht="15" hidden="1">
      <c r="A129" s="114">
        <v>4440</v>
      </c>
      <c r="B129" s="100" t="s">
        <v>101</v>
      </c>
      <c r="C129" s="101"/>
      <c r="D129" s="163"/>
      <c r="E129" s="102"/>
      <c r="F129" s="103"/>
    </row>
    <row r="130" spans="1:6" s="33" customFormat="1" ht="19.5" customHeight="1" hidden="1">
      <c r="A130" s="127">
        <v>80104</v>
      </c>
      <c r="B130" s="104" t="s">
        <v>149</v>
      </c>
      <c r="C130" s="105"/>
      <c r="D130" s="164"/>
      <c r="E130" s="106">
        <f>SUM(E131:E138)</f>
        <v>0</v>
      </c>
      <c r="F130" s="107"/>
    </row>
    <row r="131" spans="1:6" s="33" customFormat="1" ht="30" hidden="1">
      <c r="A131" s="39">
        <v>2540</v>
      </c>
      <c r="B131" s="46" t="s">
        <v>176</v>
      </c>
      <c r="C131" s="50"/>
      <c r="D131" s="167"/>
      <c r="E131" s="49"/>
      <c r="F131" s="200"/>
    </row>
    <row r="132" spans="1:6" s="33" customFormat="1" ht="30" hidden="1">
      <c r="A132" s="114">
        <v>3020</v>
      </c>
      <c r="B132" s="100" t="s">
        <v>175</v>
      </c>
      <c r="C132" s="105"/>
      <c r="D132" s="164"/>
      <c r="E132" s="102"/>
      <c r="F132" s="103"/>
    </row>
    <row r="133" spans="1:6" s="33" customFormat="1" ht="16.5" customHeight="1" hidden="1">
      <c r="A133" s="48">
        <v>4010</v>
      </c>
      <c r="B133" s="125" t="s">
        <v>23</v>
      </c>
      <c r="C133" s="50"/>
      <c r="D133" s="167"/>
      <c r="E133" s="49"/>
      <c r="F133" s="200"/>
    </row>
    <row r="134" spans="1:6" s="44" customFormat="1" ht="16.5" customHeight="1" hidden="1">
      <c r="A134" s="39">
        <v>4040</v>
      </c>
      <c r="B134" s="40" t="s">
        <v>24</v>
      </c>
      <c r="C134" s="41"/>
      <c r="D134" s="161"/>
      <c r="E134" s="42"/>
      <c r="F134" s="43"/>
    </row>
    <row r="135" spans="1:6" s="44" customFormat="1" ht="16.5" customHeight="1" hidden="1">
      <c r="A135" s="39">
        <v>4110</v>
      </c>
      <c r="B135" s="46" t="s">
        <v>43</v>
      </c>
      <c r="C135" s="41"/>
      <c r="D135" s="161"/>
      <c r="E135" s="42"/>
      <c r="F135" s="43"/>
    </row>
    <row r="136" spans="1:6" s="44" customFormat="1" ht="16.5" customHeight="1" hidden="1">
      <c r="A136" s="39">
        <v>4120</v>
      </c>
      <c r="B136" s="46" t="s">
        <v>44</v>
      </c>
      <c r="C136" s="41"/>
      <c r="D136" s="161"/>
      <c r="E136" s="42"/>
      <c r="F136" s="43"/>
    </row>
    <row r="137" spans="1:6" s="44" customFormat="1" ht="16.5" customHeight="1" hidden="1">
      <c r="A137" s="39">
        <v>4140</v>
      </c>
      <c r="B137" s="40" t="s">
        <v>62</v>
      </c>
      <c r="C137" s="41"/>
      <c r="D137" s="161"/>
      <c r="E137" s="42"/>
      <c r="F137" s="43"/>
    </row>
    <row r="138" spans="1:6" s="44" customFormat="1" ht="15" hidden="1">
      <c r="A138" s="114">
        <v>4440</v>
      </c>
      <c r="B138" s="100" t="s">
        <v>101</v>
      </c>
      <c r="C138" s="101"/>
      <c r="D138" s="163"/>
      <c r="E138" s="102"/>
      <c r="F138" s="103"/>
    </row>
    <row r="139" spans="1:6" s="44" customFormat="1" ht="22.5" customHeight="1">
      <c r="A139" s="34">
        <v>80110</v>
      </c>
      <c r="B139" s="89" t="s">
        <v>183</v>
      </c>
      <c r="C139" s="36"/>
      <c r="D139" s="160"/>
      <c r="E139" s="37">
        <f>SUM(E140:E149)</f>
        <v>3178</v>
      </c>
      <c r="F139" s="38">
        <f>SUM(F140:F149)</f>
        <v>3178</v>
      </c>
    </row>
    <row r="140" spans="1:6" s="44" customFormat="1" ht="16.5" customHeight="1" hidden="1">
      <c r="A140" s="39">
        <v>4010</v>
      </c>
      <c r="B140" s="40" t="s">
        <v>23</v>
      </c>
      <c r="C140" s="41"/>
      <c r="D140" s="161"/>
      <c r="E140" s="42"/>
      <c r="F140" s="43"/>
    </row>
    <row r="141" spans="1:6" s="44" customFormat="1" ht="18.75" customHeight="1">
      <c r="A141" s="39">
        <v>4040</v>
      </c>
      <c r="B141" s="40" t="s">
        <v>24</v>
      </c>
      <c r="C141" s="41"/>
      <c r="D141" s="161"/>
      <c r="E141" s="42"/>
      <c r="F141" s="43">
        <v>470</v>
      </c>
    </row>
    <row r="142" spans="1:6" s="44" customFormat="1" ht="18.75" customHeight="1">
      <c r="A142" s="39">
        <v>4140</v>
      </c>
      <c r="B142" s="40" t="s">
        <v>62</v>
      </c>
      <c r="C142" s="41"/>
      <c r="D142" s="161"/>
      <c r="E142" s="42"/>
      <c r="F142" s="43">
        <v>2708</v>
      </c>
    </row>
    <row r="143" spans="1:6" s="44" customFormat="1" ht="16.5" customHeight="1" hidden="1">
      <c r="A143" s="39">
        <v>4210</v>
      </c>
      <c r="B143" s="46" t="s">
        <v>35</v>
      </c>
      <c r="C143" s="41"/>
      <c r="D143" s="161"/>
      <c r="E143" s="42"/>
      <c r="F143" s="43"/>
    </row>
    <row r="144" spans="1:6" s="44" customFormat="1" ht="16.5" customHeight="1" hidden="1">
      <c r="A144" s="39">
        <v>4270</v>
      </c>
      <c r="B144" s="46" t="s">
        <v>86</v>
      </c>
      <c r="C144" s="41"/>
      <c r="D144" s="161"/>
      <c r="E144" s="42"/>
      <c r="F144" s="43"/>
    </row>
    <row r="145" spans="1:6" s="44" customFormat="1" ht="18" customHeight="1">
      <c r="A145" s="39">
        <v>4300</v>
      </c>
      <c r="B145" s="40" t="s">
        <v>12</v>
      </c>
      <c r="C145" s="41"/>
      <c r="D145" s="161"/>
      <c r="E145" s="42">
        <v>470</v>
      </c>
      <c r="F145" s="43"/>
    </row>
    <row r="146" spans="1:6" s="44" customFormat="1" ht="16.5" customHeight="1" hidden="1">
      <c r="A146" s="39">
        <v>4350</v>
      </c>
      <c r="B146" s="40" t="s">
        <v>47</v>
      </c>
      <c r="C146" s="41"/>
      <c r="D146" s="161"/>
      <c r="E146" s="42"/>
      <c r="F146" s="43"/>
    </row>
    <row r="147" spans="1:6" s="44" customFormat="1" ht="16.5" customHeight="1" hidden="1">
      <c r="A147" s="39">
        <v>4350</v>
      </c>
      <c r="B147" s="40" t="s">
        <v>173</v>
      </c>
      <c r="C147" s="41"/>
      <c r="D147" s="161"/>
      <c r="E147" s="42"/>
      <c r="F147" s="43"/>
    </row>
    <row r="148" spans="1:6" s="44" customFormat="1" ht="18.75" customHeight="1" thickBot="1">
      <c r="A148" s="208">
        <v>4410</v>
      </c>
      <c r="B148" s="126" t="s">
        <v>64</v>
      </c>
      <c r="C148" s="211"/>
      <c r="D148" s="320"/>
      <c r="E148" s="313">
        <v>2708</v>
      </c>
      <c r="F148" s="254"/>
    </row>
    <row r="149" spans="1:6" s="44" customFormat="1" ht="30" hidden="1">
      <c r="A149" s="114">
        <v>6060</v>
      </c>
      <c r="B149" s="100" t="s">
        <v>26</v>
      </c>
      <c r="C149" s="101"/>
      <c r="D149" s="163"/>
      <c r="E149" s="102"/>
      <c r="F149" s="103"/>
    </row>
    <row r="150" spans="1:6" s="44" customFormat="1" ht="15.75" customHeight="1" hidden="1">
      <c r="A150" s="34">
        <v>80145</v>
      </c>
      <c r="B150" s="89" t="s">
        <v>55</v>
      </c>
      <c r="C150" s="105"/>
      <c r="D150" s="164"/>
      <c r="E150" s="106">
        <f>SUM(E151:E152)</f>
        <v>0</v>
      </c>
      <c r="F150" s="107">
        <f>SUM(F151:F152)</f>
        <v>0</v>
      </c>
    </row>
    <row r="151" spans="1:6" s="44" customFormat="1" ht="14.25" customHeight="1" hidden="1">
      <c r="A151" s="39">
        <v>4170</v>
      </c>
      <c r="B151" s="46" t="s">
        <v>48</v>
      </c>
      <c r="C151" s="41"/>
      <c r="D151" s="161"/>
      <c r="E151" s="42"/>
      <c r="F151" s="43"/>
    </row>
    <row r="152" spans="1:6" s="44" customFormat="1" ht="14.25" customHeight="1" hidden="1">
      <c r="A152" s="39">
        <v>4300</v>
      </c>
      <c r="B152" s="40" t="s">
        <v>12</v>
      </c>
      <c r="C152" s="101"/>
      <c r="D152" s="163"/>
      <c r="E152" s="102"/>
      <c r="F152" s="103"/>
    </row>
    <row r="153" spans="1:6" s="44" customFormat="1" ht="22.5" customHeight="1" hidden="1">
      <c r="A153" s="34">
        <v>80146</v>
      </c>
      <c r="B153" s="89" t="s">
        <v>56</v>
      </c>
      <c r="C153" s="105"/>
      <c r="D153" s="164"/>
      <c r="E153" s="106">
        <f>SUM(E154:E156)</f>
        <v>0</v>
      </c>
      <c r="F153" s="107">
        <f>SUM(F154:F156)</f>
        <v>0</v>
      </c>
    </row>
    <row r="154" spans="1:6" s="44" customFormat="1" ht="30" hidden="1">
      <c r="A154" s="39">
        <v>2510</v>
      </c>
      <c r="B154" s="40" t="s">
        <v>118</v>
      </c>
      <c r="C154" s="41"/>
      <c r="D154" s="161"/>
      <c r="E154" s="42"/>
      <c r="F154" s="43"/>
    </row>
    <row r="155" spans="1:6" s="44" customFormat="1" ht="12" customHeight="1" hidden="1">
      <c r="A155" s="39">
        <v>4110</v>
      </c>
      <c r="B155" s="40" t="s">
        <v>43</v>
      </c>
      <c r="C155" s="41"/>
      <c r="D155" s="161"/>
      <c r="E155" s="42"/>
      <c r="F155" s="43"/>
    </row>
    <row r="156" spans="1:6" s="44" customFormat="1" ht="12" customHeight="1" hidden="1">
      <c r="A156" s="114">
        <v>4300</v>
      </c>
      <c r="B156" s="148" t="s">
        <v>12</v>
      </c>
      <c r="C156" s="101"/>
      <c r="D156" s="163"/>
      <c r="E156" s="102"/>
      <c r="F156" s="103"/>
    </row>
    <row r="157" spans="1:6" s="44" customFormat="1" ht="22.5" customHeight="1" hidden="1">
      <c r="A157" s="34">
        <v>80195</v>
      </c>
      <c r="B157" s="89" t="s">
        <v>13</v>
      </c>
      <c r="C157" s="36"/>
      <c r="D157" s="160"/>
      <c r="E157" s="37">
        <f>SUM(E158:E162)+E164</f>
        <v>0</v>
      </c>
      <c r="F157" s="38">
        <f>SUM(F158:F163)+F164</f>
        <v>0</v>
      </c>
    </row>
    <row r="158" spans="1:6" s="44" customFormat="1" ht="16.5" customHeight="1" hidden="1">
      <c r="A158" s="39">
        <v>4010</v>
      </c>
      <c r="B158" s="40" t="s">
        <v>23</v>
      </c>
      <c r="C158" s="41"/>
      <c r="D158" s="161"/>
      <c r="E158" s="42"/>
      <c r="F158" s="43"/>
    </row>
    <row r="159" spans="1:6" s="44" customFormat="1" ht="16.5" customHeight="1" hidden="1">
      <c r="A159" s="39">
        <v>4170</v>
      </c>
      <c r="B159" s="46" t="s">
        <v>48</v>
      </c>
      <c r="C159" s="41"/>
      <c r="D159" s="161"/>
      <c r="E159" s="42"/>
      <c r="F159" s="43"/>
    </row>
    <row r="160" spans="1:6" s="44" customFormat="1" ht="16.5" customHeight="1" hidden="1">
      <c r="A160" s="39">
        <v>4210</v>
      </c>
      <c r="B160" s="46" t="s">
        <v>35</v>
      </c>
      <c r="C160" s="41"/>
      <c r="D160" s="161"/>
      <c r="E160" s="42"/>
      <c r="F160" s="43"/>
    </row>
    <row r="161" spans="1:6" s="44" customFormat="1" ht="16.5" customHeight="1" hidden="1">
      <c r="A161" s="39">
        <v>4300</v>
      </c>
      <c r="B161" s="46" t="s">
        <v>12</v>
      </c>
      <c r="C161" s="41"/>
      <c r="D161" s="161"/>
      <c r="E161" s="42"/>
      <c r="F161" s="43"/>
    </row>
    <row r="162" spans="1:6" s="44" customFormat="1" ht="16.5" customHeight="1" hidden="1">
      <c r="A162" s="114">
        <v>4440</v>
      </c>
      <c r="B162" s="100" t="s">
        <v>101</v>
      </c>
      <c r="C162" s="101"/>
      <c r="D162" s="163"/>
      <c r="E162" s="102"/>
      <c r="F162" s="103"/>
    </row>
    <row r="163" spans="1:6" s="138" customFormat="1" ht="12.75" hidden="1">
      <c r="A163" s="133"/>
      <c r="B163" s="134" t="s">
        <v>63</v>
      </c>
      <c r="C163" s="135"/>
      <c r="D163" s="165"/>
      <c r="E163" s="136"/>
      <c r="F163" s="137"/>
    </row>
    <row r="164" spans="1:6" s="153" customFormat="1" ht="48" customHeight="1" hidden="1">
      <c r="A164" s="259"/>
      <c r="B164" s="260" t="s">
        <v>85</v>
      </c>
      <c r="C164" s="261"/>
      <c r="D164" s="262"/>
      <c r="E164" s="263">
        <f>SUM(E165:E168)</f>
        <v>0</v>
      </c>
      <c r="F164" s="264">
        <f>SUM(F165:F168)</f>
        <v>0</v>
      </c>
    </row>
    <row r="165" spans="1:6" s="44" customFormat="1" ht="17.25" customHeight="1" hidden="1">
      <c r="A165" s="39">
        <v>4040</v>
      </c>
      <c r="B165" s="46" t="s">
        <v>66</v>
      </c>
      <c r="C165" s="41"/>
      <c r="D165" s="161"/>
      <c r="E165" s="42"/>
      <c r="F165" s="43"/>
    </row>
    <row r="166" spans="1:6" s="44" customFormat="1" ht="18" customHeight="1" hidden="1">
      <c r="A166" s="39">
        <v>4300</v>
      </c>
      <c r="B166" s="46" t="s">
        <v>12</v>
      </c>
      <c r="C166" s="41"/>
      <c r="D166" s="161"/>
      <c r="E166" s="42"/>
      <c r="F166" s="43"/>
    </row>
    <row r="167" spans="1:6" s="44" customFormat="1" ht="18" customHeight="1" hidden="1">
      <c r="A167" s="39">
        <v>4350</v>
      </c>
      <c r="B167" s="40" t="s">
        <v>47</v>
      </c>
      <c r="C167" s="41"/>
      <c r="D167" s="161"/>
      <c r="E167" s="42"/>
      <c r="F167" s="43"/>
    </row>
    <row r="168" spans="1:6" s="44" customFormat="1" ht="15.75" hidden="1" thickBot="1">
      <c r="A168" s="39">
        <v>4350</v>
      </c>
      <c r="B168" s="40" t="s">
        <v>173</v>
      </c>
      <c r="C168" s="41"/>
      <c r="D168" s="161"/>
      <c r="E168" s="42"/>
      <c r="F168" s="43"/>
    </row>
    <row r="169" spans="1:6" s="33" customFormat="1" ht="27" customHeight="1" thickBot="1" thickTop="1">
      <c r="A169" s="268">
        <v>851</v>
      </c>
      <c r="B169" s="269" t="s">
        <v>121</v>
      </c>
      <c r="C169" s="217" t="s">
        <v>15</v>
      </c>
      <c r="D169" s="218"/>
      <c r="E169" s="253">
        <f>E172+E170</f>
        <v>7000</v>
      </c>
      <c r="F169" s="258">
        <f>F172</f>
        <v>7000</v>
      </c>
    </row>
    <row r="170" spans="1:6" s="33" customFormat="1" ht="21" customHeight="1" thickTop="1">
      <c r="A170" s="323">
        <v>85149</v>
      </c>
      <c r="B170" s="329" t="s">
        <v>202</v>
      </c>
      <c r="C170" s="45"/>
      <c r="D170" s="168"/>
      <c r="E170" s="315">
        <f>E171</f>
        <v>7000</v>
      </c>
      <c r="F170" s="139"/>
    </row>
    <row r="171" spans="1:6" s="33" customFormat="1" ht="45">
      <c r="A171" s="188">
        <v>2570</v>
      </c>
      <c r="B171" s="272" t="s">
        <v>203</v>
      </c>
      <c r="C171" s="192"/>
      <c r="D171" s="251"/>
      <c r="E171" s="189">
        <v>7000</v>
      </c>
      <c r="F171" s="190"/>
    </row>
    <row r="172" spans="1:6" s="33" customFormat="1" ht="21" customHeight="1">
      <c r="A172" s="127">
        <v>85195</v>
      </c>
      <c r="B172" s="147" t="s">
        <v>13</v>
      </c>
      <c r="C172" s="105"/>
      <c r="D172" s="164"/>
      <c r="E172" s="106"/>
      <c r="F172" s="107">
        <f>SUM(F174:F175)</f>
        <v>7000</v>
      </c>
    </row>
    <row r="173" spans="1:6" s="204" customFormat="1" ht="15" hidden="1">
      <c r="A173" s="202"/>
      <c r="B173" s="134" t="s">
        <v>122</v>
      </c>
      <c r="C173" s="181"/>
      <c r="D173" s="203"/>
      <c r="E173" s="136"/>
      <c r="F173" s="137"/>
    </row>
    <row r="174" spans="1:6" s="44" customFormat="1" ht="18" customHeight="1" thickBot="1">
      <c r="A174" s="39">
        <v>4300</v>
      </c>
      <c r="B174" s="46" t="s">
        <v>12</v>
      </c>
      <c r="C174" s="41"/>
      <c r="D174" s="161"/>
      <c r="E174" s="42"/>
      <c r="F174" s="43">
        <v>7000</v>
      </c>
    </row>
    <row r="175" spans="1:6" s="44" customFormat="1" ht="30.75" hidden="1" thickBot="1">
      <c r="A175" s="39">
        <v>6050</v>
      </c>
      <c r="B175" s="46" t="s">
        <v>143</v>
      </c>
      <c r="C175" s="41"/>
      <c r="D175" s="161"/>
      <c r="E175" s="42"/>
      <c r="F175" s="43"/>
    </row>
    <row r="176" spans="1:6" s="33" customFormat="1" ht="27" customHeight="1" thickBot="1" thickTop="1">
      <c r="A176" s="28">
        <v>852</v>
      </c>
      <c r="B176" s="29" t="s">
        <v>27</v>
      </c>
      <c r="C176" s="30" t="s">
        <v>15</v>
      </c>
      <c r="D176" s="285"/>
      <c r="E176" s="31">
        <f>E187+E190+E196+E177+E179+E199</f>
        <v>91600</v>
      </c>
      <c r="F176" s="32">
        <f>F187+F190+F196+F177+F179+F199</f>
        <v>91600</v>
      </c>
    </row>
    <row r="177" spans="1:6" s="33" customFormat="1" ht="15.75" customHeight="1" thickTop="1">
      <c r="A177" s="34">
        <v>85202</v>
      </c>
      <c r="B177" s="35" t="s">
        <v>38</v>
      </c>
      <c r="C177" s="36"/>
      <c r="D177" s="160"/>
      <c r="E177" s="37">
        <f>E178</f>
        <v>72600</v>
      </c>
      <c r="F177" s="38"/>
    </row>
    <row r="178" spans="1:6" s="44" customFormat="1" ht="42.75" customHeight="1">
      <c r="A178" s="39">
        <v>4330</v>
      </c>
      <c r="B178" s="46" t="s">
        <v>89</v>
      </c>
      <c r="C178" s="50"/>
      <c r="D178" s="167"/>
      <c r="E178" s="49">
        <v>72600</v>
      </c>
      <c r="F178" s="43"/>
    </row>
    <row r="179" spans="1:6" s="33" customFormat="1" ht="21" customHeight="1">
      <c r="A179" s="34">
        <v>85203</v>
      </c>
      <c r="B179" s="35" t="s">
        <v>131</v>
      </c>
      <c r="C179" s="36"/>
      <c r="D179" s="160"/>
      <c r="E179" s="37"/>
      <c r="F179" s="38">
        <f>F180+F184</f>
        <v>14000</v>
      </c>
    </row>
    <row r="180" spans="1:6" s="138" customFormat="1" ht="13.5" customHeight="1" hidden="1">
      <c r="A180" s="133"/>
      <c r="B180" s="226" t="s">
        <v>130</v>
      </c>
      <c r="C180" s="219"/>
      <c r="D180" s="220"/>
      <c r="E180" s="225">
        <f>SUM(E181)</f>
        <v>0</v>
      </c>
      <c r="F180" s="224"/>
    </row>
    <row r="181" spans="1:6" s="44" customFormat="1" ht="13.5" customHeight="1" hidden="1">
      <c r="A181" s="39">
        <v>4040</v>
      </c>
      <c r="B181" s="40" t="s">
        <v>66</v>
      </c>
      <c r="C181" s="45"/>
      <c r="D181" s="168"/>
      <c r="E181" s="42"/>
      <c r="F181" s="43"/>
    </row>
    <row r="182" spans="1:6" s="44" customFormat="1" ht="12" customHeight="1" hidden="1">
      <c r="A182" s="39">
        <v>4440</v>
      </c>
      <c r="B182" s="40" t="s">
        <v>101</v>
      </c>
      <c r="C182" s="45"/>
      <c r="D182" s="168"/>
      <c r="E182" s="42"/>
      <c r="F182" s="43"/>
    </row>
    <row r="183" spans="1:6" s="44" customFormat="1" ht="13.5" customHeight="1" hidden="1">
      <c r="A183" s="39">
        <v>4480</v>
      </c>
      <c r="B183" s="40" t="s">
        <v>90</v>
      </c>
      <c r="C183" s="45"/>
      <c r="D183" s="168"/>
      <c r="E183" s="42"/>
      <c r="F183" s="43"/>
    </row>
    <row r="184" spans="1:6" s="138" customFormat="1" ht="16.5" customHeight="1">
      <c r="A184" s="133"/>
      <c r="B184" s="227" t="s">
        <v>132</v>
      </c>
      <c r="C184" s="221"/>
      <c r="D184" s="222"/>
      <c r="E184" s="223"/>
      <c r="F184" s="224">
        <f>SUM(F185:F186)</f>
        <v>14000</v>
      </c>
    </row>
    <row r="185" spans="1:6" s="44" customFormat="1" ht="18" customHeight="1">
      <c r="A185" s="114">
        <v>4270</v>
      </c>
      <c r="B185" s="148" t="s">
        <v>86</v>
      </c>
      <c r="C185" s="105"/>
      <c r="D185" s="164"/>
      <c r="E185" s="102"/>
      <c r="F185" s="103">
        <v>14000</v>
      </c>
    </row>
    <row r="186" spans="1:6" s="44" customFormat="1" ht="18" customHeight="1" hidden="1">
      <c r="A186" s="114">
        <v>4300</v>
      </c>
      <c r="B186" s="100" t="s">
        <v>12</v>
      </c>
      <c r="C186" s="105"/>
      <c r="D186" s="164"/>
      <c r="E186" s="102"/>
      <c r="F186" s="103"/>
    </row>
    <row r="187" spans="1:6" s="33" customFormat="1" ht="21.75" customHeight="1" hidden="1">
      <c r="A187" s="34">
        <v>85204</v>
      </c>
      <c r="B187" s="35" t="s">
        <v>91</v>
      </c>
      <c r="C187" s="36"/>
      <c r="D187" s="230"/>
      <c r="E187" s="37">
        <f>E188</f>
        <v>0</v>
      </c>
      <c r="F187" s="38"/>
    </row>
    <row r="188" spans="1:6" s="44" customFormat="1" ht="18" customHeight="1" hidden="1">
      <c r="A188" s="48">
        <v>4300</v>
      </c>
      <c r="B188" s="199" t="s">
        <v>12</v>
      </c>
      <c r="C188" s="143"/>
      <c r="D188" s="231"/>
      <c r="E188" s="49"/>
      <c r="F188" s="200"/>
    </row>
    <row r="189" spans="1:6" s="44" customFormat="1" ht="21" customHeight="1" hidden="1">
      <c r="A189" s="114">
        <v>3110</v>
      </c>
      <c r="B189" s="100" t="s">
        <v>28</v>
      </c>
      <c r="C189" s="105"/>
      <c r="D189" s="164"/>
      <c r="E189" s="102"/>
      <c r="F189" s="103"/>
    </row>
    <row r="190" spans="1:6" s="33" customFormat="1" ht="21" customHeight="1">
      <c r="A190" s="34">
        <v>85219</v>
      </c>
      <c r="B190" s="35" t="s">
        <v>68</v>
      </c>
      <c r="C190" s="36"/>
      <c r="D190" s="160"/>
      <c r="E190" s="37">
        <f>SUM(E191:E195)</f>
        <v>19000</v>
      </c>
      <c r="F190" s="38">
        <f>SUM(F191:F195)</f>
        <v>5000</v>
      </c>
    </row>
    <row r="191" spans="1:6" s="44" customFormat="1" ht="18" customHeight="1">
      <c r="A191" s="48">
        <v>4270</v>
      </c>
      <c r="B191" s="125" t="s">
        <v>86</v>
      </c>
      <c r="C191" s="50"/>
      <c r="D191" s="167"/>
      <c r="E191" s="49">
        <v>14000</v>
      </c>
      <c r="F191" s="200"/>
    </row>
    <row r="192" spans="1:6" s="44" customFormat="1" ht="18" customHeight="1">
      <c r="A192" s="39">
        <v>4280</v>
      </c>
      <c r="B192" s="46" t="s">
        <v>46</v>
      </c>
      <c r="C192" s="45"/>
      <c r="D192" s="168"/>
      <c r="E192" s="42"/>
      <c r="F192" s="43">
        <v>5000</v>
      </c>
    </row>
    <row r="193" spans="1:6" s="44" customFormat="1" ht="18" customHeight="1">
      <c r="A193" s="39">
        <v>4300</v>
      </c>
      <c r="B193" s="40" t="s">
        <v>12</v>
      </c>
      <c r="C193" s="45"/>
      <c r="D193" s="168"/>
      <c r="E193" s="42">
        <v>5000</v>
      </c>
      <c r="F193" s="43"/>
    </row>
    <row r="194" spans="1:6" s="44" customFormat="1" ht="17.25" customHeight="1" hidden="1">
      <c r="A194" s="39">
        <v>4350</v>
      </c>
      <c r="B194" s="40" t="s">
        <v>47</v>
      </c>
      <c r="C194" s="45"/>
      <c r="D194" s="168"/>
      <c r="E194" s="42"/>
      <c r="F194" s="43"/>
    </row>
    <row r="195" spans="1:6" s="44" customFormat="1" ht="17.25" customHeight="1" hidden="1">
      <c r="A195" s="114">
        <v>4580</v>
      </c>
      <c r="B195" s="201" t="s">
        <v>25</v>
      </c>
      <c r="C195" s="105"/>
      <c r="D195" s="164"/>
      <c r="E195" s="102"/>
      <c r="F195" s="103"/>
    </row>
    <row r="196" spans="1:6" s="33" customFormat="1" ht="33" customHeight="1" hidden="1">
      <c r="A196" s="34">
        <v>85228</v>
      </c>
      <c r="B196" s="35" t="s">
        <v>88</v>
      </c>
      <c r="C196" s="36"/>
      <c r="D196" s="160"/>
      <c r="E196" s="37">
        <f>SUM(E197:E198)</f>
        <v>0</v>
      </c>
      <c r="F196" s="38">
        <f>SUM(F197:F198)</f>
        <v>0</v>
      </c>
    </row>
    <row r="197" spans="1:6" s="44" customFormat="1" ht="16.5" customHeight="1" hidden="1">
      <c r="A197" s="39">
        <v>4170</v>
      </c>
      <c r="B197" s="46" t="s">
        <v>48</v>
      </c>
      <c r="C197" s="50"/>
      <c r="D197" s="167"/>
      <c r="E197" s="49"/>
      <c r="F197" s="43"/>
    </row>
    <row r="198" spans="1:6" s="44" customFormat="1" ht="17.25" customHeight="1" hidden="1">
      <c r="A198" s="39">
        <v>4300</v>
      </c>
      <c r="B198" s="40" t="s">
        <v>12</v>
      </c>
      <c r="C198" s="45"/>
      <c r="D198" s="168"/>
      <c r="E198" s="42"/>
      <c r="F198" s="43"/>
    </row>
    <row r="199" spans="1:6" s="33" customFormat="1" ht="20.25" customHeight="1">
      <c r="A199" s="34">
        <v>85295</v>
      </c>
      <c r="B199" s="35" t="s">
        <v>13</v>
      </c>
      <c r="C199" s="36"/>
      <c r="D199" s="178"/>
      <c r="E199" s="37"/>
      <c r="F199" s="38">
        <f>SUM(F200:F205)</f>
        <v>72600</v>
      </c>
    </row>
    <row r="200" spans="1:6" s="44" customFormat="1" ht="30">
      <c r="A200" s="47" t="s">
        <v>187</v>
      </c>
      <c r="B200" s="46" t="s">
        <v>175</v>
      </c>
      <c r="C200" s="50"/>
      <c r="D200" s="177"/>
      <c r="E200" s="49"/>
      <c r="F200" s="43">
        <v>2000</v>
      </c>
    </row>
    <row r="201" spans="1:6" s="44" customFormat="1" ht="18" customHeight="1">
      <c r="A201" s="39">
        <v>4010</v>
      </c>
      <c r="B201" s="40" t="s">
        <v>23</v>
      </c>
      <c r="C201" s="45"/>
      <c r="D201" s="286"/>
      <c r="E201" s="42"/>
      <c r="F201" s="43">
        <v>56040</v>
      </c>
    </row>
    <row r="202" spans="1:6" s="44" customFormat="1" ht="18" customHeight="1">
      <c r="A202" s="47" t="s">
        <v>189</v>
      </c>
      <c r="B202" s="46" t="s">
        <v>43</v>
      </c>
      <c r="C202" s="45"/>
      <c r="D202" s="286"/>
      <c r="E202" s="42"/>
      <c r="F202" s="43">
        <v>9140</v>
      </c>
    </row>
    <row r="203" spans="1:6" s="44" customFormat="1" ht="18" customHeight="1">
      <c r="A203" s="47" t="s">
        <v>188</v>
      </c>
      <c r="B203" s="46" t="s">
        <v>44</v>
      </c>
      <c r="C203" s="45"/>
      <c r="D203" s="286"/>
      <c r="E203" s="42"/>
      <c r="F203" s="43">
        <v>1250</v>
      </c>
    </row>
    <row r="204" spans="1:6" s="44" customFormat="1" ht="18" customHeight="1">
      <c r="A204" s="39">
        <v>4280</v>
      </c>
      <c r="B204" s="46" t="s">
        <v>46</v>
      </c>
      <c r="C204" s="45"/>
      <c r="D204" s="286"/>
      <c r="E204" s="42"/>
      <c r="F204" s="43">
        <v>500</v>
      </c>
    </row>
    <row r="205" spans="1:6" s="44" customFormat="1" ht="18" customHeight="1">
      <c r="A205" s="114">
        <v>4440</v>
      </c>
      <c r="B205" s="100" t="s">
        <v>101</v>
      </c>
      <c r="C205" s="105"/>
      <c r="D205" s="164"/>
      <c r="E205" s="102"/>
      <c r="F205" s="103">
        <v>3670</v>
      </c>
    </row>
    <row r="206" spans="1:6" s="33" customFormat="1" ht="47.25" customHeight="1" hidden="1" thickBot="1" thickTop="1">
      <c r="A206" s="332">
        <v>853</v>
      </c>
      <c r="B206" s="333" t="s">
        <v>109</v>
      </c>
      <c r="C206" s="312" t="s">
        <v>15</v>
      </c>
      <c r="D206" s="317"/>
      <c r="E206" s="314">
        <f>E207+E209</f>
        <v>0</v>
      </c>
      <c r="F206" s="252">
        <f>F207+F209</f>
        <v>0</v>
      </c>
    </row>
    <row r="207" spans="1:6" s="33" customFormat="1" ht="20.25" customHeight="1" hidden="1" thickTop="1">
      <c r="A207" s="127">
        <v>85305</v>
      </c>
      <c r="B207" s="130" t="s">
        <v>138</v>
      </c>
      <c r="C207" s="105"/>
      <c r="D207" s="164"/>
      <c r="E207" s="106"/>
      <c r="F207" s="107">
        <f>F208</f>
        <v>0</v>
      </c>
    </row>
    <row r="208" spans="1:6" s="44" customFormat="1" ht="30" hidden="1">
      <c r="A208" s="188">
        <v>2510</v>
      </c>
      <c r="B208" s="191" t="s">
        <v>118</v>
      </c>
      <c r="C208" s="36"/>
      <c r="D208" s="160"/>
      <c r="E208" s="189"/>
      <c r="F208" s="190"/>
    </row>
    <row r="209" spans="1:6" s="44" customFormat="1" ht="33" customHeight="1" hidden="1">
      <c r="A209" s="34">
        <v>85311</v>
      </c>
      <c r="B209" s="131" t="s">
        <v>139</v>
      </c>
      <c r="C209" s="36"/>
      <c r="D209" s="160"/>
      <c r="E209" s="37">
        <f>E210</f>
        <v>0</v>
      </c>
      <c r="F209" s="38"/>
    </row>
    <row r="210" spans="1:6" s="44" customFormat="1" ht="18" customHeight="1" hidden="1" thickBot="1">
      <c r="A210" s="48">
        <v>4300</v>
      </c>
      <c r="B210" s="330" t="s">
        <v>140</v>
      </c>
      <c r="C210" s="50"/>
      <c r="D210" s="167"/>
      <c r="E210" s="49"/>
      <c r="F210" s="200"/>
    </row>
    <row r="211" spans="1:6" s="33" customFormat="1" ht="34.5" customHeight="1" thickBot="1">
      <c r="A211" s="268">
        <v>854</v>
      </c>
      <c r="B211" s="331" t="s">
        <v>57</v>
      </c>
      <c r="C211" s="217"/>
      <c r="D211" s="218"/>
      <c r="E211" s="253">
        <f>E212+E217+E220</f>
        <v>6600</v>
      </c>
      <c r="F211" s="258">
        <f>F212+F217+F220</f>
        <v>6600</v>
      </c>
    </row>
    <row r="212" spans="1:6" s="33" customFormat="1" ht="21" customHeight="1" thickTop="1">
      <c r="A212" s="92">
        <v>85401</v>
      </c>
      <c r="B212" s="129" t="s">
        <v>150</v>
      </c>
      <c r="C212" s="94" t="s">
        <v>40</v>
      </c>
      <c r="D212" s="166"/>
      <c r="E212" s="85">
        <f>SUM(E213:E216)</f>
        <v>250</v>
      </c>
      <c r="F212" s="78"/>
    </row>
    <row r="213" spans="1:6" s="44" customFormat="1" ht="18" customHeight="1">
      <c r="A213" s="39">
        <v>4010</v>
      </c>
      <c r="B213" s="40" t="s">
        <v>23</v>
      </c>
      <c r="C213" s="45"/>
      <c r="D213" s="168"/>
      <c r="E213" s="42">
        <v>250</v>
      </c>
      <c r="F213" s="43"/>
    </row>
    <row r="214" spans="1:6" s="44" customFormat="1" ht="16.5" customHeight="1" hidden="1">
      <c r="A214" s="39">
        <v>4040</v>
      </c>
      <c r="B214" s="40" t="s">
        <v>24</v>
      </c>
      <c r="C214" s="45"/>
      <c r="D214" s="168"/>
      <c r="E214" s="42"/>
      <c r="F214" s="43"/>
    </row>
    <row r="215" spans="1:6" s="44" customFormat="1" ht="16.5" customHeight="1" hidden="1">
      <c r="A215" s="39">
        <v>4140</v>
      </c>
      <c r="B215" s="40" t="s">
        <v>62</v>
      </c>
      <c r="C215" s="45"/>
      <c r="D215" s="168"/>
      <c r="E215" s="42"/>
      <c r="F215" s="43"/>
    </row>
    <row r="216" spans="1:6" s="44" customFormat="1" ht="16.5" customHeight="1" hidden="1">
      <c r="A216" s="114">
        <v>4300</v>
      </c>
      <c r="B216" s="100" t="s">
        <v>12</v>
      </c>
      <c r="C216" s="105"/>
      <c r="D216" s="164"/>
      <c r="E216" s="102"/>
      <c r="F216" s="103"/>
    </row>
    <row r="217" spans="1:6" s="44" customFormat="1" ht="21" customHeight="1">
      <c r="A217" s="265">
        <v>85415</v>
      </c>
      <c r="B217" s="89" t="s">
        <v>161</v>
      </c>
      <c r="C217" s="36" t="s">
        <v>40</v>
      </c>
      <c r="D217" s="160"/>
      <c r="E217" s="37">
        <f>SUM(E218:E219)</f>
        <v>5750</v>
      </c>
      <c r="F217" s="38">
        <f>SUM(F218:F219)</f>
        <v>6000</v>
      </c>
    </row>
    <row r="218" spans="1:6" s="44" customFormat="1" ht="18.75" customHeight="1">
      <c r="A218" s="39">
        <v>3240</v>
      </c>
      <c r="B218" s="40" t="s">
        <v>186</v>
      </c>
      <c r="C218" s="45"/>
      <c r="D218" s="168"/>
      <c r="E218" s="42">
        <v>5750</v>
      </c>
      <c r="F218" s="43">
        <v>6000</v>
      </c>
    </row>
    <row r="219" spans="1:6" s="44" customFormat="1" ht="0.75" customHeight="1" hidden="1">
      <c r="A219" s="39">
        <v>4350</v>
      </c>
      <c r="B219" s="40" t="s">
        <v>173</v>
      </c>
      <c r="C219" s="45"/>
      <c r="D219" s="168"/>
      <c r="E219" s="42"/>
      <c r="F219" s="43"/>
    </row>
    <row r="220" spans="1:6" s="33" customFormat="1" ht="20.25" customHeight="1">
      <c r="A220" s="265">
        <v>85495</v>
      </c>
      <c r="B220" s="89" t="s">
        <v>13</v>
      </c>
      <c r="C220" s="36" t="s">
        <v>83</v>
      </c>
      <c r="D220" s="160"/>
      <c r="E220" s="37">
        <f>SUM(E222:E224)</f>
        <v>600</v>
      </c>
      <c r="F220" s="38">
        <f>SUM(F222:F224)</f>
        <v>600</v>
      </c>
    </row>
    <row r="221" spans="1:6" s="288" customFormat="1" ht="13.5">
      <c r="A221" s="287"/>
      <c r="B221" s="226" t="s">
        <v>190</v>
      </c>
      <c r="C221" s="221"/>
      <c r="D221" s="222"/>
      <c r="E221" s="223">
        <f>SUM(E222:E224)</f>
        <v>600</v>
      </c>
      <c r="F221" s="224">
        <f>SUM(F222:F224)</f>
        <v>600</v>
      </c>
    </row>
    <row r="222" spans="1:6" s="2" customFormat="1" ht="16.5" customHeight="1">
      <c r="A222" s="39">
        <v>4210</v>
      </c>
      <c r="B222" s="40" t="s">
        <v>35</v>
      </c>
      <c r="C222" s="334"/>
      <c r="D222" s="335"/>
      <c r="E222" s="336"/>
      <c r="F222" s="43">
        <v>500</v>
      </c>
    </row>
    <row r="223" spans="1:6" s="44" customFormat="1" ht="16.5" customHeight="1">
      <c r="A223" s="194">
        <v>4300</v>
      </c>
      <c r="B223" s="46" t="s">
        <v>12</v>
      </c>
      <c r="C223" s="45"/>
      <c r="D223" s="168"/>
      <c r="E223" s="42">
        <f>100+500</f>
        <v>600</v>
      </c>
      <c r="F223" s="43"/>
    </row>
    <row r="224" spans="1:6" s="44" customFormat="1" ht="16.5" customHeight="1" thickBot="1">
      <c r="A224" s="194">
        <v>4430</v>
      </c>
      <c r="B224" s="46" t="s">
        <v>127</v>
      </c>
      <c r="C224" s="45"/>
      <c r="D224" s="168"/>
      <c r="E224" s="42"/>
      <c r="F224" s="43">
        <v>100</v>
      </c>
    </row>
    <row r="225" spans="1:6" s="33" customFormat="1" ht="34.5" customHeight="1" thickBot="1" thickTop="1">
      <c r="A225" s="271">
        <v>900</v>
      </c>
      <c r="B225" s="88" t="s">
        <v>114</v>
      </c>
      <c r="C225" s="30"/>
      <c r="D225" s="159"/>
      <c r="E225" s="31">
        <f>E228+E231</f>
        <v>6000</v>
      </c>
      <c r="F225" s="32">
        <f>F228+F231+F226</f>
        <v>6000</v>
      </c>
    </row>
    <row r="226" spans="1:6" s="33" customFormat="1" ht="22.5" customHeight="1" thickTop="1">
      <c r="A226" s="196">
        <v>90003</v>
      </c>
      <c r="B226" s="99" t="s">
        <v>211</v>
      </c>
      <c r="C226" s="94" t="s">
        <v>16</v>
      </c>
      <c r="D226" s="166"/>
      <c r="E226" s="85"/>
      <c r="F226" s="78">
        <f>F227</f>
        <v>6000</v>
      </c>
    </row>
    <row r="227" spans="1:6" s="44" customFormat="1" ht="17.25" customHeight="1">
      <c r="A227" s="194">
        <v>4300</v>
      </c>
      <c r="B227" s="46" t="s">
        <v>12</v>
      </c>
      <c r="C227" s="192"/>
      <c r="D227" s="251"/>
      <c r="E227" s="189"/>
      <c r="F227" s="190">
        <v>6000</v>
      </c>
    </row>
    <row r="228" spans="1:6" s="33" customFormat="1" ht="22.5" customHeight="1">
      <c r="A228" s="265">
        <v>90095</v>
      </c>
      <c r="B228" s="89" t="s">
        <v>13</v>
      </c>
      <c r="C228" s="36" t="s">
        <v>83</v>
      </c>
      <c r="D228" s="160"/>
      <c r="E228" s="37">
        <f>SUM(E229:E230)</f>
        <v>6000</v>
      </c>
      <c r="F228" s="38"/>
    </row>
    <row r="229" spans="1:6" s="44" customFormat="1" ht="20.25" customHeight="1" thickBot="1">
      <c r="A229" s="188">
        <v>4270</v>
      </c>
      <c r="B229" s="272" t="s">
        <v>210</v>
      </c>
      <c r="C229" s="36"/>
      <c r="D229" s="160"/>
      <c r="E229" s="189">
        <v>6000</v>
      </c>
      <c r="F229" s="190"/>
    </row>
    <row r="230" spans="1:6" s="44" customFormat="1" ht="75" hidden="1">
      <c r="A230" s="198">
        <v>6230</v>
      </c>
      <c r="B230" s="100" t="s">
        <v>182</v>
      </c>
      <c r="C230" s="105"/>
      <c r="D230" s="164"/>
      <c r="E230" s="102"/>
      <c r="F230" s="103"/>
    </row>
    <row r="231" spans="1:6" s="33" customFormat="1" ht="30.75" customHeight="1" hidden="1">
      <c r="A231" s="197">
        <v>90004</v>
      </c>
      <c r="B231" s="104" t="s">
        <v>115</v>
      </c>
      <c r="C231" s="105"/>
      <c r="D231" s="164"/>
      <c r="E231" s="106"/>
      <c r="F231" s="107">
        <f>SUM(F232)</f>
        <v>0</v>
      </c>
    </row>
    <row r="232" spans="1:6" s="44" customFormat="1" ht="16.5" customHeight="1" hidden="1" thickBot="1">
      <c r="A232" s="194">
        <v>4300</v>
      </c>
      <c r="B232" s="46" t="s">
        <v>12</v>
      </c>
      <c r="C232" s="45"/>
      <c r="D232" s="168"/>
      <c r="E232" s="195"/>
      <c r="F232" s="43"/>
    </row>
    <row r="233" spans="1:6" s="53" customFormat="1" ht="30" thickBot="1" thickTop="1">
      <c r="A233" s="96" t="s">
        <v>98</v>
      </c>
      <c r="B233" s="29" t="s">
        <v>99</v>
      </c>
      <c r="C233" s="116" t="s">
        <v>15</v>
      </c>
      <c r="D233" s="169"/>
      <c r="E233" s="97">
        <f>SUM(E239)+E234+E237</f>
        <v>2000</v>
      </c>
      <c r="F233" s="98">
        <f>F239+F234+F237</f>
        <v>2000</v>
      </c>
    </row>
    <row r="234" spans="1:6" s="53" customFormat="1" ht="26.25" customHeight="1" thickTop="1">
      <c r="A234" s="292" t="s">
        <v>191</v>
      </c>
      <c r="B234" s="93" t="s">
        <v>192</v>
      </c>
      <c r="C234" s="293"/>
      <c r="D234" s="294"/>
      <c r="E234" s="295">
        <f>SUM(E235:E236)</f>
        <v>2000</v>
      </c>
      <c r="F234" s="296"/>
    </row>
    <row r="235" spans="1:6" s="291" customFormat="1" ht="18" customHeight="1">
      <c r="A235" s="39">
        <v>4210</v>
      </c>
      <c r="B235" s="125" t="s">
        <v>35</v>
      </c>
      <c r="C235" s="289"/>
      <c r="D235" s="290"/>
      <c r="E235" s="238">
        <v>500</v>
      </c>
      <c r="F235" s="239"/>
    </row>
    <row r="236" spans="1:6" s="291" customFormat="1" ht="18" customHeight="1">
      <c r="A236" s="324" t="s">
        <v>170</v>
      </c>
      <c r="B236" s="148" t="s">
        <v>12</v>
      </c>
      <c r="C236" s="325"/>
      <c r="D236" s="326"/>
      <c r="E236" s="327">
        <v>1500</v>
      </c>
      <c r="F236" s="328"/>
    </row>
    <row r="237" spans="1:6" s="53" customFormat="1" ht="28.5">
      <c r="A237" s="303" t="s">
        <v>193</v>
      </c>
      <c r="B237" s="35" t="s">
        <v>195</v>
      </c>
      <c r="C237" s="304"/>
      <c r="D237" s="305"/>
      <c r="E237" s="306"/>
      <c r="F237" s="307">
        <f>SUM(F238)</f>
        <v>1500</v>
      </c>
    </row>
    <row r="238" spans="1:6" s="291" customFormat="1" ht="30">
      <c r="A238" s="298" t="s">
        <v>194</v>
      </c>
      <c r="B238" s="272" t="s">
        <v>196</v>
      </c>
      <c r="C238" s="299"/>
      <c r="D238" s="300"/>
      <c r="E238" s="301"/>
      <c r="F238" s="302">
        <v>1500</v>
      </c>
    </row>
    <row r="239" spans="1:6" s="53" customFormat="1" ht="21" customHeight="1">
      <c r="A239" s="117" t="s">
        <v>164</v>
      </c>
      <c r="B239" s="147" t="s">
        <v>13</v>
      </c>
      <c r="C239" s="297"/>
      <c r="D239" s="170"/>
      <c r="E239" s="118"/>
      <c r="F239" s="119">
        <f>SUM(F240:F242)</f>
        <v>500</v>
      </c>
    </row>
    <row r="240" spans="1:6" s="53" customFormat="1" ht="18.75" customHeight="1" thickBot="1">
      <c r="A240" s="188">
        <v>4210</v>
      </c>
      <c r="B240" s="250" t="s">
        <v>35</v>
      </c>
      <c r="C240" s="311"/>
      <c r="D240" s="305"/>
      <c r="E240" s="301"/>
      <c r="F240" s="302">
        <v>500</v>
      </c>
    </row>
    <row r="241" spans="1:6" s="53" customFormat="1" ht="30" hidden="1">
      <c r="A241" s="39">
        <v>4210</v>
      </c>
      <c r="B241" s="46" t="s">
        <v>180</v>
      </c>
      <c r="C241" s="236" t="s">
        <v>83</v>
      </c>
      <c r="D241" s="237"/>
      <c r="E241" s="238"/>
      <c r="F241" s="239"/>
    </row>
    <row r="242" spans="1:6" s="53" customFormat="1" ht="15" hidden="1">
      <c r="A242" s="246"/>
      <c r="B242" s="150" t="s">
        <v>165</v>
      </c>
      <c r="C242" s="243" t="s">
        <v>83</v>
      </c>
      <c r="D242" s="241"/>
      <c r="E242" s="244">
        <f>SUM(E243:E244)</f>
        <v>0</v>
      </c>
      <c r="F242" s="245">
        <f>SUM(F243:F244)</f>
        <v>0</v>
      </c>
    </row>
    <row r="243" spans="1:6" s="53" customFormat="1" ht="15" hidden="1">
      <c r="A243" s="39">
        <v>4210</v>
      </c>
      <c r="B243" s="46" t="s">
        <v>35</v>
      </c>
      <c r="C243" s="240"/>
      <c r="D243" s="237"/>
      <c r="E243" s="238"/>
      <c r="F243" s="239"/>
    </row>
    <row r="244" spans="1:6" s="53" customFormat="1" ht="15.75" hidden="1" thickBot="1">
      <c r="A244" s="39">
        <v>4430</v>
      </c>
      <c r="B244" s="46" t="s">
        <v>127</v>
      </c>
      <c r="C244" s="240"/>
      <c r="D244" s="237"/>
      <c r="E244" s="238"/>
      <c r="F244" s="239"/>
    </row>
    <row r="245" spans="1:6" s="53" customFormat="1" ht="21" customHeight="1" thickBot="1" thickTop="1">
      <c r="A245" s="96" t="s">
        <v>31</v>
      </c>
      <c r="B245" s="29" t="s">
        <v>33</v>
      </c>
      <c r="C245" s="116" t="s">
        <v>83</v>
      </c>
      <c r="D245" s="169"/>
      <c r="E245" s="97">
        <f>E246</f>
        <v>20</v>
      </c>
      <c r="F245" s="98">
        <f>F246</f>
        <v>20</v>
      </c>
    </row>
    <row r="246" spans="1:6" s="53" customFormat="1" ht="18" customHeight="1" thickTop="1">
      <c r="A246" s="117" t="s">
        <v>32</v>
      </c>
      <c r="B246" s="104" t="s">
        <v>13</v>
      </c>
      <c r="C246" s="120"/>
      <c r="D246" s="170"/>
      <c r="E246" s="118">
        <f>SUM(E248:E250)</f>
        <v>20</v>
      </c>
      <c r="F246" s="119">
        <f>SUM(F248:F250)</f>
        <v>20</v>
      </c>
    </row>
    <row r="247" spans="1:6" s="242" customFormat="1" ht="16.5" customHeight="1">
      <c r="A247" s="246"/>
      <c r="B247" s="150" t="s">
        <v>197</v>
      </c>
      <c r="C247" s="243" t="s">
        <v>83</v>
      </c>
      <c r="D247" s="247"/>
      <c r="E247" s="248">
        <f>SUM(E248:E249)</f>
        <v>20</v>
      </c>
      <c r="F247" s="249">
        <f>SUM(F248:F249)</f>
        <v>20</v>
      </c>
    </row>
    <row r="248" spans="1:6" s="53" customFormat="1" ht="15">
      <c r="A248" s="39">
        <v>4210</v>
      </c>
      <c r="B248" s="46" t="s">
        <v>35</v>
      </c>
      <c r="C248" s="240"/>
      <c r="D248" s="237"/>
      <c r="E248" s="238"/>
      <c r="F248" s="239">
        <v>20</v>
      </c>
    </row>
    <row r="249" spans="1:6" s="53" customFormat="1" ht="15.75" thickBot="1">
      <c r="A249" s="39">
        <v>4300</v>
      </c>
      <c r="B249" s="46" t="s">
        <v>12</v>
      </c>
      <c r="C249" s="240"/>
      <c r="D249" s="237"/>
      <c r="E249" s="238">
        <v>20</v>
      </c>
      <c r="F249" s="239"/>
    </row>
    <row r="250" spans="1:6" s="242" customFormat="1" ht="21" customHeight="1" hidden="1">
      <c r="A250" s="149"/>
      <c r="B250" s="150" t="s">
        <v>162</v>
      </c>
      <c r="C250" s="243" t="s">
        <v>83</v>
      </c>
      <c r="D250" s="241"/>
      <c r="E250" s="244">
        <f>SUM(E251:E252)</f>
        <v>0</v>
      </c>
      <c r="F250" s="245">
        <f>SUM(F251:F252)</f>
        <v>0</v>
      </c>
    </row>
    <row r="251" spans="1:6" s="53" customFormat="1" ht="15" hidden="1">
      <c r="A251" s="39">
        <v>4210</v>
      </c>
      <c r="B251" s="46" t="s">
        <v>35</v>
      </c>
      <c r="C251" s="236"/>
      <c r="D251" s="237"/>
      <c r="E251" s="238"/>
      <c r="F251" s="239"/>
    </row>
    <row r="252" spans="1:6" s="53" customFormat="1" ht="15.75" hidden="1" thickBot="1">
      <c r="A252" s="39">
        <v>4430</v>
      </c>
      <c r="B252" s="46" t="s">
        <v>127</v>
      </c>
      <c r="C252" s="121"/>
      <c r="D252" s="171"/>
      <c r="E252" s="95"/>
      <c r="F252" s="52"/>
    </row>
    <row r="253" spans="1:6" s="58" customFormat="1" ht="18" customHeight="1" thickBot="1" thickTop="1">
      <c r="A253" s="54"/>
      <c r="B253" s="55" t="s">
        <v>17</v>
      </c>
      <c r="C253" s="56"/>
      <c r="D253" s="179">
        <f>D176+D108</f>
        <v>8300</v>
      </c>
      <c r="E253" s="154">
        <f>E176+E102+E35+E245+E108+E211+E233+E225+E169+E10+E206+E23+E31+E98+E19</f>
        <v>5144800</v>
      </c>
      <c r="F253" s="57">
        <f>F176+F102+F35+F245+F108+F211+F233+F225+F169+F10+F206+F23+F31+F98+F19</f>
        <v>5153100</v>
      </c>
    </row>
    <row r="254" spans="1:6" s="63" customFormat="1" ht="16.5" customHeight="1" thickBot="1" thickTop="1">
      <c r="A254" s="59"/>
      <c r="B254" s="60" t="s">
        <v>18</v>
      </c>
      <c r="C254" s="60"/>
      <c r="D254" s="176"/>
      <c r="E254" s="61">
        <f>F253-E253</f>
        <v>8300</v>
      </c>
      <c r="F254" s="62"/>
    </row>
    <row r="255" s="64" customFormat="1" ht="13.5" thickTop="1"/>
    <row r="256" s="64" customFormat="1" ht="12.75"/>
    <row r="257" s="64" customFormat="1" ht="12.75"/>
    <row r="258" s="64" customFormat="1" ht="12.75"/>
    <row r="259" s="64" customFormat="1" ht="12.75"/>
    <row r="260" s="64" customFormat="1" ht="12.75"/>
    <row r="261" s="64" customFormat="1" ht="12.75"/>
  </sheetData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selection activeCell="E5" sqref="E5"/>
    </sheetView>
  </sheetViews>
  <sheetFormatPr defaultColWidth="9.33203125" defaultRowHeight="12.75"/>
  <cols>
    <col min="1" max="1" width="9.16015625" style="1" customWidth="1"/>
    <col min="2" max="2" width="44.5" style="1" customWidth="1"/>
    <col min="3" max="3" width="8" style="1" customWidth="1"/>
    <col min="4" max="6" width="15.83203125" style="1" customWidth="1"/>
    <col min="7" max="16384" width="11.66015625" style="1" customWidth="1"/>
  </cols>
  <sheetData>
    <row r="1" ht="14.25" customHeight="1">
      <c r="E1" s="2" t="s">
        <v>36</v>
      </c>
    </row>
    <row r="2" spans="1:5" ht="14.25" customHeight="1">
      <c r="A2" s="3"/>
      <c r="B2" s="4"/>
      <c r="C2" s="5"/>
      <c r="D2" s="5"/>
      <c r="E2" s="6" t="s">
        <v>213</v>
      </c>
    </row>
    <row r="3" spans="1:5" ht="14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6" t="s">
        <v>212</v>
      </c>
    </row>
    <row r="5" spans="1:6" s="11" customFormat="1" ht="40.5" customHeight="1">
      <c r="A5" s="7" t="s">
        <v>206</v>
      </c>
      <c r="B5" s="8"/>
      <c r="C5" s="9"/>
      <c r="D5" s="9"/>
      <c r="E5" s="10"/>
      <c r="F5" s="10"/>
    </row>
    <row r="6" spans="1:6" s="11" customFormat="1" ht="14.25" customHeight="1" thickBot="1">
      <c r="A6" s="7"/>
      <c r="B6" s="8"/>
      <c r="C6" s="9"/>
      <c r="D6" s="9"/>
      <c r="F6" s="12" t="s">
        <v>2</v>
      </c>
    </row>
    <row r="7" spans="1:6" s="17" customFormat="1" ht="26.25" customHeight="1">
      <c r="A7" s="13" t="s">
        <v>3</v>
      </c>
      <c r="B7" s="14" t="s">
        <v>4</v>
      </c>
      <c r="C7" s="15" t="s">
        <v>5</v>
      </c>
      <c r="D7" s="322" t="s">
        <v>6</v>
      </c>
      <c r="E7" s="91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321" t="s">
        <v>10</v>
      </c>
      <c r="E8" s="21" t="s">
        <v>11</v>
      </c>
      <c r="F8" s="22" t="s">
        <v>10</v>
      </c>
    </row>
    <row r="9" spans="1:6" s="27" customFormat="1" ht="11.25" customHeight="1" thickBot="1">
      <c r="A9" s="23">
        <v>1</v>
      </c>
      <c r="B9" s="24">
        <v>2</v>
      </c>
      <c r="C9" s="24">
        <v>3</v>
      </c>
      <c r="D9" s="316">
        <v>4</v>
      </c>
      <c r="E9" s="25">
        <v>5</v>
      </c>
      <c r="F9" s="26">
        <v>6</v>
      </c>
    </row>
    <row r="10" spans="1:6" s="33" customFormat="1" ht="24" customHeight="1" thickBot="1" thickTop="1">
      <c r="A10" s="28">
        <v>750</v>
      </c>
      <c r="B10" s="29" t="s">
        <v>69</v>
      </c>
      <c r="C10" s="30" t="s">
        <v>207</v>
      </c>
      <c r="D10" s="159"/>
      <c r="E10" s="31">
        <f>E11</f>
        <v>1600</v>
      </c>
      <c r="F10" s="32">
        <f>F11</f>
        <v>1600</v>
      </c>
    </row>
    <row r="11" spans="1:6" s="33" customFormat="1" ht="20.25" customHeight="1" thickTop="1">
      <c r="A11" s="92">
        <v>75020</v>
      </c>
      <c r="B11" s="93" t="s">
        <v>208</v>
      </c>
      <c r="C11" s="94"/>
      <c r="D11" s="164"/>
      <c r="E11" s="37">
        <f>SUM(E12:E14)</f>
        <v>1600</v>
      </c>
      <c r="F11" s="38">
        <f>SUM(F12:F14)</f>
        <v>1600</v>
      </c>
    </row>
    <row r="12" spans="1:6" s="44" customFormat="1" ht="18" customHeight="1">
      <c r="A12" s="47" t="s">
        <v>189</v>
      </c>
      <c r="B12" s="46" t="s">
        <v>43</v>
      </c>
      <c r="C12" s="41"/>
      <c r="D12" s="161"/>
      <c r="E12" s="42"/>
      <c r="F12" s="43">
        <v>1400</v>
      </c>
    </row>
    <row r="13" spans="1:6" s="44" customFormat="1" ht="18" customHeight="1">
      <c r="A13" s="47" t="s">
        <v>188</v>
      </c>
      <c r="B13" s="46" t="s">
        <v>44</v>
      </c>
      <c r="C13" s="41"/>
      <c r="D13" s="161"/>
      <c r="E13" s="42"/>
      <c r="F13" s="43">
        <v>200</v>
      </c>
    </row>
    <row r="14" spans="1:6" s="44" customFormat="1" ht="18" customHeight="1" thickBot="1">
      <c r="A14" s="39">
        <v>4170</v>
      </c>
      <c r="B14" s="46" t="s">
        <v>67</v>
      </c>
      <c r="C14" s="41"/>
      <c r="D14" s="161"/>
      <c r="E14" s="313">
        <v>1600</v>
      </c>
      <c r="F14" s="254"/>
    </row>
    <row r="15" spans="1:6" s="44" customFormat="1" ht="36.75" customHeight="1" hidden="1" thickBot="1" thickTop="1">
      <c r="A15" s="28">
        <v>754</v>
      </c>
      <c r="B15" s="29" t="s">
        <v>19</v>
      </c>
      <c r="C15" s="30" t="s">
        <v>20</v>
      </c>
      <c r="D15" s="317"/>
      <c r="E15" s="314">
        <f>E16+E19</f>
        <v>0</v>
      </c>
      <c r="F15" s="252">
        <f>F19+F16</f>
        <v>0</v>
      </c>
    </row>
    <row r="16" spans="1:6" s="44" customFormat="1" ht="18" customHeight="1" hidden="1" thickTop="1">
      <c r="A16" s="255">
        <v>75405</v>
      </c>
      <c r="B16" s="256" t="s">
        <v>166</v>
      </c>
      <c r="C16" s="257"/>
      <c r="D16" s="168"/>
      <c r="E16" s="315">
        <f>SUM(E17:E18)</f>
        <v>0</v>
      </c>
      <c r="F16" s="139">
        <f>SUM(F17:F18)</f>
        <v>0</v>
      </c>
    </row>
    <row r="17" spans="1:6" s="44" customFormat="1" ht="30" hidden="1">
      <c r="A17" s="48">
        <v>6060</v>
      </c>
      <c r="B17" s="125" t="s">
        <v>167</v>
      </c>
      <c r="C17" s="143"/>
      <c r="D17" s="318"/>
      <c r="E17" s="49"/>
      <c r="F17" s="200"/>
    </row>
    <row r="18" spans="1:6" s="44" customFormat="1" ht="45" hidden="1">
      <c r="A18" s="114">
        <v>6170</v>
      </c>
      <c r="B18" s="148" t="s">
        <v>171</v>
      </c>
      <c r="C18" s="101"/>
      <c r="D18" s="163"/>
      <c r="E18" s="102"/>
      <c r="F18" s="103"/>
    </row>
    <row r="19" spans="1:6" s="44" customFormat="1" ht="28.5" hidden="1">
      <c r="A19" s="127">
        <v>75411</v>
      </c>
      <c r="B19" s="147" t="s">
        <v>22</v>
      </c>
      <c r="C19" s="105"/>
      <c r="D19" s="164"/>
      <c r="E19" s="106"/>
      <c r="F19" s="107">
        <f>SUM(F20:F21)</f>
        <v>0</v>
      </c>
    </row>
    <row r="20" spans="1:6" s="44" customFormat="1" ht="15" hidden="1">
      <c r="A20" s="39">
        <v>4210</v>
      </c>
      <c r="B20" s="40" t="s">
        <v>35</v>
      </c>
      <c r="C20" s="41"/>
      <c r="D20" s="161"/>
      <c r="E20" s="42"/>
      <c r="F20" s="43"/>
    </row>
    <row r="21" spans="1:6" s="44" customFormat="1" ht="15.75" hidden="1" thickBot="1">
      <c r="A21" s="39">
        <v>4300</v>
      </c>
      <c r="B21" s="46" t="s">
        <v>12</v>
      </c>
      <c r="C21" s="41"/>
      <c r="D21" s="161"/>
      <c r="E21" s="42"/>
      <c r="F21" s="43"/>
    </row>
    <row r="22" spans="1:6" s="33" customFormat="1" ht="25.5" customHeight="1" thickBot="1" thickTop="1">
      <c r="A22" s="28">
        <v>801</v>
      </c>
      <c r="B22" s="88" t="s">
        <v>39</v>
      </c>
      <c r="C22" s="30" t="s">
        <v>40</v>
      </c>
      <c r="D22" s="309">
        <f>D91</f>
        <v>100</v>
      </c>
      <c r="E22" s="31">
        <f>E26+E34+E42+E51+E56+E64+E71+E78+E84+E87+E91+E23</f>
        <v>100760</v>
      </c>
      <c r="F22" s="128">
        <f>F26+F34+F42+F51+F56+F64+F71+F78+F84+F87+F91+F23</f>
        <v>100860</v>
      </c>
    </row>
    <row r="23" spans="1:6" s="33" customFormat="1" ht="17.25" customHeight="1" thickTop="1">
      <c r="A23" s="92">
        <v>80102</v>
      </c>
      <c r="B23" s="93" t="s">
        <v>177</v>
      </c>
      <c r="C23" s="257"/>
      <c r="D23" s="319"/>
      <c r="E23" s="266">
        <f>SUM(E24:E25)</f>
        <v>2000</v>
      </c>
      <c r="F23" s="267">
        <f>SUM(F24:F25)</f>
        <v>2000</v>
      </c>
    </row>
    <row r="24" spans="1:6" s="33" customFormat="1" ht="30">
      <c r="A24" s="47" t="s">
        <v>187</v>
      </c>
      <c r="B24" s="46" t="s">
        <v>175</v>
      </c>
      <c r="C24" s="50"/>
      <c r="D24" s="167"/>
      <c r="E24" s="49">
        <v>2000</v>
      </c>
      <c r="F24" s="200"/>
    </row>
    <row r="25" spans="1:6" s="33" customFormat="1" ht="15">
      <c r="A25" s="39">
        <v>4210</v>
      </c>
      <c r="B25" s="46" t="s">
        <v>35</v>
      </c>
      <c r="C25" s="105"/>
      <c r="D25" s="164"/>
      <c r="E25" s="102"/>
      <c r="F25" s="103">
        <v>2000</v>
      </c>
    </row>
    <row r="26" spans="1:6" s="33" customFormat="1" ht="17.25" customHeight="1" hidden="1">
      <c r="A26" s="127">
        <v>80105</v>
      </c>
      <c r="B26" s="104" t="s">
        <v>172</v>
      </c>
      <c r="C26" s="105"/>
      <c r="D26" s="164"/>
      <c r="E26" s="106">
        <f>SUM(E27:E28)</f>
        <v>0</v>
      </c>
      <c r="F26" s="107">
        <f>SUM(F27:F33)</f>
        <v>0</v>
      </c>
    </row>
    <row r="27" spans="1:6" s="44" customFormat="1" ht="15" customHeight="1" hidden="1">
      <c r="A27" s="39">
        <v>4010</v>
      </c>
      <c r="B27" s="40" t="s">
        <v>23</v>
      </c>
      <c r="C27" s="41"/>
      <c r="D27" s="161"/>
      <c r="E27" s="42"/>
      <c r="F27" s="43"/>
    </row>
    <row r="28" spans="1:6" s="44" customFormat="1" ht="15" customHeight="1" hidden="1">
      <c r="A28" s="39">
        <v>4040</v>
      </c>
      <c r="B28" s="40" t="s">
        <v>24</v>
      </c>
      <c r="C28" s="41"/>
      <c r="D28" s="161"/>
      <c r="E28" s="42"/>
      <c r="F28" s="43"/>
    </row>
    <row r="29" spans="1:6" s="44" customFormat="1" ht="15" customHeight="1" hidden="1">
      <c r="A29" s="39">
        <v>4120</v>
      </c>
      <c r="B29" s="46" t="s">
        <v>44</v>
      </c>
      <c r="C29" s="41"/>
      <c r="D29" s="161"/>
      <c r="E29" s="42"/>
      <c r="F29" s="43"/>
    </row>
    <row r="30" spans="1:6" s="44" customFormat="1" ht="15" customHeight="1" hidden="1">
      <c r="A30" s="39">
        <v>4130</v>
      </c>
      <c r="B30" s="46" t="s">
        <v>45</v>
      </c>
      <c r="C30" s="41"/>
      <c r="D30" s="161"/>
      <c r="E30" s="42"/>
      <c r="F30" s="43"/>
    </row>
    <row r="31" spans="1:6" s="44" customFormat="1" ht="15" customHeight="1" hidden="1">
      <c r="A31" s="39">
        <v>4280</v>
      </c>
      <c r="B31" s="46" t="s">
        <v>46</v>
      </c>
      <c r="C31" s="41"/>
      <c r="D31" s="161"/>
      <c r="E31" s="42"/>
      <c r="F31" s="43"/>
    </row>
    <row r="32" spans="1:6" s="44" customFormat="1" ht="15" customHeight="1" hidden="1">
      <c r="A32" s="39">
        <v>4300</v>
      </c>
      <c r="B32" s="40" t="s">
        <v>12</v>
      </c>
      <c r="C32" s="41"/>
      <c r="D32" s="161"/>
      <c r="E32" s="42"/>
      <c r="F32" s="43"/>
    </row>
    <row r="33" spans="1:6" s="44" customFormat="1" ht="15" customHeight="1" hidden="1">
      <c r="A33" s="114">
        <v>4350</v>
      </c>
      <c r="B33" s="100" t="s">
        <v>47</v>
      </c>
      <c r="C33" s="101"/>
      <c r="D33" s="163"/>
      <c r="E33" s="102"/>
      <c r="F33" s="103"/>
    </row>
    <row r="34" spans="1:6" s="33" customFormat="1" ht="17.25" customHeight="1">
      <c r="A34" s="34">
        <v>80111</v>
      </c>
      <c r="B34" s="89" t="s">
        <v>41</v>
      </c>
      <c r="C34" s="36"/>
      <c r="D34" s="160"/>
      <c r="E34" s="37">
        <f>SUM(E35:E41)</f>
        <v>2000</v>
      </c>
      <c r="F34" s="38">
        <f>SUM(F36:F41)</f>
        <v>2000</v>
      </c>
    </row>
    <row r="35" spans="1:6" s="44" customFormat="1" ht="15.75" customHeight="1" hidden="1">
      <c r="A35" s="39">
        <v>4010</v>
      </c>
      <c r="B35" s="40" t="s">
        <v>23</v>
      </c>
      <c r="C35" s="41"/>
      <c r="D35" s="161"/>
      <c r="E35" s="42"/>
      <c r="F35" s="43"/>
    </row>
    <row r="36" spans="1:6" s="44" customFormat="1" ht="30">
      <c r="A36" s="47" t="s">
        <v>187</v>
      </c>
      <c r="B36" s="46" t="s">
        <v>175</v>
      </c>
      <c r="C36" s="41"/>
      <c r="D36" s="161"/>
      <c r="E36" s="42">
        <v>2000</v>
      </c>
      <c r="F36" s="43"/>
    </row>
    <row r="37" spans="1:6" s="44" customFormat="1" ht="15.75" customHeight="1" hidden="1">
      <c r="A37" s="39">
        <v>4210</v>
      </c>
      <c r="B37" s="46" t="s">
        <v>35</v>
      </c>
      <c r="C37" s="41"/>
      <c r="D37" s="161"/>
      <c r="E37" s="42"/>
      <c r="F37" s="43"/>
    </row>
    <row r="38" spans="1:6" s="44" customFormat="1" ht="15.75" customHeight="1" hidden="1">
      <c r="A38" s="39">
        <v>4120</v>
      </c>
      <c r="B38" s="46" t="s">
        <v>44</v>
      </c>
      <c r="C38" s="41"/>
      <c r="D38" s="161"/>
      <c r="E38" s="42"/>
      <c r="F38" s="43"/>
    </row>
    <row r="39" spans="1:6" s="44" customFormat="1" ht="15.75" customHeight="1" hidden="1">
      <c r="A39" s="39">
        <v>4280</v>
      </c>
      <c r="B39" s="46" t="s">
        <v>46</v>
      </c>
      <c r="C39" s="41"/>
      <c r="D39" s="161"/>
      <c r="E39" s="42"/>
      <c r="F39" s="43"/>
    </row>
    <row r="40" spans="1:6" s="44" customFormat="1" ht="17.25" customHeight="1">
      <c r="A40" s="39">
        <v>4210</v>
      </c>
      <c r="B40" s="46" t="s">
        <v>35</v>
      </c>
      <c r="C40" s="41"/>
      <c r="D40" s="161"/>
      <c r="E40" s="42"/>
      <c r="F40" s="43">
        <v>2000</v>
      </c>
    </row>
    <row r="41" spans="1:6" s="44" customFormat="1" ht="15.75" customHeight="1" hidden="1">
      <c r="A41" s="114">
        <v>4350</v>
      </c>
      <c r="B41" s="148" t="s">
        <v>173</v>
      </c>
      <c r="C41" s="101"/>
      <c r="D41" s="163"/>
      <c r="E41" s="102"/>
      <c r="F41" s="103"/>
    </row>
    <row r="42" spans="1:6" s="33" customFormat="1" ht="17.25" customHeight="1" hidden="1">
      <c r="A42" s="34">
        <v>80120</v>
      </c>
      <c r="B42" s="89" t="s">
        <v>42</v>
      </c>
      <c r="C42" s="36"/>
      <c r="D42" s="160"/>
      <c r="E42" s="37">
        <f>SUM(E43:E50)</f>
        <v>0</v>
      </c>
      <c r="F42" s="38">
        <f>SUM(F43:F50)</f>
        <v>0</v>
      </c>
    </row>
    <row r="43" spans="1:6" s="44" customFormat="1" ht="30" hidden="1">
      <c r="A43" s="39">
        <v>2540</v>
      </c>
      <c r="B43" s="40" t="s">
        <v>156</v>
      </c>
      <c r="C43" s="41"/>
      <c r="D43" s="161"/>
      <c r="E43" s="42"/>
      <c r="F43" s="43"/>
    </row>
    <row r="44" spans="1:6" s="44" customFormat="1" ht="15.75" customHeight="1" hidden="1">
      <c r="A44" s="39">
        <v>4040</v>
      </c>
      <c r="B44" s="40" t="s">
        <v>24</v>
      </c>
      <c r="C44" s="41"/>
      <c r="D44" s="161"/>
      <c r="E44" s="42"/>
      <c r="F44" s="43"/>
    </row>
    <row r="45" spans="1:6" s="44" customFormat="1" ht="15.75" customHeight="1" hidden="1">
      <c r="A45" s="39">
        <v>4170</v>
      </c>
      <c r="B45" s="46" t="s">
        <v>48</v>
      </c>
      <c r="C45" s="41"/>
      <c r="D45" s="161"/>
      <c r="E45" s="42"/>
      <c r="F45" s="43"/>
    </row>
    <row r="46" spans="1:6" s="44" customFormat="1" ht="15" customHeight="1" hidden="1">
      <c r="A46" s="39">
        <v>4010</v>
      </c>
      <c r="B46" s="40" t="s">
        <v>23</v>
      </c>
      <c r="C46" s="41"/>
      <c r="D46" s="161"/>
      <c r="E46" s="42"/>
      <c r="F46" s="43"/>
    </row>
    <row r="47" spans="1:6" s="44" customFormat="1" ht="13.5" customHeight="1" hidden="1">
      <c r="A47" s="39">
        <v>4040</v>
      </c>
      <c r="B47" s="40" t="s">
        <v>24</v>
      </c>
      <c r="C47" s="41"/>
      <c r="D47" s="161"/>
      <c r="E47" s="42"/>
      <c r="F47" s="43"/>
    </row>
    <row r="48" spans="1:6" s="44" customFormat="1" ht="15" hidden="1">
      <c r="A48" s="39">
        <v>4350</v>
      </c>
      <c r="B48" s="40" t="s">
        <v>47</v>
      </c>
      <c r="C48" s="41"/>
      <c r="D48" s="161"/>
      <c r="E48" s="42"/>
      <c r="F48" s="43"/>
    </row>
    <row r="49" spans="1:6" s="44" customFormat="1" ht="15" hidden="1">
      <c r="A49" s="39">
        <v>4350</v>
      </c>
      <c r="B49" s="40" t="s">
        <v>173</v>
      </c>
      <c r="C49" s="41"/>
      <c r="D49" s="161"/>
      <c r="E49" s="42"/>
      <c r="F49" s="43"/>
    </row>
    <row r="50" spans="1:6" s="44" customFormat="1" ht="13.5" customHeight="1" hidden="1">
      <c r="A50" s="114">
        <v>4440</v>
      </c>
      <c r="B50" s="100" t="s">
        <v>101</v>
      </c>
      <c r="C50" s="101"/>
      <c r="D50" s="163"/>
      <c r="E50" s="102"/>
      <c r="F50" s="103"/>
    </row>
    <row r="51" spans="1:6" s="33" customFormat="1" ht="18" customHeight="1" hidden="1">
      <c r="A51" s="34">
        <v>80123</v>
      </c>
      <c r="B51" s="89" t="s">
        <v>50</v>
      </c>
      <c r="C51" s="36"/>
      <c r="D51" s="160"/>
      <c r="E51" s="37">
        <f>SUM(E52:E55)</f>
        <v>0</v>
      </c>
      <c r="F51" s="38">
        <f>SUM(F52:F55)</f>
        <v>0</v>
      </c>
    </row>
    <row r="52" spans="1:6" s="44" customFormat="1" ht="15" customHeight="1" hidden="1">
      <c r="A52" s="39">
        <v>4010</v>
      </c>
      <c r="B52" s="40" t="s">
        <v>23</v>
      </c>
      <c r="C52" s="41"/>
      <c r="D52" s="161"/>
      <c r="E52" s="42"/>
      <c r="F52" s="43"/>
    </row>
    <row r="53" spans="1:6" s="44" customFormat="1" ht="15" customHeight="1" hidden="1">
      <c r="A53" s="39">
        <v>4040</v>
      </c>
      <c r="B53" s="40" t="s">
        <v>24</v>
      </c>
      <c r="C53" s="41"/>
      <c r="D53" s="161"/>
      <c r="E53" s="42"/>
      <c r="F53" s="43"/>
    </row>
    <row r="54" spans="1:6" s="44" customFormat="1" ht="15" customHeight="1" hidden="1">
      <c r="A54" s="39">
        <v>4350</v>
      </c>
      <c r="B54" s="40" t="s">
        <v>47</v>
      </c>
      <c r="C54" s="41"/>
      <c r="D54" s="161"/>
      <c r="E54" s="42"/>
      <c r="F54" s="43"/>
    </row>
    <row r="55" spans="1:6" s="44" customFormat="1" ht="15" customHeight="1" hidden="1">
      <c r="A55" s="39">
        <v>4350</v>
      </c>
      <c r="B55" s="40" t="s">
        <v>173</v>
      </c>
      <c r="C55" s="101"/>
      <c r="D55" s="163"/>
      <c r="E55" s="102"/>
      <c r="F55" s="103"/>
    </row>
    <row r="56" spans="1:6" s="33" customFormat="1" ht="18" customHeight="1">
      <c r="A56" s="34">
        <v>80130</v>
      </c>
      <c r="B56" s="89" t="s">
        <v>51</v>
      </c>
      <c r="C56" s="36"/>
      <c r="D56" s="160"/>
      <c r="E56" s="37">
        <f>SUM(E57:E63)</f>
        <v>92000</v>
      </c>
      <c r="F56" s="38">
        <f>SUM(F57:F63)</f>
        <v>12000</v>
      </c>
    </row>
    <row r="57" spans="1:6" s="44" customFormat="1" ht="30" hidden="1">
      <c r="A57" s="39">
        <v>2540</v>
      </c>
      <c r="B57" s="40" t="s">
        <v>156</v>
      </c>
      <c r="C57" s="41"/>
      <c r="D57" s="161"/>
      <c r="E57" s="42"/>
      <c r="F57" s="43"/>
    </row>
    <row r="58" spans="1:6" s="44" customFormat="1" ht="18" customHeight="1">
      <c r="A58" s="39">
        <v>4010</v>
      </c>
      <c r="B58" s="40" t="s">
        <v>23</v>
      </c>
      <c r="C58" s="41"/>
      <c r="D58" s="161"/>
      <c r="E58" s="42">
        <v>80000</v>
      </c>
      <c r="F58" s="43"/>
    </row>
    <row r="59" spans="1:6" s="44" customFormat="1" ht="15" hidden="1">
      <c r="A59" s="39">
        <v>4040</v>
      </c>
      <c r="B59" s="40" t="s">
        <v>24</v>
      </c>
      <c r="C59" s="41"/>
      <c r="D59" s="161"/>
      <c r="E59" s="42"/>
      <c r="F59" s="43"/>
    </row>
    <row r="60" spans="1:6" s="44" customFormat="1" ht="18" customHeight="1">
      <c r="A60" s="39">
        <v>4140</v>
      </c>
      <c r="B60" s="46" t="s">
        <v>62</v>
      </c>
      <c r="C60" s="41"/>
      <c r="D60" s="161"/>
      <c r="E60" s="42"/>
      <c r="F60" s="43">
        <v>12000</v>
      </c>
    </row>
    <row r="61" spans="1:6" s="44" customFormat="1" ht="15">
      <c r="A61" s="39">
        <v>4260</v>
      </c>
      <c r="B61" s="40" t="s">
        <v>14</v>
      </c>
      <c r="C61" s="41"/>
      <c r="D61" s="161"/>
      <c r="E61" s="42">
        <v>12000</v>
      </c>
      <c r="F61" s="43"/>
    </row>
    <row r="62" spans="1:6" s="44" customFormat="1" ht="15" hidden="1">
      <c r="A62" s="39">
        <v>4350</v>
      </c>
      <c r="B62" s="40" t="s">
        <v>173</v>
      </c>
      <c r="C62" s="41"/>
      <c r="D62" s="161"/>
      <c r="E62" s="42"/>
      <c r="F62" s="43"/>
    </row>
    <row r="63" spans="1:6" s="44" customFormat="1" ht="15.75" customHeight="1" hidden="1">
      <c r="A63" s="114">
        <v>4420</v>
      </c>
      <c r="B63" s="100" t="s">
        <v>155</v>
      </c>
      <c r="C63" s="101"/>
      <c r="D63" s="163"/>
      <c r="E63" s="102"/>
      <c r="F63" s="103"/>
    </row>
    <row r="64" spans="1:6" s="44" customFormat="1" ht="18" customHeight="1" hidden="1">
      <c r="A64" s="34">
        <v>80132</v>
      </c>
      <c r="B64" s="89" t="s">
        <v>52</v>
      </c>
      <c r="C64" s="36"/>
      <c r="D64" s="160"/>
      <c r="E64" s="37">
        <f>SUM(E65:E70)</f>
        <v>0</v>
      </c>
      <c r="F64" s="38">
        <f>SUM(F65:F70)</f>
        <v>0</v>
      </c>
    </row>
    <row r="65" spans="1:6" s="44" customFormat="1" ht="15" customHeight="1" hidden="1">
      <c r="A65" s="39">
        <v>4010</v>
      </c>
      <c r="B65" s="40" t="s">
        <v>23</v>
      </c>
      <c r="C65" s="41"/>
      <c r="D65" s="161"/>
      <c r="E65" s="42"/>
      <c r="F65" s="43"/>
    </row>
    <row r="66" spans="1:6" s="44" customFormat="1" ht="15" customHeight="1" hidden="1">
      <c r="A66" s="39">
        <v>4040</v>
      </c>
      <c r="B66" s="40" t="s">
        <v>24</v>
      </c>
      <c r="C66" s="41"/>
      <c r="D66" s="161"/>
      <c r="E66" s="42"/>
      <c r="F66" s="43"/>
    </row>
    <row r="67" spans="1:6" s="44" customFormat="1" ht="15" customHeight="1" hidden="1">
      <c r="A67" s="39">
        <v>4110</v>
      </c>
      <c r="B67" s="46" t="s">
        <v>43</v>
      </c>
      <c r="C67" s="41"/>
      <c r="D67" s="161"/>
      <c r="E67" s="42"/>
      <c r="F67" s="43"/>
    </row>
    <row r="68" spans="1:6" s="44" customFormat="1" ht="15" customHeight="1" hidden="1">
      <c r="A68" s="39">
        <v>4120</v>
      </c>
      <c r="B68" s="46" t="s">
        <v>44</v>
      </c>
      <c r="C68" s="41"/>
      <c r="D68" s="161"/>
      <c r="E68" s="42"/>
      <c r="F68" s="43"/>
    </row>
    <row r="69" spans="1:6" s="44" customFormat="1" ht="15" customHeight="1" hidden="1">
      <c r="A69" s="39">
        <v>4350</v>
      </c>
      <c r="B69" s="40" t="s">
        <v>47</v>
      </c>
      <c r="C69" s="41"/>
      <c r="D69" s="161"/>
      <c r="E69" s="42"/>
      <c r="F69" s="43"/>
    </row>
    <row r="70" spans="1:6" s="44" customFormat="1" ht="15" customHeight="1" hidden="1">
      <c r="A70" s="39">
        <v>4350</v>
      </c>
      <c r="B70" s="40" t="s">
        <v>173</v>
      </c>
      <c r="C70" s="101"/>
      <c r="D70" s="163"/>
      <c r="E70" s="102"/>
      <c r="F70" s="103"/>
    </row>
    <row r="71" spans="1:6" s="44" customFormat="1" ht="18" customHeight="1">
      <c r="A71" s="34">
        <v>80134</v>
      </c>
      <c r="B71" s="89" t="s">
        <v>53</v>
      </c>
      <c r="C71" s="36"/>
      <c r="D71" s="160"/>
      <c r="E71" s="37">
        <f>SUM(E72:E77)</f>
        <v>2000</v>
      </c>
      <c r="F71" s="38">
        <f>SUM(F72:F77)</f>
        <v>2000</v>
      </c>
    </row>
    <row r="72" spans="1:6" s="44" customFormat="1" ht="14.25" customHeight="1" hidden="1">
      <c r="A72" s="39">
        <v>4040</v>
      </c>
      <c r="B72" s="40" t="s">
        <v>24</v>
      </c>
      <c r="C72" s="41"/>
      <c r="D72" s="161"/>
      <c r="E72" s="42"/>
      <c r="F72" s="43"/>
    </row>
    <row r="73" spans="1:6" s="44" customFormat="1" ht="14.25" customHeight="1" hidden="1">
      <c r="A73" s="39">
        <v>4110</v>
      </c>
      <c r="B73" s="46" t="s">
        <v>43</v>
      </c>
      <c r="C73" s="41"/>
      <c r="D73" s="161"/>
      <c r="E73" s="42"/>
      <c r="F73" s="43"/>
    </row>
    <row r="74" spans="1:6" s="44" customFormat="1" ht="14.25" customHeight="1" hidden="1">
      <c r="A74" s="39">
        <v>4120</v>
      </c>
      <c r="B74" s="46" t="s">
        <v>44</v>
      </c>
      <c r="C74" s="41"/>
      <c r="D74" s="161"/>
      <c r="E74" s="42"/>
      <c r="F74" s="43"/>
    </row>
    <row r="75" spans="1:6" s="44" customFormat="1" ht="14.25" customHeight="1" hidden="1">
      <c r="A75" s="39">
        <v>4280</v>
      </c>
      <c r="B75" s="46" t="s">
        <v>46</v>
      </c>
      <c r="C75" s="41"/>
      <c r="D75" s="161"/>
      <c r="E75" s="42"/>
      <c r="F75" s="43"/>
    </row>
    <row r="76" spans="1:6" s="44" customFormat="1" ht="30">
      <c r="A76" s="47" t="s">
        <v>187</v>
      </c>
      <c r="B76" s="46" t="s">
        <v>175</v>
      </c>
      <c r="C76" s="41"/>
      <c r="D76" s="161"/>
      <c r="E76" s="42">
        <v>2000</v>
      </c>
      <c r="F76" s="43"/>
    </row>
    <row r="77" spans="1:6" s="44" customFormat="1" ht="14.25" customHeight="1">
      <c r="A77" s="39">
        <v>4210</v>
      </c>
      <c r="B77" s="46" t="s">
        <v>35</v>
      </c>
      <c r="C77" s="101"/>
      <c r="D77" s="163"/>
      <c r="E77" s="102"/>
      <c r="F77" s="103">
        <v>2000</v>
      </c>
    </row>
    <row r="78" spans="1:6" s="33" customFormat="1" ht="44.25" customHeight="1" hidden="1">
      <c r="A78" s="34">
        <v>80140</v>
      </c>
      <c r="B78" s="89" t="s">
        <v>54</v>
      </c>
      <c r="C78" s="36"/>
      <c r="D78" s="160"/>
      <c r="E78" s="37">
        <f>SUM(E79:E83)</f>
        <v>0</v>
      </c>
      <c r="F78" s="38">
        <f>SUM(F79:F83)</f>
        <v>0</v>
      </c>
    </row>
    <row r="79" spans="1:6" s="44" customFormat="1" ht="15.75" customHeight="1" hidden="1">
      <c r="A79" s="39">
        <v>3020</v>
      </c>
      <c r="B79" s="40" t="s">
        <v>65</v>
      </c>
      <c r="C79" s="41"/>
      <c r="D79" s="161"/>
      <c r="E79" s="42"/>
      <c r="F79" s="43"/>
    </row>
    <row r="80" spans="1:6" s="44" customFormat="1" ht="15.75" customHeight="1" hidden="1">
      <c r="A80" s="39">
        <v>4210</v>
      </c>
      <c r="B80" s="46" t="s">
        <v>35</v>
      </c>
      <c r="C80" s="41"/>
      <c r="D80" s="161"/>
      <c r="E80" s="42"/>
      <c r="F80" s="43"/>
    </row>
    <row r="81" spans="1:6" s="44" customFormat="1" ht="15.75" customHeight="1" hidden="1">
      <c r="A81" s="39">
        <v>4260</v>
      </c>
      <c r="B81" s="46" t="s">
        <v>14</v>
      </c>
      <c r="C81" s="41"/>
      <c r="D81" s="161"/>
      <c r="E81" s="42"/>
      <c r="F81" s="43"/>
    </row>
    <row r="82" spans="1:6" s="44" customFormat="1" ht="15.75" customHeight="1" hidden="1">
      <c r="A82" s="39">
        <v>4350</v>
      </c>
      <c r="B82" s="40" t="s">
        <v>47</v>
      </c>
      <c r="C82" s="41"/>
      <c r="D82" s="161"/>
      <c r="E82" s="42"/>
      <c r="F82" s="43"/>
    </row>
    <row r="83" spans="1:6" s="44" customFormat="1" ht="15.75" customHeight="1" hidden="1">
      <c r="A83" s="39">
        <v>4350</v>
      </c>
      <c r="B83" s="40" t="s">
        <v>173</v>
      </c>
      <c r="C83" s="101"/>
      <c r="D83" s="163"/>
      <c r="E83" s="102"/>
      <c r="F83" s="103"/>
    </row>
    <row r="84" spans="1:6" s="33" customFormat="1" ht="15" customHeight="1" hidden="1">
      <c r="A84" s="34">
        <v>80145</v>
      </c>
      <c r="B84" s="89" t="s">
        <v>55</v>
      </c>
      <c r="C84" s="36"/>
      <c r="D84" s="160"/>
      <c r="E84" s="37">
        <f>SUM(E85:E86)</f>
        <v>0</v>
      </c>
      <c r="F84" s="38">
        <f>SUM(F85:F86)</f>
        <v>0</v>
      </c>
    </row>
    <row r="85" spans="1:6" s="44" customFormat="1" ht="14.25" customHeight="1" hidden="1">
      <c r="A85" s="39">
        <v>4170</v>
      </c>
      <c r="B85" s="46" t="s">
        <v>48</v>
      </c>
      <c r="C85" s="41"/>
      <c r="D85" s="161"/>
      <c r="E85" s="42"/>
      <c r="F85" s="43"/>
    </row>
    <row r="86" spans="1:6" s="44" customFormat="1" ht="14.25" customHeight="1" hidden="1">
      <c r="A86" s="39">
        <v>4300</v>
      </c>
      <c r="B86" s="40" t="s">
        <v>12</v>
      </c>
      <c r="C86" s="101"/>
      <c r="D86" s="163"/>
      <c r="E86" s="102"/>
      <c r="F86" s="103"/>
    </row>
    <row r="87" spans="1:6" s="33" customFormat="1" ht="18" customHeight="1" hidden="1">
      <c r="A87" s="34">
        <v>80146</v>
      </c>
      <c r="B87" s="89" t="s">
        <v>56</v>
      </c>
      <c r="C87" s="36"/>
      <c r="D87" s="160"/>
      <c r="E87" s="37">
        <f>SUM(E88:E89)</f>
        <v>0</v>
      </c>
      <c r="F87" s="38">
        <f>SUM(F88:F90)</f>
        <v>0</v>
      </c>
    </row>
    <row r="88" spans="1:6" s="33" customFormat="1" ht="15" customHeight="1" hidden="1">
      <c r="A88" s="48">
        <v>4010</v>
      </c>
      <c r="B88" s="125" t="s">
        <v>23</v>
      </c>
      <c r="C88" s="50"/>
      <c r="D88" s="167"/>
      <c r="E88" s="49"/>
      <c r="F88" s="200"/>
    </row>
    <row r="89" spans="1:6" s="33" customFormat="1" ht="15" customHeight="1" hidden="1">
      <c r="A89" s="114">
        <v>4040</v>
      </c>
      <c r="B89" s="148" t="s">
        <v>24</v>
      </c>
      <c r="C89" s="105"/>
      <c r="D89" s="164"/>
      <c r="E89" s="102"/>
      <c r="F89" s="103"/>
    </row>
    <row r="90" spans="1:6" s="33" customFormat="1" ht="15" hidden="1">
      <c r="A90" s="39">
        <v>4300</v>
      </c>
      <c r="B90" s="40" t="s">
        <v>12</v>
      </c>
      <c r="C90" s="105"/>
      <c r="D90" s="164"/>
      <c r="E90" s="102"/>
      <c r="F90" s="103"/>
    </row>
    <row r="91" spans="1:6" s="33" customFormat="1" ht="18" customHeight="1">
      <c r="A91" s="34">
        <v>80195</v>
      </c>
      <c r="B91" s="89" t="s">
        <v>13</v>
      </c>
      <c r="C91" s="36"/>
      <c r="D91" s="230">
        <f>SUM(D92:D96)</f>
        <v>100</v>
      </c>
      <c r="E91" s="37">
        <f>SUM(E93:E98)</f>
        <v>2760</v>
      </c>
      <c r="F91" s="38">
        <f>SUM(F93:F98)</f>
        <v>82860</v>
      </c>
    </row>
    <row r="92" spans="1:6" s="44" customFormat="1" ht="60">
      <c r="A92" s="39">
        <v>2130</v>
      </c>
      <c r="B92" s="46" t="s">
        <v>201</v>
      </c>
      <c r="C92" s="41"/>
      <c r="D92" s="308">
        <v>100</v>
      </c>
      <c r="E92" s="42"/>
      <c r="F92" s="43"/>
    </row>
    <row r="93" spans="1:6" s="44" customFormat="1" ht="30">
      <c r="A93" s="39">
        <v>4010</v>
      </c>
      <c r="B93" s="40" t="s">
        <v>158</v>
      </c>
      <c r="C93" s="41"/>
      <c r="D93" s="161"/>
      <c r="E93" s="42"/>
      <c r="F93" s="43">
        <v>80000</v>
      </c>
    </row>
    <row r="94" spans="1:6" s="44" customFormat="1" ht="15">
      <c r="A94" s="39">
        <v>4170</v>
      </c>
      <c r="B94" s="46" t="s">
        <v>48</v>
      </c>
      <c r="C94" s="41"/>
      <c r="D94" s="161"/>
      <c r="E94" s="42"/>
      <c r="F94" s="43">
        <v>100</v>
      </c>
    </row>
    <row r="95" spans="1:6" s="44" customFormat="1" ht="30">
      <c r="A95" s="39">
        <v>4170</v>
      </c>
      <c r="B95" s="46" t="s">
        <v>198</v>
      </c>
      <c r="C95" s="41"/>
      <c r="D95" s="161"/>
      <c r="E95" s="42">
        <v>2760</v>
      </c>
      <c r="F95" s="43"/>
    </row>
    <row r="96" spans="1:6" s="44" customFormat="1" ht="30">
      <c r="A96" s="114">
        <v>4300</v>
      </c>
      <c r="B96" s="148" t="s">
        <v>199</v>
      </c>
      <c r="C96" s="101"/>
      <c r="D96" s="163"/>
      <c r="E96" s="102"/>
      <c r="F96" s="103">
        <v>2760</v>
      </c>
    </row>
    <row r="97" spans="1:6" s="44" customFormat="1" ht="14.25" customHeight="1" hidden="1">
      <c r="A97" s="39">
        <v>4440</v>
      </c>
      <c r="B97" s="46" t="s">
        <v>101</v>
      </c>
      <c r="C97" s="41"/>
      <c r="D97" s="161"/>
      <c r="E97" s="42"/>
      <c r="F97" s="43"/>
    </row>
    <row r="98" spans="1:6" s="44" customFormat="1" ht="60.75" hidden="1" thickBot="1">
      <c r="A98" s="208">
        <v>6069</v>
      </c>
      <c r="B98" s="126" t="s">
        <v>157</v>
      </c>
      <c r="C98" s="41"/>
      <c r="D98" s="161"/>
      <c r="E98" s="42"/>
      <c r="F98" s="43"/>
    </row>
    <row r="99" spans="1:6" s="33" customFormat="1" ht="17.25" customHeight="1" hidden="1" thickBot="1" thickTop="1">
      <c r="A99" s="28">
        <v>852</v>
      </c>
      <c r="B99" s="29" t="s">
        <v>27</v>
      </c>
      <c r="C99" s="30" t="s">
        <v>15</v>
      </c>
      <c r="D99" s="159"/>
      <c r="E99" s="31">
        <f>SUM(E100)</f>
        <v>0</v>
      </c>
      <c r="F99" s="32">
        <f>SUM(F100)</f>
        <v>0</v>
      </c>
    </row>
    <row r="100" spans="1:6" s="33" customFormat="1" ht="15" hidden="1" thickTop="1">
      <c r="A100" s="92">
        <v>85201</v>
      </c>
      <c r="B100" s="93" t="s">
        <v>92</v>
      </c>
      <c r="C100" s="94"/>
      <c r="D100" s="166"/>
      <c r="E100" s="85">
        <f>SUM(E101)</f>
        <v>0</v>
      </c>
      <c r="F100" s="78">
        <f>SUM(F101:F102)</f>
        <v>0</v>
      </c>
    </row>
    <row r="101" spans="1:6" s="33" customFormat="1" ht="16.5" customHeight="1" hidden="1">
      <c r="A101" s="39">
        <v>4040</v>
      </c>
      <c r="B101" s="40" t="s">
        <v>66</v>
      </c>
      <c r="C101" s="45"/>
      <c r="D101" s="168"/>
      <c r="E101" s="42"/>
      <c r="F101" s="43"/>
    </row>
    <row r="102" spans="1:6" s="33" customFormat="1" ht="17.25" customHeight="1" hidden="1" thickBot="1">
      <c r="A102" s="39">
        <v>4260</v>
      </c>
      <c r="B102" s="46" t="s">
        <v>14</v>
      </c>
      <c r="C102" s="45"/>
      <c r="D102" s="168"/>
      <c r="E102" s="42"/>
      <c r="F102" s="43"/>
    </row>
    <row r="103" spans="1:6" s="33" customFormat="1" ht="16.5" customHeight="1" hidden="1">
      <c r="A103" s="34">
        <v>85202</v>
      </c>
      <c r="B103" s="35" t="s">
        <v>38</v>
      </c>
      <c r="C103" s="36"/>
      <c r="D103" s="160"/>
      <c r="E103" s="37">
        <f>SUM(E104)</f>
        <v>0</v>
      </c>
      <c r="F103" s="38"/>
    </row>
    <row r="104" spans="1:6" s="44" customFormat="1" ht="16.5" customHeight="1" hidden="1">
      <c r="A104" s="188">
        <v>4300</v>
      </c>
      <c r="B104" s="191" t="s">
        <v>12</v>
      </c>
      <c r="C104" s="192"/>
      <c r="D104" s="251"/>
      <c r="E104" s="189"/>
      <c r="F104" s="190"/>
    </row>
    <row r="105" spans="1:6" s="33" customFormat="1" ht="15.75" customHeight="1" hidden="1">
      <c r="A105" s="34">
        <v>85204</v>
      </c>
      <c r="B105" s="35" t="s">
        <v>91</v>
      </c>
      <c r="C105" s="36"/>
      <c r="D105" s="160"/>
      <c r="E105" s="37">
        <f>SUM(E106:E109)</f>
        <v>0</v>
      </c>
      <c r="F105" s="38">
        <f>SUM(F106:F109)</f>
        <v>0</v>
      </c>
    </row>
    <row r="106" spans="1:6" s="33" customFormat="1" ht="44.25" customHeight="1" hidden="1">
      <c r="A106" s="39">
        <v>2320</v>
      </c>
      <c r="B106" s="46" t="s">
        <v>116</v>
      </c>
      <c r="C106" s="45"/>
      <c r="D106" s="168"/>
      <c r="E106" s="42"/>
      <c r="F106" s="43"/>
    </row>
    <row r="107" spans="1:6" s="33" customFormat="1" ht="13.5" customHeight="1" hidden="1">
      <c r="A107" s="39">
        <v>4170</v>
      </c>
      <c r="B107" s="46" t="s">
        <v>48</v>
      </c>
      <c r="C107" s="45"/>
      <c r="D107" s="168"/>
      <c r="E107" s="42"/>
      <c r="F107" s="43"/>
    </row>
    <row r="108" spans="1:6" s="33" customFormat="1" ht="13.5" customHeight="1" hidden="1">
      <c r="A108" s="39">
        <v>4300</v>
      </c>
      <c r="B108" s="40" t="s">
        <v>12</v>
      </c>
      <c r="C108" s="45"/>
      <c r="D108" s="168"/>
      <c r="E108" s="42"/>
      <c r="F108" s="43"/>
    </row>
    <row r="109" spans="1:6" s="33" customFormat="1" ht="29.25" customHeight="1" hidden="1" thickBot="1" thickTop="1">
      <c r="A109" s="28">
        <v>853</v>
      </c>
      <c r="B109" s="88" t="s">
        <v>109</v>
      </c>
      <c r="C109" s="30" t="s">
        <v>15</v>
      </c>
      <c r="D109" s="159"/>
      <c r="E109" s="31">
        <f>E110</f>
        <v>0</v>
      </c>
      <c r="F109" s="32">
        <f>F110</f>
        <v>0</v>
      </c>
    </row>
    <row r="110" spans="1:6" s="33" customFormat="1" ht="29.25" hidden="1" thickTop="1">
      <c r="A110" s="127">
        <v>85321</v>
      </c>
      <c r="B110" s="147" t="s">
        <v>133</v>
      </c>
      <c r="C110" s="105"/>
      <c r="D110" s="164"/>
      <c r="E110" s="106">
        <f>SUM(E111:E115)</f>
        <v>0</v>
      </c>
      <c r="F110" s="107">
        <f>SUM(F111:F115)</f>
        <v>0</v>
      </c>
    </row>
    <row r="111" spans="1:6" s="44" customFormat="1" ht="15" hidden="1">
      <c r="A111" s="39">
        <v>4010</v>
      </c>
      <c r="B111" s="40" t="s">
        <v>23</v>
      </c>
      <c r="C111" s="143"/>
      <c r="D111" s="318"/>
      <c r="E111" s="49"/>
      <c r="F111" s="43"/>
    </row>
    <row r="112" spans="1:6" s="44" customFormat="1" ht="15" hidden="1">
      <c r="A112" s="39">
        <v>4040</v>
      </c>
      <c r="B112" s="40" t="s">
        <v>24</v>
      </c>
      <c r="C112" s="41"/>
      <c r="D112" s="161"/>
      <c r="E112" s="42"/>
      <c r="F112" s="43"/>
    </row>
    <row r="113" spans="1:6" s="44" customFormat="1" ht="15.75" hidden="1" thickBot="1">
      <c r="A113" s="39">
        <v>4210</v>
      </c>
      <c r="B113" s="46" t="s">
        <v>35</v>
      </c>
      <c r="C113" s="41"/>
      <c r="D113" s="161"/>
      <c r="E113" s="42"/>
      <c r="F113" s="43"/>
    </row>
    <row r="114" spans="1:6" s="33" customFormat="1" ht="15" hidden="1">
      <c r="A114" s="39">
        <v>4300</v>
      </c>
      <c r="B114" s="40" t="s">
        <v>12</v>
      </c>
      <c r="C114" s="45"/>
      <c r="D114" s="168"/>
      <c r="E114" s="42"/>
      <c r="F114" s="43"/>
    </row>
    <row r="115" spans="1:6" s="44" customFormat="1" ht="4.5" customHeight="1" hidden="1" thickBot="1">
      <c r="A115" s="39">
        <v>4350</v>
      </c>
      <c r="B115" s="46" t="s">
        <v>47</v>
      </c>
      <c r="C115" s="45"/>
      <c r="D115" s="168"/>
      <c r="E115" s="42"/>
      <c r="F115" s="43"/>
    </row>
    <row r="116" spans="1:6" s="44" customFormat="1" ht="39" customHeight="1" thickBot="1">
      <c r="A116" s="268">
        <v>854</v>
      </c>
      <c r="B116" s="331" t="s">
        <v>57</v>
      </c>
      <c r="C116" s="217" t="s">
        <v>40</v>
      </c>
      <c r="D116" s="218"/>
      <c r="E116" s="253">
        <f>E117+E121+E126+E131+E145+E141+E138</f>
        <v>91148</v>
      </c>
      <c r="F116" s="258">
        <f>F117+F121+F126+F131+F145+F141+F138</f>
        <v>91148</v>
      </c>
    </row>
    <row r="117" spans="1:6" s="44" customFormat="1" ht="18.75" customHeight="1" hidden="1" thickTop="1">
      <c r="A117" s="92">
        <v>85401</v>
      </c>
      <c r="B117" s="129" t="s">
        <v>150</v>
      </c>
      <c r="C117" s="94"/>
      <c r="D117" s="166"/>
      <c r="E117" s="85">
        <f>SUM(E118:E120)</f>
        <v>0</v>
      </c>
      <c r="F117" s="78"/>
    </row>
    <row r="118" spans="1:6" s="44" customFormat="1" ht="15" hidden="1">
      <c r="A118" s="188">
        <v>4040</v>
      </c>
      <c r="B118" s="272" t="s">
        <v>24</v>
      </c>
      <c r="C118" s="36"/>
      <c r="D118" s="160"/>
      <c r="E118" s="189"/>
      <c r="F118" s="190"/>
    </row>
    <row r="119" spans="1:6" s="44" customFormat="1" ht="15" hidden="1">
      <c r="A119" s="39">
        <v>4300</v>
      </c>
      <c r="B119" s="40" t="s">
        <v>12</v>
      </c>
      <c r="C119" s="45"/>
      <c r="D119" s="168"/>
      <c r="E119" s="42"/>
      <c r="F119" s="43"/>
    </row>
    <row r="120" spans="1:6" s="44" customFormat="1" ht="15" hidden="1">
      <c r="A120" s="39">
        <v>4350</v>
      </c>
      <c r="B120" s="46" t="s">
        <v>47</v>
      </c>
      <c r="C120" s="105"/>
      <c r="D120" s="164"/>
      <c r="E120" s="102"/>
      <c r="F120" s="103"/>
    </row>
    <row r="121" spans="1:6" s="33" customFormat="1" ht="18" customHeight="1" hidden="1">
      <c r="A121" s="34">
        <v>85403</v>
      </c>
      <c r="B121" s="235" t="s">
        <v>60</v>
      </c>
      <c r="C121" s="36"/>
      <c r="D121" s="160"/>
      <c r="E121" s="37">
        <f>SUM(E122:E125)</f>
        <v>0</v>
      </c>
      <c r="F121" s="38">
        <f>SUM(F122:F125)</f>
        <v>0</v>
      </c>
    </row>
    <row r="122" spans="1:6" s="44" customFormat="1" ht="15" hidden="1">
      <c r="A122" s="39">
        <v>4010</v>
      </c>
      <c r="B122" s="40" t="s">
        <v>23</v>
      </c>
      <c r="C122" s="45"/>
      <c r="D122" s="168"/>
      <c r="E122" s="42"/>
      <c r="F122" s="43"/>
    </row>
    <row r="123" spans="1:6" s="44" customFormat="1" ht="15" hidden="1">
      <c r="A123" s="39">
        <v>4040</v>
      </c>
      <c r="B123" s="40" t="s">
        <v>24</v>
      </c>
      <c r="C123" s="45"/>
      <c r="D123" s="168"/>
      <c r="E123" s="42"/>
      <c r="F123" s="43"/>
    </row>
    <row r="124" spans="1:6" s="44" customFormat="1" ht="15" hidden="1">
      <c r="A124" s="39">
        <v>4350</v>
      </c>
      <c r="B124" s="40" t="s">
        <v>47</v>
      </c>
      <c r="C124" s="45"/>
      <c r="D124" s="168"/>
      <c r="E124" s="42"/>
      <c r="F124" s="43"/>
    </row>
    <row r="125" spans="1:6" s="44" customFormat="1" ht="15" hidden="1">
      <c r="A125" s="39">
        <v>4350</v>
      </c>
      <c r="B125" s="40" t="s">
        <v>173</v>
      </c>
      <c r="C125" s="105"/>
      <c r="D125" s="164"/>
      <c r="E125" s="102"/>
      <c r="F125" s="103"/>
    </row>
    <row r="126" spans="1:6" s="44" customFormat="1" ht="28.5" hidden="1">
      <c r="A126" s="34">
        <v>85406</v>
      </c>
      <c r="B126" s="235" t="s">
        <v>59</v>
      </c>
      <c r="C126" s="36"/>
      <c r="D126" s="160"/>
      <c r="E126" s="37">
        <f>SUM(E127:E130)</f>
        <v>0</v>
      </c>
      <c r="F126" s="38">
        <f>SUM(F127:F130)</f>
        <v>0</v>
      </c>
    </row>
    <row r="127" spans="1:6" s="44" customFormat="1" ht="15" hidden="1">
      <c r="A127" s="39">
        <v>4010</v>
      </c>
      <c r="B127" s="40" t="s">
        <v>23</v>
      </c>
      <c r="C127" s="45"/>
      <c r="D127" s="168"/>
      <c r="E127" s="42"/>
      <c r="F127" s="43"/>
    </row>
    <row r="128" spans="1:6" s="44" customFormat="1" ht="15" hidden="1">
      <c r="A128" s="39">
        <v>4040</v>
      </c>
      <c r="B128" s="40" t="s">
        <v>24</v>
      </c>
      <c r="C128" s="45"/>
      <c r="D128" s="168"/>
      <c r="E128" s="42"/>
      <c r="F128" s="43"/>
    </row>
    <row r="129" spans="1:6" s="44" customFormat="1" ht="15" hidden="1">
      <c r="A129" s="39">
        <v>4350</v>
      </c>
      <c r="B129" s="40" t="s">
        <v>47</v>
      </c>
      <c r="C129" s="45"/>
      <c r="D129" s="168"/>
      <c r="E129" s="42"/>
      <c r="F129" s="43"/>
    </row>
    <row r="130" spans="1:6" s="44" customFormat="1" ht="15" hidden="1">
      <c r="A130" s="39">
        <v>4350</v>
      </c>
      <c r="B130" s="40" t="s">
        <v>173</v>
      </c>
      <c r="C130" s="105"/>
      <c r="D130" s="164"/>
      <c r="E130" s="102"/>
      <c r="F130" s="103"/>
    </row>
    <row r="131" spans="1:6" s="44" customFormat="1" ht="18" customHeight="1" hidden="1">
      <c r="A131" s="34">
        <v>85407</v>
      </c>
      <c r="B131" s="131" t="s">
        <v>58</v>
      </c>
      <c r="C131" s="36"/>
      <c r="D131" s="160"/>
      <c r="E131" s="37">
        <f>SUM(E132:E137)</f>
        <v>0</v>
      </c>
      <c r="F131" s="38">
        <f>SUM(F132:F137)</f>
        <v>0</v>
      </c>
    </row>
    <row r="132" spans="1:6" s="44" customFormat="1" ht="15" hidden="1">
      <c r="A132" s="39">
        <v>4040</v>
      </c>
      <c r="B132" s="40" t="s">
        <v>24</v>
      </c>
      <c r="C132" s="45"/>
      <c r="D132" s="168"/>
      <c r="E132" s="42"/>
      <c r="F132" s="43"/>
    </row>
    <row r="133" spans="1:6" s="44" customFormat="1" ht="15" hidden="1">
      <c r="A133" s="39">
        <v>4140</v>
      </c>
      <c r="B133" s="46" t="s">
        <v>62</v>
      </c>
      <c r="C133" s="45"/>
      <c r="D133" s="168"/>
      <c r="E133" s="42"/>
      <c r="F133" s="43"/>
    </row>
    <row r="134" spans="1:6" s="44" customFormat="1" ht="15" hidden="1">
      <c r="A134" s="39">
        <v>4170</v>
      </c>
      <c r="B134" s="46" t="s">
        <v>48</v>
      </c>
      <c r="C134" s="45"/>
      <c r="D134" s="168"/>
      <c r="E134" s="42"/>
      <c r="F134" s="43"/>
    </row>
    <row r="135" spans="1:6" s="44" customFormat="1" ht="15" hidden="1">
      <c r="A135" s="39">
        <v>4300</v>
      </c>
      <c r="B135" s="40" t="s">
        <v>12</v>
      </c>
      <c r="C135" s="45"/>
      <c r="D135" s="168"/>
      <c r="E135" s="42"/>
      <c r="F135" s="43"/>
    </row>
    <row r="136" spans="1:6" s="44" customFormat="1" ht="15" hidden="1">
      <c r="A136" s="39">
        <v>4350</v>
      </c>
      <c r="B136" s="40" t="s">
        <v>47</v>
      </c>
      <c r="C136" s="45"/>
      <c r="D136" s="168"/>
      <c r="E136" s="42"/>
      <c r="F136" s="43"/>
    </row>
    <row r="137" spans="1:6" s="44" customFormat="1" ht="15" hidden="1">
      <c r="A137" s="39">
        <v>4350</v>
      </c>
      <c r="B137" s="40" t="s">
        <v>173</v>
      </c>
      <c r="C137" s="45"/>
      <c r="D137" s="168"/>
      <c r="E137" s="42"/>
      <c r="F137" s="43"/>
    </row>
    <row r="138" spans="1:6" s="44" customFormat="1" ht="18" customHeight="1" hidden="1">
      <c r="A138" s="34">
        <v>85410</v>
      </c>
      <c r="B138" s="35" t="s">
        <v>178</v>
      </c>
      <c r="C138" s="36"/>
      <c r="D138" s="160"/>
      <c r="E138" s="37">
        <f>SUM(E139:E140)</f>
        <v>0</v>
      </c>
      <c r="F138" s="38">
        <f>SUM(F139:F140)</f>
        <v>0</v>
      </c>
    </row>
    <row r="139" spans="1:6" s="44" customFormat="1" ht="15" hidden="1">
      <c r="A139" s="39">
        <v>4350</v>
      </c>
      <c r="B139" s="40" t="s">
        <v>47</v>
      </c>
      <c r="C139" s="50"/>
      <c r="D139" s="167"/>
      <c r="E139" s="49"/>
      <c r="F139" s="200"/>
    </row>
    <row r="140" spans="1:6" s="44" customFormat="1" ht="15" hidden="1">
      <c r="A140" s="39">
        <v>4350</v>
      </c>
      <c r="B140" s="40" t="s">
        <v>173</v>
      </c>
      <c r="C140" s="105"/>
      <c r="D140" s="164"/>
      <c r="E140" s="102"/>
      <c r="F140" s="103"/>
    </row>
    <row r="141" spans="1:6" s="33" customFormat="1" ht="22.5" customHeight="1" thickTop="1">
      <c r="A141" s="34">
        <v>85415</v>
      </c>
      <c r="B141" s="35" t="s">
        <v>161</v>
      </c>
      <c r="C141" s="105"/>
      <c r="D141" s="164"/>
      <c r="E141" s="106">
        <f>SUM(E142:E144)</f>
        <v>91148</v>
      </c>
      <c r="F141" s="107">
        <f>SUM(F142:F144)</f>
        <v>91148</v>
      </c>
    </row>
    <row r="142" spans="1:6" s="44" customFormat="1" ht="18" customHeight="1">
      <c r="A142" s="39">
        <v>3240</v>
      </c>
      <c r="B142" s="46" t="s">
        <v>160</v>
      </c>
      <c r="C142" s="50"/>
      <c r="D142" s="167"/>
      <c r="E142" s="49">
        <v>29400</v>
      </c>
      <c r="F142" s="200">
        <v>29400</v>
      </c>
    </row>
    <row r="143" spans="1:6" s="44" customFormat="1" ht="18" customHeight="1">
      <c r="A143" s="39">
        <v>3248</v>
      </c>
      <c r="B143" s="46" t="s">
        <v>160</v>
      </c>
      <c r="C143" s="45"/>
      <c r="D143" s="168"/>
      <c r="E143" s="42">
        <v>61748</v>
      </c>
      <c r="F143" s="43"/>
    </row>
    <row r="144" spans="1:6" s="44" customFormat="1" ht="18" customHeight="1" thickBot="1">
      <c r="A144" s="39">
        <v>3249</v>
      </c>
      <c r="B144" s="46" t="s">
        <v>160</v>
      </c>
      <c r="C144" s="105"/>
      <c r="D144" s="164"/>
      <c r="E144" s="102"/>
      <c r="F144" s="103">
        <v>61748</v>
      </c>
    </row>
    <row r="145" spans="1:6" s="44" customFormat="1" ht="18" customHeight="1" hidden="1">
      <c r="A145" s="34">
        <v>85495</v>
      </c>
      <c r="B145" s="89" t="s">
        <v>13</v>
      </c>
      <c r="C145" s="36"/>
      <c r="D145" s="160"/>
      <c r="E145" s="37">
        <f>SUM(E146:E148)</f>
        <v>0</v>
      </c>
      <c r="F145" s="142">
        <f>SUM(F146:F148)</f>
        <v>0</v>
      </c>
    </row>
    <row r="146" spans="1:6" s="44" customFormat="1" ht="30" hidden="1">
      <c r="A146" s="39">
        <v>3040</v>
      </c>
      <c r="B146" s="46" t="s">
        <v>159</v>
      </c>
      <c r="C146" s="41"/>
      <c r="D146" s="161"/>
      <c r="E146" s="42"/>
      <c r="F146" s="144"/>
    </row>
    <row r="147" spans="1:6" s="44" customFormat="1" ht="30" hidden="1">
      <c r="A147" s="39">
        <v>4010</v>
      </c>
      <c r="B147" s="40" t="s">
        <v>158</v>
      </c>
      <c r="C147" s="41"/>
      <c r="D147" s="161"/>
      <c r="E147" s="42"/>
      <c r="F147" s="144"/>
    </row>
    <row r="148" spans="1:6" s="44" customFormat="1" ht="18.75" customHeight="1" hidden="1" thickBot="1">
      <c r="A148" s="39">
        <v>4440</v>
      </c>
      <c r="B148" s="46" t="s">
        <v>101</v>
      </c>
      <c r="C148" s="45"/>
      <c r="D148" s="168"/>
      <c r="E148" s="42"/>
      <c r="F148" s="144"/>
    </row>
    <row r="149" spans="1:6" s="33" customFormat="1" ht="30" hidden="1" thickBot="1" thickTop="1">
      <c r="A149" s="28">
        <v>921</v>
      </c>
      <c r="B149" s="29" t="s">
        <v>99</v>
      </c>
      <c r="C149" s="30" t="s">
        <v>15</v>
      </c>
      <c r="D149" s="159"/>
      <c r="E149" s="31">
        <f>E150</f>
        <v>0</v>
      </c>
      <c r="F149" s="128">
        <f>F150</f>
        <v>0</v>
      </c>
    </row>
    <row r="150" spans="1:6" s="33" customFormat="1" ht="15" customHeight="1" hidden="1" thickTop="1">
      <c r="A150" s="92">
        <v>92108</v>
      </c>
      <c r="B150" s="93" t="s">
        <v>141</v>
      </c>
      <c r="C150" s="94"/>
      <c r="D150" s="166"/>
      <c r="E150" s="85">
        <f>SUM(E151:E152)</f>
        <v>0</v>
      </c>
      <c r="F150" s="210">
        <f>SUM(F151:F152)</f>
        <v>0</v>
      </c>
    </row>
    <row r="151" spans="1:6" s="44" customFormat="1" ht="60" hidden="1">
      <c r="A151" s="48">
        <v>2010</v>
      </c>
      <c r="B151" s="125" t="s">
        <v>142</v>
      </c>
      <c r="C151" s="41"/>
      <c r="D151" s="161"/>
      <c r="E151" s="42"/>
      <c r="F151" s="144"/>
    </row>
    <row r="152" spans="1:6" s="44" customFormat="1" ht="75.75" hidden="1" thickBot="1">
      <c r="A152" s="208">
        <v>6220</v>
      </c>
      <c r="B152" s="126" t="s">
        <v>128</v>
      </c>
      <c r="C152" s="211"/>
      <c r="D152" s="320"/>
      <c r="E152" s="313"/>
      <c r="F152" s="209"/>
    </row>
    <row r="153" spans="1:6" s="58" customFormat="1" ht="21" customHeight="1" thickBot="1" thickTop="1">
      <c r="A153" s="54"/>
      <c r="B153" s="55" t="s">
        <v>17</v>
      </c>
      <c r="C153" s="56"/>
      <c r="D153" s="179">
        <f>D22</f>
        <v>100</v>
      </c>
      <c r="E153" s="154">
        <f>E10+E22+E99+E116+E149+E109+E15</f>
        <v>193508</v>
      </c>
      <c r="F153" s="57">
        <f>F10+F22+F99+F116+F149+F109+F15</f>
        <v>193608</v>
      </c>
    </row>
    <row r="154" spans="1:6" s="63" customFormat="1" ht="19.5" customHeight="1" thickBot="1" thickTop="1">
      <c r="A154" s="59"/>
      <c r="B154" s="60" t="s">
        <v>18</v>
      </c>
      <c r="C154" s="60"/>
      <c r="D154" s="176"/>
      <c r="E154" s="61">
        <f>F153-E153</f>
        <v>100</v>
      </c>
      <c r="F154" s="62"/>
    </row>
    <row r="155" s="64" customFormat="1" ht="13.5" thickTop="1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3" sqref="D3"/>
    </sheetView>
  </sheetViews>
  <sheetFormatPr defaultColWidth="9.33203125" defaultRowHeight="12.75"/>
  <cols>
    <col min="1" max="1" width="9.33203125" style="1" customWidth="1"/>
    <col min="2" max="2" width="49" style="1" customWidth="1"/>
    <col min="3" max="3" width="8.33203125" style="1" customWidth="1"/>
    <col min="4" max="5" width="18.66015625" style="1" customWidth="1"/>
    <col min="6" max="16384" width="11.66015625" style="1" customWidth="1"/>
  </cols>
  <sheetData>
    <row r="1" spans="4:5" s="11" customFormat="1" ht="12.75" customHeight="1">
      <c r="D1" s="2" t="s">
        <v>29</v>
      </c>
      <c r="E1" s="2"/>
    </row>
    <row r="2" spans="1:5" s="11" customFormat="1" ht="12.75" customHeight="1">
      <c r="A2" s="65"/>
      <c r="B2" s="66"/>
      <c r="C2" s="9"/>
      <c r="D2" s="6" t="s">
        <v>213</v>
      </c>
      <c r="E2" s="6"/>
    </row>
    <row r="3" spans="1:5" s="11" customFormat="1" ht="12.75" customHeight="1">
      <c r="A3" s="65"/>
      <c r="B3" s="66"/>
      <c r="C3" s="9"/>
      <c r="D3" s="6" t="s">
        <v>1</v>
      </c>
      <c r="E3" s="6"/>
    </row>
    <row r="4" spans="1:5" s="11" customFormat="1" ht="12.75" customHeight="1">
      <c r="A4" s="65"/>
      <c r="B4" s="66"/>
      <c r="C4" s="67"/>
      <c r="D4" s="6" t="s">
        <v>212</v>
      </c>
      <c r="E4" s="6"/>
    </row>
    <row r="5" spans="1:5" s="11" customFormat="1" ht="12.75" customHeight="1">
      <c r="A5" s="65"/>
      <c r="B5" s="66"/>
      <c r="C5" s="67"/>
      <c r="D5" s="6"/>
      <c r="E5" s="6"/>
    </row>
    <row r="6" spans="1:5" s="11" customFormat="1" ht="64.5" customHeight="1">
      <c r="A6" s="7" t="s">
        <v>30</v>
      </c>
      <c r="B6" s="8"/>
      <c r="C6" s="9"/>
      <c r="D6" s="68"/>
      <c r="E6" s="68"/>
    </row>
    <row r="7" spans="1:5" s="11" customFormat="1" ht="12" customHeight="1" thickBot="1">
      <c r="A7" s="7"/>
      <c r="B7" s="8"/>
      <c r="C7" s="9"/>
      <c r="D7" s="68"/>
      <c r="E7" s="68" t="s">
        <v>2</v>
      </c>
    </row>
    <row r="8" spans="1:5" s="17" customFormat="1" ht="25.5">
      <c r="A8" s="69" t="s">
        <v>3</v>
      </c>
      <c r="B8" s="14" t="s">
        <v>4</v>
      </c>
      <c r="C8" s="15" t="s">
        <v>5</v>
      </c>
      <c r="D8" s="70" t="s">
        <v>7</v>
      </c>
      <c r="E8" s="70"/>
    </row>
    <row r="9" spans="1:5" s="17" customFormat="1" ht="12.75" customHeight="1">
      <c r="A9" s="71" t="s">
        <v>8</v>
      </c>
      <c r="B9" s="19"/>
      <c r="C9" s="72" t="s">
        <v>9</v>
      </c>
      <c r="D9" s="21" t="s">
        <v>11</v>
      </c>
      <c r="E9" s="22" t="s">
        <v>10</v>
      </c>
    </row>
    <row r="10" spans="1:5" s="27" customFormat="1" ht="12" thickBot="1">
      <c r="A10" s="73">
        <v>1</v>
      </c>
      <c r="B10" s="74">
        <v>2</v>
      </c>
      <c r="C10" s="74">
        <v>3</v>
      </c>
      <c r="D10" s="86">
        <v>4</v>
      </c>
      <c r="E10" s="75">
        <v>5</v>
      </c>
    </row>
    <row r="11" spans="1:5" s="33" customFormat="1" ht="21.75" customHeight="1" thickBot="1" thickTop="1">
      <c r="A11" s="28">
        <v>700</v>
      </c>
      <c r="B11" s="29" t="s">
        <v>117</v>
      </c>
      <c r="C11" s="123" t="s">
        <v>120</v>
      </c>
      <c r="D11" s="31">
        <f>SUM(D12)</f>
        <v>3000</v>
      </c>
      <c r="E11" s="32">
        <f>SUM(E12)</f>
        <v>3000</v>
      </c>
    </row>
    <row r="12" spans="1:5" s="33" customFormat="1" ht="20.25" customHeight="1" thickTop="1">
      <c r="A12" s="34">
        <v>70005</v>
      </c>
      <c r="B12" s="35" t="s">
        <v>119</v>
      </c>
      <c r="C12" s="124"/>
      <c r="D12" s="85">
        <f>SUM(D13:D19)</f>
        <v>3000</v>
      </c>
      <c r="E12" s="78">
        <f>SUM(E13:E19)</f>
        <v>3000</v>
      </c>
    </row>
    <row r="13" spans="1:5" s="44" customFormat="1" ht="17.25" customHeight="1">
      <c r="A13" s="39">
        <v>4170</v>
      </c>
      <c r="B13" s="40" t="s">
        <v>48</v>
      </c>
      <c r="C13" s="122"/>
      <c r="D13" s="42"/>
      <c r="E13" s="43">
        <v>3000</v>
      </c>
    </row>
    <row r="14" spans="1:5" s="44" customFormat="1" ht="17.25" customHeight="1" thickBot="1">
      <c r="A14" s="39">
        <v>4300</v>
      </c>
      <c r="B14" s="40" t="s">
        <v>12</v>
      </c>
      <c r="C14" s="122"/>
      <c r="D14" s="42">
        <v>3000</v>
      </c>
      <c r="E14" s="43"/>
    </row>
    <row r="15" spans="1:5" s="44" customFormat="1" ht="15" hidden="1">
      <c r="A15" s="39">
        <v>4430</v>
      </c>
      <c r="B15" s="40" t="s">
        <v>127</v>
      </c>
      <c r="C15" s="122"/>
      <c r="D15" s="42"/>
      <c r="E15" s="43"/>
    </row>
    <row r="16" spans="1:5" s="44" customFormat="1" ht="15" hidden="1">
      <c r="A16" s="39">
        <v>4480</v>
      </c>
      <c r="B16" s="40" t="s">
        <v>90</v>
      </c>
      <c r="C16" s="122"/>
      <c r="D16" s="42"/>
      <c r="E16" s="43"/>
    </row>
    <row r="17" spans="1:5" s="44" customFormat="1" ht="15" hidden="1">
      <c r="A17" s="39">
        <v>4580</v>
      </c>
      <c r="B17" s="40" t="s">
        <v>126</v>
      </c>
      <c r="C17" s="122"/>
      <c r="D17" s="42"/>
      <c r="E17" s="43"/>
    </row>
    <row r="18" spans="1:5" s="44" customFormat="1" ht="30" hidden="1">
      <c r="A18" s="39">
        <v>4590</v>
      </c>
      <c r="B18" s="40" t="s">
        <v>125</v>
      </c>
      <c r="C18" s="122"/>
      <c r="D18" s="42"/>
      <c r="E18" s="43"/>
    </row>
    <row r="19" spans="1:5" s="44" customFormat="1" ht="30.75" hidden="1" thickBot="1">
      <c r="A19" s="39">
        <v>4610</v>
      </c>
      <c r="B19" s="40" t="s">
        <v>124</v>
      </c>
      <c r="C19" s="122"/>
      <c r="D19" s="42"/>
      <c r="E19" s="43"/>
    </row>
    <row r="20" spans="1:5" s="44" customFormat="1" ht="30" customHeight="1" hidden="1" thickBot="1" thickTop="1">
      <c r="A20" s="28">
        <v>750</v>
      </c>
      <c r="B20" s="29" t="s">
        <v>69</v>
      </c>
      <c r="C20" s="123" t="s">
        <v>105</v>
      </c>
      <c r="D20" s="31">
        <f>D21</f>
        <v>0</v>
      </c>
      <c r="E20" s="32">
        <f>E21</f>
        <v>0</v>
      </c>
    </row>
    <row r="21" spans="1:5" s="44" customFormat="1" ht="24" customHeight="1" hidden="1" thickTop="1">
      <c r="A21" s="92">
        <v>75045</v>
      </c>
      <c r="B21" s="93" t="s">
        <v>163</v>
      </c>
      <c r="C21" s="124"/>
      <c r="D21" s="85">
        <f>SUM(D22:D23)</f>
        <v>0</v>
      </c>
      <c r="E21" s="78">
        <f>SUM(E22:E23)</f>
        <v>0</v>
      </c>
    </row>
    <row r="22" spans="1:5" s="44" customFormat="1" ht="24" customHeight="1" hidden="1">
      <c r="A22" s="39">
        <v>4010</v>
      </c>
      <c r="B22" s="125" t="s">
        <v>108</v>
      </c>
      <c r="C22" s="122"/>
      <c r="D22" s="42"/>
      <c r="E22" s="43"/>
    </row>
    <row r="23" spans="1:5" s="44" customFormat="1" ht="23.25" customHeight="1" hidden="1" thickBot="1">
      <c r="A23" s="39">
        <v>4170</v>
      </c>
      <c r="B23" s="46" t="s">
        <v>48</v>
      </c>
      <c r="C23" s="175"/>
      <c r="D23" s="42"/>
      <c r="E23" s="43"/>
    </row>
    <row r="24" spans="1:5" s="27" customFormat="1" ht="18.75" customHeight="1" hidden="1" thickBot="1" thickTop="1">
      <c r="A24" s="28">
        <v>752</v>
      </c>
      <c r="B24" s="29" t="s">
        <v>104</v>
      </c>
      <c r="C24" s="30" t="s">
        <v>105</v>
      </c>
      <c r="D24" s="31">
        <f>SUM(D25)</f>
        <v>0</v>
      </c>
      <c r="E24" s="32">
        <f>SUM(E25)</f>
        <v>0</v>
      </c>
    </row>
    <row r="25" spans="1:5" s="27" customFormat="1" ht="21" customHeight="1" hidden="1" thickTop="1">
      <c r="A25" s="76" t="s">
        <v>106</v>
      </c>
      <c r="B25" s="77" t="s">
        <v>107</v>
      </c>
      <c r="C25" s="36"/>
      <c r="D25" s="85">
        <f>SUM(D26:D29)</f>
        <v>0</v>
      </c>
      <c r="E25" s="78">
        <f>SUM(E26:E29)</f>
        <v>0</v>
      </c>
    </row>
    <row r="26" spans="1:5" s="27" customFormat="1" ht="18.75" customHeight="1" hidden="1">
      <c r="A26" s="39">
        <v>4170</v>
      </c>
      <c r="B26" s="46" t="s">
        <v>48</v>
      </c>
      <c r="C26" s="79"/>
      <c r="D26" s="42"/>
      <c r="E26" s="43"/>
    </row>
    <row r="27" spans="1:5" s="27" customFormat="1" ht="17.25" customHeight="1" hidden="1">
      <c r="A27" s="47" t="s">
        <v>34</v>
      </c>
      <c r="B27" s="51" t="s">
        <v>35</v>
      </c>
      <c r="C27" s="79"/>
      <c r="D27" s="42"/>
      <c r="E27" s="43"/>
    </row>
    <row r="28" spans="1:5" s="27" customFormat="1" ht="14.25" customHeight="1" hidden="1">
      <c r="A28" s="39">
        <v>4240</v>
      </c>
      <c r="B28" s="40" t="s">
        <v>49</v>
      </c>
      <c r="C28" s="79"/>
      <c r="D28" s="42"/>
      <c r="E28" s="43"/>
    </row>
    <row r="29" spans="1:5" s="27" customFormat="1" ht="15.75" hidden="1" thickBot="1">
      <c r="A29" s="39">
        <v>4300</v>
      </c>
      <c r="B29" s="40" t="s">
        <v>12</v>
      </c>
      <c r="C29" s="79"/>
      <c r="D29" s="42"/>
      <c r="E29" s="43"/>
    </row>
    <row r="30" spans="1:5" s="27" customFormat="1" ht="36" customHeight="1" thickBot="1" thickTop="1">
      <c r="A30" s="28">
        <v>754</v>
      </c>
      <c r="B30" s="29" t="s">
        <v>19</v>
      </c>
      <c r="C30" s="30" t="s">
        <v>20</v>
      </c>
      <c r="D30" s="31">
        <f>SUM(D31)</f>
        <v>736</v>
      </c>
      <c r="E30" s="32">
        <f>SUM(E31)</f>
        <v>736</v>
      </c>
    </row>
    <row r="31" spans="1:5" s="27" customFormat="1" ht="34.5" customHeight="1" thickTop="1">
      <c r="A31" s="76" t="s">
        <v>21</v>
      </c>
      <c r="B31" s="77" t="s">
        <v>22</v>
      </c>
      <c r="C31" s="36"/>
      <c r="D31" s="85">
        <f>SUM(D32:D40)</f>
        <v>736</v>
      </c>
      <c r="E31" s="78">
        <f>SUM(E32:E40)</f>
        <v>736</v>
      </c>
    </row>
    <row r="32" spans="1:5" s="27" customFormat="1" ht="17.25" customHeight="1">
      <c r="A32" s="39">
        <v>4170</v>
      </c>
      <c r="B32" s="46" t="s">
        <v>48</v>
      </c>
      <c r="C32" s="79"/>
      <c r="D32" s="42"/>
      <c r="E32" s="43">
        <v>736</v>
      </c>
    </row>
    <row r="33" spans="1:5" s="27" customFormat="1" ht="14.25" customHeight="1" hidden="1">
      <c r="A33" s="47" t="s">
        <v>34</v>
      </c>
      <c r="B33" s="51" t="s">
        <v>35</v>
      </c>
      <c r="C33" s="79"/>
      <c r="D33" s="42"/>
      <c r="E33" s="43"/>
    </row>
    <row r="34" spans="1:5" s="27" customFormat="1" ht="16.5" customHeight="1" hidden="1">
      <c r="A34" s="39">
        <v>4220</v>
      </c>
      <c r="B34" s="40" t="s">
        <v>103</v>
      </c>
      <c r="C34" s="79"/>
      <c r="D34" s="42"/>
      <c r="E34" s="43"/>
    </row>
    <row r="35" spans="1:5" s="27" customFormat="1" ht="14.25" customHeight="1" hidden="1">
      <c r="A35" s="39">
        <v>4300</v>
      </c>
      <c r="B35" s="40" t="s">
        <v>12</v>
      </c>
      <c r="C35" s="79"/>
      <c r="D35" s="42"/>
      <c r="E35" s="43"/>
    </row>
    <row r="36" spans="1:5" s="27" customFormat="1" ht="17.25" customHeight="1">
      <c r="A36" s="39">
        <v>4350</v>
      </c>
      <c r="B36" s="46" t="s">
        <v>47</v>
      </c>
      <c r="C36" s="79"/>
      <c r="D36" s="42">
        <v>669</v>
      </c>
      <c r="E36" s="43"/>
    </row>
    <row r="37" spans="1:5" s="27" customFormat="1" ht="17.25" customHeight="1" thickBot="1">
      <c r="A37" s="39">
        <v>4440</v>
      </c>
      <c r="B37" s="46" t="s">
        <v>101</v>
      </c>
      <c r="C37" s="79"/>
      <c r="D37" s="42">
        <v>67</v>
      </c>
      <c r="E37" s="43"/>
    </row>
    <row r="38" spans="1:5" s="27" customFormat="1" ht="17.25" customHeight="1" hidden="1">
      <c r="A38" s="39">
        <v>4510</v>
      </c>
      <c r="B38" s="46" t="s">
        <v>123</v>
      </c>
      <c r="C38" s="79"/>
      <c r="D38" s="42"/>
      <c r="E38" s="43"/>
    </row>
    <row r="39" spans="1:5" s="27" customFormat="1" ht="14.25" customHeight="1" hidden="1">
      <c r="A39" s="39">
        <v>6050</v>
      </c>
      <c r="B39" s="46" t="s">
        <v>87</v>
      </c>
      <c r="C39" s="79"/>
      <c r="D39" s="42"/>
      <c r="E39" s="43"/>
    </row>
    <row r="40" spans="1:5" s="27" customFormat="1" ht="30.75" hidden="1" thickBot="1">
      <c r="A40" s="39">
        <v>6060</v>
      </c>
      <c r="B40" s="46" t="s">
        <v>26</v>
      </c>
      <c r="C40" s="79"/>
      <c r="D40" s="42"/>
      <c r="E40" s="43"/>
    </row>
    <row r="41" spans="1:5" s="33" customFormat="1" ht="30.75" customHeight="1" hidden="1" thickBot="1" thickTop="1">
      <c r="A41" s="28">
        <v>853</v>
      </c>
      <c r="B41" s="88" t="s">
        <v>109</v>
      </c>
      <c r="C41" s="108" t="s">
        <v>15</v>
      </c>
      <c r="D41" s="31">
        <f>SUM(D42)</f>
        <v>0</v>
      </c>
      <c r="E41" s="32">
        <f>SUM(E42)</f>
        <v>0</v>
      </c>
    </row>
    <row r="42" spans="1:5" s="33" customFormat="1" ht="29.25" hidden="1" thickTop="1">
      <c r="A42" s="34">
        <v>85321</v>
      </c>
      <c r="B42" s="89" t="s">
        <v>110</v>
      </c>
      <c r="C42" s="109"/>
      <c r="D42" s="85">
        <f>SUM(D43:D44)</f>
        <v>0</v>
      </c>
      <c r="E42" s="78">
        <f>SUM(E43:E44)</f>
        <v>0</v>
      </c>
    </row>
    <row r="43" spans="1:5" s="44" customFormat="1" ht="18" customHeight="1" hidden="1">
      <c r="A43" s="39">
        <v>4170</v>
      </c>
      <c r="B43" s="46" t="s">
        <v>48</v>
      </c>
      <c r="C43" s="80"/>
      <c r="D43" s="42"/>
      <c r="E43" s="43"/>
    </row>
    <row r="44" spans="1:5" s="44" customFormat="1" ht="18" customHeight="1" hidden="1" thickBot="1">
      <c r="A44" s="39">
        <v>4300</v>
      </c>
      <c r="B44" s="46" t="s">
        <v>12</v>
      </c>
      <c r="C44" s="175"/>
      <c r="D44" s="42"/>
      <c r="E44" s="43"/>
    </row>
    <row r="45" spans="1:5" s="83" customFormat="1" ht="17.25" thickBot="1" thickTop="1">
      <c r="A45" s="81"/>
      <c r="B45" s="82" t="s">
        <v>17</v>
      </c>
      <c r="C45" s="90"/>
      <c r="D45" s="87">
        <f>D11+D24+D30+D41+D20</f>
        <v>3736</v>
      </c>
      <c r="E45" s="193">
        <f>E11+E24+E30+E41+E20</f>
        <v>3736</v>
      </c>
    </row>
    <row r="46" spans="1:5" ht="21.75" customHeight="1" hidden="1" thickBot="1" thickTop="1">
      <c r="A46" s="59"/>
      <c r="B46" s="60" t="s">
        <v>18</v>
      </c>
      <c r="C46" s="60"/>
      <c r="D46" s="61">
        <f>E45-D45</f>
        <v>0</v>
      </c>
      <c r="E46" s="84"/>
    </row>
    <row r="47" ht="16.5" thickTop="1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2005-07-08T13:03:07Z</cp:lastPrinted>
  <dcterms:created xsi:type="dcterms:W3CDTF">2005-01-21T08:14:31Z</dcterms:created>
  <dcterms:modified xsi:type="dcterms:W3CDTF">2005-10-13T06:10:25Z</dcterms:modified>
  <cp:category/>
  <cp:version/>
  <cp:contentType/>
  <cp:contentStatus/>
</cp:coreProperties>
</file>