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2"/>
  </bookViews>
  <sheets>
    <sheet name="Zal nr 1" sheetId="1" r:id="rId1"/>
    <sheet name="Zał nr 2" sheetId="2" r:id="rId2"/>
    <sheet name="Zal nr 4" sheetId="3" r:id="rId3"/>
    <sheet name="Zal nr 3" sheetId="4" r:id="rId4"/>
  </sheets>
  <definedNames>
    <definedName name="_xlnm.Print_Titles" localSheetId="0">'Zal nr 1'!$7:$9</definedName>
    <definedName name="_xlnm.Print_Titles" localSheetId="1">'Zał nr 2'!$7:$9</definedName>
  </definedNames>
  <calcPr fullCalcOnLoad="1"/>
</workbook>
</file>

<file path=xl/sharedStrings.xml><?xml version="1.0" encoding="utf-8"?>
<sst xmlns="http://schemas.openxmlformats.org/spreadsheetml/2006/main" count="195" uniqueCount="83">
  <si>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</si>
  <si>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</si>
  <si>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</si>
  <si>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</si>
  <si>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</si>
  <si>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</si>
  <si>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</si>
  <si>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</si>
  <si>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</si>
  <si>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</si>
  <si>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</si>
  <si>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</si>
  <si>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</si>
  <si>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Pozostała działalność</t>
  </si>
  <si>
    <t>RÓŻNE ROZLICZENIA</t>
  </si>
  <si>
    <t>Fn</t>
  </si>
  <si>
    <t>Rezerwy ogólne i celowe</t>
  </si>
  <si>
    <t>Zakup energii</t>
  </si>
  <si>
    <t>OCHRONA ZDROWIA</t>
  </si>
  <si>
    <t>KS</t>
  </si>
  <si>
    <t>IK</t>
  </si>
  <si>
    <t>OGÓŁEM</t>
  </si>
  <si>
    <t>per saldo</t>
  </si>
  <si>
    <t>BEZPIECZEŃSTWO PUBLICZNE I OCHRONA PRZECIWPOŻAROWA</t>
  </si>
  <si>
    <t>ZK</t>
  </si>
  <si>
    <t>75411</t>
  </si>
  <si>
    <t>Komendy powiatowe Państwowej Straży Pożarnej</t>
  </si>
  <si>
    <t>3070</t>
  </si>
  <si>
    <t xml:space="preserve">Wydatki osobowe niezaliczone do uposażeń wypłacane żołnierzom i funkcjonariuszom </t>
  </si>
  <si>
    <t xml:space="preserve">Wynagrodzenia osobowe pracowników </t>
  </si>
  <si>
    <t>Wynagrodzenia osobowe członków korpusu służby cywilnej</t>
  </si>
  <si>
    <t>Dodatkowe wynagrodzenia roczne</t>
  </si>
  <si>
    <t>Uposażenia  żołnierzy zawodowych i nadterminowych oraz 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</si>
  <si>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</si>
  <si>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</si>
  <si>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</si>
  <si>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</si>
  <si>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4580</t>
  </si>
  <si>
    <t>Pozostałe odsetki</t>
  </si>
  <si>
    <t xml:space="preserve">Zakup usług pozostałych </t>
  </si>
  <si>
    <t>GOSPODARKA MIESZKANIOWA</t>
  </si>
  <si>
    <t>Gospodarka gruntami i nieruchomościami</t>
  </si>
  <si>
    <t>Wydatki na zakupy inwestycyjne jednostek budżetowych</t>
  </si>
  <si>
    <t>N</t>
  </si>
  <si>
    <t>POMOC SPOŁECZNA</t>
  </si>
  <si>
    <t>2010</t>
  </si>
  <si>
    <t>Świadczenia rodzinne oraz składki na ubezpieczenia emerytalne i rentowe z ubezpieczenia społecznego</t>
  </si>
  <si>
    <t>3110</t>
  </si>
  <si>
    <t>Świadczenia społeczne</t>
  </si>
  <si>
    <t>ZMIANY PLANU  DOCHODÓW  I  WYDATKÓW NA  ZADANIA  ZLECONE GMINIE  Z ZAKRESU ADMINISTRACJI  RZĄDOWEJ                                                          W  2005 ROKU</t>
  </si>
  <si>
    <t>Załącznik nr  3 do Zarządzenia</t>
  </si>
  <si>
    <t>Koszty postępowania sądowego i prokuratorskiego</t>
  </si>
  <si>
    <t>GOSPODARKA KOMUNALNA I OCHRONA ŚRODOWISKA</t>
  </si>
  <si>
    <t>ZMIANY W PLANIE WYDATKÓW NA ZADANIA WŁASNE GMINY                             W  2005  ROKU</t>
  </si>
  <si>
    <t>ZMIANY W PLANIE  WYDATKÓW NA  ZADANIA  ZLECONE                                                POWIATOWI Z ZAKRESU ADMINISTRACJI  RZĄDOWEJ                                                                                            W  2005  ROKU</t>
  </si>
  <si>
    <t xml:space="preserve">Dotacje celowe otrzymane z budżetu państwa na realizacje zadań bieżących z zakresu administracji rządowej oraz innych zadań  zleconych  gminie  ustawami </t>
  </si>
  <si>
    <t>DZIAŁALNOŚĆ USŁUGOWA</t>
  </si>
  <si>
    <t>RWZ</t>
  </si>
  <si>
    <t>Rezerwa ogólna do 1% wydatków</t>
  </si>
  <si>
    <t>Rezerwa celowa na programy z UE</t>
  </si>
  <si>
    <t>926</t>
  </si>
  <si>
    <t>92695</t>
  </si>
  <si>
    <t>KULTURA FIZYCZNA I SPORT</t>
  </si>
  <si>
    <t>4210</t>
  </si>
  <si>
    <t>Zakup materiałów i wyposażenia</t>
  </si>
  <si>
    <t>Załącznik nr 2 do Zarządzenia</t>
  </si>
  <si>
    <t>ZMIANY W PLANIE WYDATKÓW NA ZADANIA WŁASNE POWIATU                             W  2005  ROKU</t>
  </si>
  <si>
    <t>Różne opłaty i składki</t>
  </si>
  <si>
    <t>Gospodarka ściekowa i ochrona wód</t>
  </si>
  <si>
    <t>90003</t>
  </si>
  <si>
    <t>Oczyszczanie miast i wsi</t>
  </si>
  <si>
    <t>4270</t>
  </si>
  <si>
    <t xml:space="preserve">Zakup usług remontowych </t>
  </si>
  <si>
    <t>Załącznik nr  4 do Zarządzenia</t>
  </si>
  <si>
    <t>TRANSPORT I ŁĄCZNOŚĆ</t>
  </si>
  <si>
    <t>Drogi publiczne gminne</t>
  </si>
  <si>
    <t>92601</t>
  </si>
  <si>
    <t>Obiekty sportowe</t>
  </si>
  <si>
    <t>Domy pomocy społecznej</t>
  </si>
  <si>
    <t>KS/ZK</t>
  </si>
  <si>
    <t>Oświetlenie ulic, placów i dróg</t>
  </si>
  <si>
    <t xml:space="preserve">Nr  262 / 1653 / 05  </t>
  </si>
  <si>
    <t>z dnia  31 stycznia 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</si>
</sst>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5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Continuous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centerContinuous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30" xfId="0" applyNumberFormat="1" applyFont="1" applyFill="1" applyBorder="1" applyAlignment="1" applyProtection="1">
      <alignment horizontal="center" vertical="top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3" fontId="8" fillId="0" borderId="33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6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horizontal="centerContinuous"/>
      <protection locked="0"/>
    </xf>
    <xf numFmtId="3" fontId="8" fillId="0" borderId="34" xfId="0" applyNumberFormat="1" applyFont="1" applyFill="1" applyBorder="1" applyAlignment="1" applyProtection="1">
      <alignment horizontal="right" vertical="center"/>
      <protection locked="0"/>
    </xf>
    <xf numFmtId="0" fontId="4" fillId="0" borderId="35" xfId="0" applyFont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49" fontId="14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14" fillId="0" borderId="37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10" fillId="0" borderId="27" xfId="0" applyFont="1" applyBorder="1" applyAlignment="1">
      <alignment horizontal="centerContinuous" vertical="center" wrapText="1"/>
    </xf>
    <xf numFmtId="0" fontId="8" fillId="0" borderId="27" xfId="0" applyNumberFormat="1" applyFont="1" applyFill="1" applyBorder="1" applyAlignment="1" applyProtection="1">
      <alignment vertical="center" wrapText="1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40" xfId="0" applyNumberFormat="1" applyFont="1" applyFill="1" applyBorder="1" applyAlignment="1" applyProtection="1">
      <alignment horizontal="centerContinuous" vertical="center"/>
      <protection locked="0"/>
    </xf>
    <xf numFmtId="0" fontId="8" fillId="0" borderId="41" xfId="0" applyNumberFormat="1" applyFont="1" applyFill="1" applyBorder="1" applyAlignment="1" applyProtection="1">
      <alignment vertical="center" wrapText="1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9" fillId="0" borderId="42" xfId="0" applyNumberFormat="1" applyFont="1" applyFill="1" applyBorder="1" applyAlignment="1" applyProtection="1">
      <alignment horizontal="centerContinuous" vertical="center"/>
      <protection locked="0"/>
    </xf>
    <xf numFmtId="3" fontId="9" fillId="0" borderId="4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49" fontId="8" fillId="0" borderId="25" xfId="0" applyNumberFormat="1" applyFont="1" applyFill="1" applyBorder="1" applyAlignment="1" applyProtection="1">
      <alignment horizontal="centerContinuous" vertical="center"/>
      <protection locked="0"/>
    </xf>
    <xf numFmtId="3" fontId="8" fillId="0" borderId="26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49" fontId="8" fillId="0" borderId="46" xfId="0" applyNumberFormat="1" applyFont="1" applyFill="1" applyBorder="1" applyAlignment="1" applyProtection="1">
      <alignment horizontal="centerContinuous" vertical="center"/>
      <protection locked="0"/>
    </xf>
    <xf numFmtId="3" fontId="8" fillId="0" borderId="47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49" xfId="0" applyNumberFormat="1" applyFont="1" applyFill="1" applyBorder="1" applyAlignment="1" applyProtection="1">
      <alignment vertical="center" wrapText="1"/>
      <protection locked="0"/>
    </xf>
    <xf numFmtId="49" fontId="9" fillId="0" borderId="50" xfId="0" applyNumberFormat="1" applyFont="1" applyFill="1" applyBorder="1" applyAlignment="1" applyProtection="1">
      <alignment horizontal="centerContinuous" vertical="center"/>
      <protection locked="0"/>
    </xf>
    <xf numFmtId="0" fontId="9" fillId="0" borderId="51" xfId="0" applyNumberFormat="1" applyFont="1" applyFill="1" applyBorder="1" applyAlignment="1" applyProtection="1">
      <alignment vertical="center" wrapText="1"/>
      <protection locked="0"/>
    </xf>
    <xf numFmtId="164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49" fontId="8" fillId="0" borderId="50" xfId="0" applyNumberFormat="1" applyFont="1" applyFill="1" applyBorder="1" applyAlignment="1" applyProtection="1">
      <alignment horizontal="centerContinuous" vertical="center"/>
      <protection locked="0"/>
    </xf>
    <xf numFmtId="0" fontId="8" fillId="0" borderId="51" xfId="0" applyNumberFormat="1" applyFont="1" applyFill="1" applyBorder="1" applyAlignment="1" applyProtection="1">
      <alignment vertical="center" wrapText="1"/>
      <protection locked="0"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3" xfId="0" applyNumberFormat="1" applyFont="1" applyFill="1" applyBorder="1" applyAlignment="1" applyProtection="1">
      <alignment horizontal="right" vertic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50" xfId="0" applyNumberFormat="1" applyFont="1" applyFill="1" applyBorder="1" applyAlignment="1" applyProtection="1">
      <alignment horizontal="centerContinuous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52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/>
      <protection locked="0"/>
    </xf>
    <xf numFmtId="0" fontId="9" fillId="0" borderId="38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horizontal="center" vertical="center"/>
    </xf>
    <xf numFmtId="49" fontId="8" fillId="0" borderId="5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5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49" fontId="8" fillId="0" borderId="40" xfId="0" applyNumberFormat="1" applyFont="1" applyFill="1" applyBorder="1" applyAlignment="1" applyProtection="1">
      <alignment horizontal="centerContinuous" vertical="center"/>
      <protection locked="0"/>
    </xf>
    <xf numFmtId="0" fontId="8" fillId="0" borderId="41" xfId="0" applyFont="1" applyBorder="1" applyAlignment="1">
      <alignment horizontal="center" vertical="center"/>
    </xf>
    <xf numFmtId="3" fontId="8" fillId="0" borderId="41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3" fontId="9" fillId="0" borderId="5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>
      <alignment horizontal="centerContinuous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58" xfId="0" applyNumberFormat="1" applyFont="1" applyFill="1" applyBorder="1" applyAlignment="1" applyProtection="1">
      <alignment horizontal="centerContinuous" vertical="center"/>
      <protection locked="0"/>
    </xf>
    <xf numFmtId="0" fontId="9" fillId="0" borderId="23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E4" sqref="E4"/>
    </sheetView>
  </sheetViews>
  <sheetFormatPr defaultColWidth="9.33203125" defaultRowHeight="12.75"/>
  <cols>
    <col min="1" max="1" width="9.16015625" style="1" customWidth="1"/>
    <col min="2" max="2" width="47.16015625" style="1" customWidth="1"/>
    <col min="3" max="3" width="8" style="1" customWidth="1"/>
    <col min="4" max="4" width="18.66015625" style="1" customWidth="1"/>
    <col min="5" max="5" width="18.83203125" style="1" customWidth="1"/>
    <col min="6" max="16384" width="11.66015625" style="1" customWidth="1"/>
  </cols>
  <sheetData>
    <row r="1" ht="14.25" customHeight="1">
      <c r="D1" s="2" t="s">
        <v>0</v>
      </c>
    </row>
    <row r="2" spans="1:4" ht="14.25" customHeight="1">
      <c r="A2" s="3"/>
      <c r="B2" s="4"/>
      <c r="C2" s="5"/>
      <c r="D2" s="6" t="s">
        <v>81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82</v>
      </c>
    </row>
    <row r="5" spans="1:5" s="11" customFormat="1" ht="50.25" customHeight="1">
      <c r="A5" s="7" t="s">
        <v>53</v>
      </c>
      <c r="B5" s="8"/>
      <c r="C5" s="9"/>
      <c r="D5" s="10"/>
      <c r="E5" s="10"/>
    </row>
    <row r="6" spans="1:5" s="11" customFormat="1" ht="30.75" customHeight="1" thickBot="1">
      <c r="A6" s="7"/>
      <c r="B6" s="8"/>
      <c r="C6" s="9"/>
      <c r="E6" s="12" t="s">
        <v>2</v>
      </c>
    </row>
    <row r="7" spans="1:5" s="17" customFormat="1" ht="26.25" customHeight="1">
      <c r="A7" s="13" t="s">
        <v>3</v>
      </c>
      <c r="B7" s="14" t="s">
        <v>4</v>
      </c>
      <c r="C7" s="15" t="s">
        <v>5</v>
      </c>
      <c r="D7" s="113" t="s">
        <v>7</v>
      </c>
      <c r="E7" s="16"/>
    </row>
    <row r="8" spans="1:5" s="17" customFormat="1" ht="11.25" customHeight="1">
      <c r="A8" s="18" t="s">
        <v>8</v>
      </c>
      <c r="B8" s="19"/>
      <c r="C8" s="20" t="s">
        <v>9</v>
      </c>
      <c r="D8" s="21" t="s">
        <v>11</v>
      </c>
      <c r="E8" s="22" t="s">
        <v>10</v>
      </c>
    </row>
    <row r="9" spans="1:5" s="27" customFormat="1" ht="11.25" customHeight="1" thickBot="1">
      <c r="A9" s="77">
        <v>1</v>
      </c>
      <c r="B9" s="78">
        <v>2</v>
      </c>
      <c r="C9" s="78">
        <v>3</v>
      </c>
      <c r="D9" s="144">
        <v>4</v>
      </c>
      <c r="E9" s="81">
        <v>5</v>
      </c>
    </row>
    <row r="10" spans="1:5" s="33" customFormat="1" ht="18" customHeight="1" thickBot="1" thickTop="1">
      <c r="A10" s="145">
        <v>600</v>
      </c>
      <c r="B10" s="149" t="s">
        <v>74</v>
      </c>
      <c r="C10" s="146" t="s">
        <v>20</v>
      </c>
      <c r="D10" s="151">
        <f>D11+D14</f>
        <v>77620</v>
      </c>
      <c r="E10" s="154">
        <f>E11+E14</f>
        <v>77620</v>
      </c>
    </row>
    <row r="11" spans="1:5" s="33" customFormat="1" ht="18" customHeight="1" thickTop="1">
      <c r="A11" s="147">
        <v>60016</v>
      </c>
      <c r="B11" s="150" t="s">
        <v>75</v>
      </c>
      <c r="C11" s="148"/>
      <c r="D11" s="152">
        <f>SUM(D12:D13)</f>
        <v>77620</v>
      </c>
      <c r="E11" s="155">
        <f>SUM(E12:E13)</f>
        <v>2620</v>
      </c>
    </row>
    <row r="12" spans="1:5" s="44" customFormat="1" ht="18" customHeight="1">
      <c r="A12" s="47" t="s">
        <v>71</v>
      </c>
      <c r="B12" s="46" t="s">
        <v>72</v>
      </c>
      <c r="C12" s="88"/>
      <c r="D12" s="153">
        <v>77620</v>
      </c>
      <c r="E12" s="156"/>
    </row>
    <row r="13" spans="1:5" s="44" customFormat="1" ht="18" customHeight="1">
      <c r="A13" s="157">
        <v>4430</v>
      </c>
      <c r="B13" s="135" t="s">
        <v>67</v>
      </c>
      <c r="C13" s="158"/>
      <c r="D13" s="159"/>
      <c r="E13" s="160">
        <v>2620</v>
      </c>
    </row>
    <row r="14" spans="1:5" s="33" customFormat="1" ht="18" customHeight="1">
      <c r="A14" s="34">
        <v>60095</v>
      </c>
      <c r="B14" s="35" t="s">
        <v>13</v>
      </c>
      <c r="C14" s="161"/>
      <c r="D14" s="162"/>
      <c r="E14" s="99">
        <f>SUM(E15)</f>
        <v>75000</v>
      </c>
    </row>
    <row r="15" spans="1:5" s="44" customFormat="1" ht="18" customHeight="1" thickBot="1">
      <c r="A15" s="47" t="s">
        <v>71</v>
      </c>
      <c r="B15" s="46" t="s">
        <v>72</v>
      </c>
      <c r="C15" s="88"/>
      <c r="D15" s="153"/>
      <c r="E15" s="156">
        <v>75000</v>
      </c>
    </row>
    <row r="16" spans="1:5" s="33" customFormat="1" ht="22.5" customHeight="1" thickBot="1" thickTop="1">
      <c r="A16" s="28">
        <v>700</v>
      </c>
      <c r="B16" s="29" t="s">
        <v>40</v>
      </c>
      <c r="C16" s="30" t="s">
        <v>43</v>
      </c>
      <c r="D16" s="31">
        <f>D17</f>
        <v>500000</v>
      </c>
      <c r="E16" s="32">
        <f>E17</f>
        <v>500000</v>
      </c>
    </row>
    <row r="17" spans="1:5" s="33" customFormat="1" ht="18" customHeight="1" thickTop="1">
      <c r="A17" s="34">
        <v>70005</v>
      </c>
      <c r="B17" s="35" t="s">
        <v>41</v>
      </c>
      <c r="C17" s="36"/>
      <c r="D17" s="37">
        <f>SUM(D18)</f>
        <v>500000</v>
      </c>
      <c r="E17" s="38">
        <f>E19</f>
        <v>500000</v>
      </c>
    </row>
    <row r="18" spans="1:5" s="44" customFormat="1" ht="18.75" customHeight="1">
      <c r="A18" s="39">
        <v>4300</v>
      </c>
      <c r="B18" s="40" t="s">
        <v>12</v>
      </c>
      <c r="C18" s="41"/>
      <c r="D18" s="42">
        <v>500000</v>
      </c>
      <c r="E18" s="43"/>
    </row>
    <row r="19" spans="1:5" s="44" customFormat="1" ht="30" customHeight="1" thickBot="1">
      <c r="A19" s="39">
        <v>6060</v>
      </c>
      <c r="B19" s="40" t="s">
        <v>42</v>
      </c>
      <c r="C19" s="41"/>
      <c r="D19" s="42"/>
      <c r="E19" s="43">
        <v>500000</v>
      </c>
    </row>
    <row r="20" spans="1:5" s="33" customFormat="1" ht="22.5" customHeight="1" thickBot="1" thickTop="1">
      <c r="A20" s="28">
        <v>710</v>
      </c>
      <c r="B20" s="29" t="s">
        <v>56</v>
      </c>
      <c r="C20" s="30" t="s">
        <v>57</v>
      </c>
      <c r="D20" s="31"/>
      <c r="E20" s="32">
        <f>E21</f>
        <v>36722</v>
      </c>
    </row>
    <row r="21" spans="1:5" s="33" customFormat="1" ht="18" customHeight="1" thickTop="1">
      <c r="A21" s="114">
        <v>71095</v>
      </c>
      <c r="B21" s="115" t="s">
        <v>13</v>
      </c>
      <c r="C21" s="116"/>
      <c r="D21" s="95"/>
      <c r="E21" s="84">
        <f>E22</f>
        <v>36722</v>
      </c>
    </row>
    <row r="22" spans="1:5" s="44" customFormat="1" ht="18.75" customHeight="1" thickBot="1">
      <c r="A22" s="39">
        <v>4300</v>
      </c>
      <c r="B22" s="40" t="s">
        <v>12</v>
      </c>
      <c r="C22" s="41"/>
      <c r="D22" s="42"/>
      <c r="E22" s="43">
        <v>36722</v>
      </c>
    </row>
    <row r="23" spans="1:5" s="33" customFormat="1" ht="22.5" customHeight="1" thickBot="1" thickTop="1">
      <c r="A23" s="28">
        <v>758</v>
      </c>
      <c r="B23" s="29" t="s">
        <v>14</v>
      </c>
      <c r="C23" s="30" t="s">
        <v>15</v>
      </c>
      <c r="D23" s="31">
        <f>SUM(D24)</f>
        <v>81472</v>
      </c>
      <c r="E23" s="32"/>
    </row>
    <row r="24" spans="1:5" s="33" customFormat="1" ht="18" customHeight="1" thickTop="1">
      <c r="A24" s="34">
        <v>75818</v>
      </c>
      <c r="B24" s="35" t="s">
        <v>16</v>
      </c>
      <c r="C24" s="36"/>
      <c r="D24" s="37">
        <f>SUM(D25:D26)</f>
        <v>81472</v>
      </c>
      <c r="E24" s="38"/>
    </row>
    <row r="25" spans="1:5" s="44" customFormat="1" ht="18" customHeight="1">
      <c r="A25" s="39">
        <v>4810</v>
      </c>
      <c r="B25" s="46" t="s">
        <v>59</v>
      </c>
      <c r="C25" s="41"/>
      <c r="D25" s="42">
        <f>65162+4300</f>
        <v>69462</v>
      </c>
      <c r="E25" s="43"/>
    </row>
    <row r="26" spans="1:5" s="44" customFormat="1" ht="17.25" customHeight="1" thickBot="1">
      <c r="A26" s="39">
        <v>4810</v>
      </c>
      <c r="B26" s="46" t="s">
        <v>58</v>
      </c>
      <c r="C26" s="41"/>
      <c r="D26" s="42">
        <f>11520+490</f>
        <v>12010</v>
      </c>
      <c r="E26" s="43"/>
    </row>
    <row r="27" spans="1:5" s="33" customFormat="1" ht="22.5" customHeight="1" thickBot="1" thickTop="1">
      <c r="A27" s="28">
        <v>851</v>
      </c>
      <c r="B27" s="29" t="s">
        <v>18</v>
      </c>
      <c r="C27" s="30" t="s">
        <v>19</v>
      </c>
      <c r="D27" s="31"/>
      <c r="E27" s="32">
        <f>E28</f>
        <v>12010</v>
      </c>
    </row>
    <row r="28" spans="1:5" s="33" customFormat="1" ht="18" customHeight="1" thickTop="1">
      <c r="A28" s="34">
        <v>85195</v>
      </c>
      <c r="B28" s="35" t="s">
        <v>13</v>
      </c>
      <c r="C28" s="36"/>
      <c r="D28" s="37"/>
      <c r="E28" s="38">
        <f>SUM(E29:E31)</f>
        <v>12010</v>
      </c>
    </row>
    <row r="29" spans="1:5" s="44" customFormat="1" ht="17.25" customHeight="1">
      <c r="A29" s="49">
        <v>4260</v>
      </c>
      <c r="B29" s="52" t="s">
        <v>17</v>
      </c>
      <c r="C29" s="51"/>
      <c r="D29" s="50"/>
      <c r="E29" s="43">
        <v>10180</v>
      </c>
    </row>
    <row r="30" spans="1:5" s="44" customFormat="1" ht="17.25" customHeight="1">
      <c r="A30" s="39">
        <v>4300</v>
      </c>
      <c r="B30" s="53" t="s">
        <v>12</v>
      </c>
      <c r="C30" s="45"/>
      <c r="D30" s="42"/>
      <c r="E30" s="43">
        <f>780+490</f>
        <v>1270</v>
      </c>
    </row>
    <row r="31" spans="1:5" s="44" customFormat="1" ht="30.75" thickBot="1">
      <c r="A31" s="39">
        <v>4610</v>
      </c>
      <c r="B31" s="53" t="s">
        <v>51</v>
      </c>
      <c r="C31" s="45"/>
      <c r="D31" s="42"/>
      <c r="E31" s="43">
        <v>560</v>
      </c>
    </row>
    <row r="32" spans="1:5" s="33" customFormat="1" ht="33.75" customHeight="1" thickBot="1" thickTop="1">
      <c r="A32" s="28">
        <v>900</v>
      </c>
      <c r="B32" s="110" t="s">
        <v>52</v>
      </c>
      <c r="C32" s="30" t="s">
        <v>20</v>
      </c>
      <c r="D32" s="31">
        <f>D41+D38+D36+D33</f>
        <v>1151010</v>
      </c>
      <c r="E32" s="32">
        <f>E41+E38+E36+E33</f>
        <v>51010</v>
      </c>
    </row>
    <row r="33" spans="1:5" s="33" customFormat="1" ht="22.5" customHeight="1" thickTop="1">
      <c r="A33" s="114">
        <v>90001</v>
      </c>
      <c r="B33" s="133" t="s">
        <v>68</v>
      </c>
      <c r="C33" s="116"/>
      <c r="D33" s="95"/>
      <c r="E33" s="84">
        <f>SUM(E34:E35)</f>
        <v>51000</v>
      </c>
    </row>
    <row r="34" spans="1:5" s="44" customFormat="1" ht="18" customHeight="1">
      <c r="A34" s="39">
        <v>4430</v>
      </c>
      <c r="B34" s="46" t="s">
        <v>67</v>
      </c>
      <c r="C34" s="41"/>
      <c r="D34" s="42"/>
      <c r="E34" s="43">
        <v>50470</v>
      </c>
    </row>
    <row r="35" spans="1:5" s="44" customFormat="1" ht="18" customHeight="1">
      <c r="A35" s="134" t="s">
        <v>37</v>
      </c>
      <c r="B35" s="135" t="s">
        <v>38</v>
      </c>
      <c r="C35" s="136"/>
      <c r="D35" s="137"/>
      <c r="E35" s="138">
        <v>530</v>
      </c>
    </row>
    <row r="36" spans="1:5" s="33" customFormat="1" ht="23.25" customHeight="1">
      <c r="A36" s="139" t="s">
        <v>69</v>
      </c>
      <c r="B36" s="140" t="s">
        <v>70</v>
      </c>
      <c r="C36" s="36"/>
      <c r="D36" s="37">
        <f>SUM(D37)</f>
        <v>51000</v>
      </c>
      <c r="E36" s="38"/>
    </row>
    <row r="37" spans="1:5" s="44" customFormat="1" ht="18" customHeight="1">
      <c r="A37" s="163">
        <v>4300</v>
      </c>
      <c r="B37" s="164" t="s">
        <v>39</v>
      </c>
      <c r="C37" s="165"/>
      <c r="D37" s="166">
        <v>51000</v>
      </c>
      <c r="E37" s="167"/>
    </row>
    <row r="38" spans="1:5" s="33" customFormat="1" ht="18" customHeight="1">
      <c r="A38" s="34">
        <v>90015</v>
      </c>
      <c r="B38" s="111" t="s">
        <v>80</v>
      </c>
      <c r="C38" s="141"/>
      <c r="D38" s="142">
        <f>SUM(D39:D40)</f>
        <v>1100000</v>
      </c>
      <c r="E38" s="143"/>
    </row>
    <row r="39" spans="1:5" s="44" customFormat="1" ht="18" customHeight="1">
      <c r="A39" s="39">
        <v>4260</v>
      </c>
      <c r="B39" s="46" t="s">
        <v>17</v>
      </c>
      <c r="C39" s="41"/>
      <c r="D39" s="42">
        <v>510000</v>
      </c>
      <c r="E39" s="43"/>
    </row>
    <row r="40" spans="1:5" s="44" customFormat="1" ht="18" customHeight="1">
      <c r="A40" s="47" t="s">
        <v>71</v>
      </c>
      <c r="B40" s="46" t="s">
        <v>72</v>
      </c>
      <c r="C40" s="41"/>
      <c r="D40" s="42">
        <v>590000</v>
      </c>
      <c r="E40" s="43"/>
    </row>
    <row r="41" spans="1:5" s="33" customFormat="1" ht="18.75" customHeight="1">
      <c r="A41" s="34">
        <v>90095</v>
      </c>
      <c r="B41" s="111" t="s">
        <v>13</v>
      </c>
      <c r="C41" s="36"/>
      <c r="D41" s="37">
        <f>D42</f>
        <v>10</v>
      </c>
      <c r="E41" s="38">
        <f>E43</f>
        <v>10</v>
      </c>
    </row>
    <row r="42" spans="1:5" s="44" customFormat="1" ht="18" customHeight="1">
      <c r="A42" s="39">
        <v>4300</v>
      </c>
      <c r="B42" s="46" t="s">
        <v>39</v>
      </c>
      <c r="C42" s="41"/>
      <c r="D42" s="42">
        <v>10</v>
      </c>
      <c r="E42" s="43"/>
    </row>
    <row r="43" spans="1:5" s="56" customFormat="1" ht="17.25" customHeight="1" thickBot="1">
      <c r="A43" s="47" t="s">
        <v>37</v>
      </c>
      <c r="B43" s="46" t="s">
        <v>38</v>
      </c>
      <c r="C43" s="119"/>
      <c r="D43" s="120"/>
      <c r="E43" s="121">
        <v>10</v>
      </c>
    </row>
    <row r="44" spans="1:5" s="56" customFormat="1" ht="22.5" customHeight="1" thickBot="1" thickTop="1">
      <c r="A44" s="125" t="s">
        <v>60</v>
      </c>
      <c r="B44" s="29" t="s">
        <v>62</v>
      </c>
      <c r="C44" s="168"/>
      <c r="D44" s="126"/>
      <c r="E44" s="127">
        <f>E47+E45</f>
        <v>32740</v>
      </c>
    </row>
    <row r="45" spans="1:5" s="56" customFormat="1" ht="22.5" customHeight="1" thickTop="1">
      <c r="A45" s="172" t="s">
        <v>76</v>
      </c>
      <c r="B45" s="115" t="s">
        <v>77</v>
      </c>
      <c r="C45" s="173" t="s">
        <v>19</v>
      </c>
      <c r="D45" s="174"/>
      <c r="E45" s="130">
        <f>SUM(E46)</f>
        <v>4300</v>
      </c>
    </row>
    <row r="46" spans="1:5" s="178" customFormat="1" ht="22.5" customHeight="1">
      <c r="A46" s="163">
        <v>4300</v>
      </c>
      <c r="B46" s="182" t="s">
        <v>12</v>
      </c>
      <c r="C46" s="175"/>
      <c r="D46" s="176"/>
      <c r="E46" s="177">
        <v>4300</v>
      </c>
    </row>
    <row r="47" spans="1:5" s="56" customFormat="1" ht="18.75" customHeight="1">
      <c r="A47" s="169" t="s">
        <v>61</v>
      </c>
      <c r="B47" s="140" t="s">
        <v>13</v>
      </c>
      <c r="C47" s="179" t="s">
        <v>57</v>
      </c>
      <c r="D47" s="170"/>
      <c r="E47" s="171">
        <f>SUM(E48:E49)</f>
        <v>28440</v>
      </c>
    </row>
    <row r="48" spans="1:5" s="56" customFormat="1" ht="17.25" customHeight="1">
      <c r="A48" s="117" t="s">
        <v>63</v>
      </c>
      <c r="B48" s="46" t="s">
        <v>64</v>
      </c>
      <c r="C48" s="180"/>
      <c r="D48" s="123"/>
      <c r="E48" s="124">
        <v>6480</v>
      </c>
    </row>
    <row r="49" spans="1:5" s="56" customFormat="1" ht="17.25" customHeight="1" thickBot="1">
      <c r="A49" s="39">
        <v>4300</v>
      </c>
      <c r="B49" s="53" t="s">
        <v>12</v>
      </c>
      <c r="C49" s="181"/>
      <c r="D49" s="118"/>
      <c r="E49" s="55">
        <v>21960</v>
      </c>
    </row>
    <row r="50" spans="1:5" s="62" customFormat="1" ht="22.5" customHeight="1" thickBot="1" thickTop="1">
      <c r="A50" s="57"/>
      <c r="B50" s="58" t="s">
        <v>21</v>
      </c>
      <c r="C50" s="59"/>
      <c r="D50" s="60">
        <f>D32+D27+D23+D16+D10+D20+D44</f>
        <v>1810102</v>
      </c>
      <c r="E50" s="61">
        <f>E32+E27+E23+E16+E20+E44+E10</f>
        <v>710102</v>
      </c>
    </row>
    <row r="51" spans="1:5" s="67" customFormat="1" ht="22.5" customHeight="1" thickBot="1" thickTop="1">
      <c r="A51" s="63"/>
      <c r="B51" s="64" t="s">
        <v>22</v>
      </c>
      <c r="C51" s="64"/>
      <c r="D51" s="183">
        <f>E50-D50</f>
        <v>-1100000</v>
      </c>
      <c r="E51" s="66"/>
    </row>
    <row r="52" s="68" customFormat="1" ht="13.5" thickTop="1"/>
    <row r="53" s="68" customFormat="1" ht="12.75"/>
    <row r="54" s="68" customFormat="1" ht="12.75"/>
    <row r="55" s="68" customFormat="1" ht="12.75"/>
    <row r="56" s="68" customFormat="1" ht="12.75"/>
    <row r="57" s="68" customFormat="1" ht="12.75"/>
    <row r="58" s="68" customFormat="1" ht="12.75"/>
  </sheetData>
  <printOptions horizontalCentered="1"/>
  <pageMargins left="0" right="0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F4" sqref="F4"/>
    </sheetView>
  </sheetViews>
  <sheetFormatPr defaultColWidth="9.33203125" defaultRowHeight="12.75"/>
  <cols>
    <col min="1" max="1" width="9.16015625" style="1" customWidth="1"/>
    <col min="2" max="2" width="49.66015625" style="1" customWidth="1"/>
    <col min="3" max="3" width="8" style="1" customWidth="1"/>
    <col min="4" max="4" width="18.66015625" style="1" customWidth="1"/>
    <col min="5" max="5" width="18.83203125" style="1" customWidth="1"/>
    <col min="6" max="16384" width="11.66015625" style="1" customWidth="1"/>
  </cols>
  <sheetData>
    <row r="1" ht="14.25" customHeight="1">
      <c r="D1" s="2" t="s">
        <v>65</v>
      </c>
    </row>
    <row r="2" spans="1:4" ht="14.25" customHeight="1">
      <c r="A2" s="3"/>
      <c r="B2" s="4"/>
      <c r="C2" s="5"/>
      <c r="D2" s="6" t="s">
        <v>81</v>
      </c>
    </row>
    <row r="3" spans="1:4" ht="14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6" t="s">
        <v>82</v>
      </c>
    </row>
    <row r="5" spans="1:5" s="11" customFormat="1" ht="50.25" customHeight="1">
      <c r="A5" s="7" t="s">
        <v>66</v>
      </c>
      <c r="B5" s="8"/>
      <c r="C5" s="9"/>
      <c r="D5" s="10"/>
      <c r="E5" s="10"/>
    </row>
    <row r="6" spans="1:5" s="11" customFormat="1" ht="30.75" customHeight="1" thickBot="1">
      <c r="A6" s="7"/>
      <c r="B6" s="8"/>
      <c r="C6" s="9"/>
      <c r="E6" s="12" t="s">
        <v>2</v>
      </c>
    </row>
    <row r="7" spans="1:5" s="17" customFormat="1" ht="26.25" customHeight="1">
      <c r="A7" s="13" t="s">
        <v>3</v>
      </c>
      <c r="B7" s="14" t="s">
        <v>4</v>
      </c>
      <c r="C7" s="15" t="s">
        <v>5</v>
      </c>
      <c r="D7" s="113" t="s">
        <v>7</v>
      </c>
      <c r="E7" s="16"/>
    </row>
    <row r="8" spans="1:5" s="17" customFormat="1" ht="11.25" customHeight="1">
      <c r="A8" s="18" t="s">
        <v>8</v>
      </c>
      <c r="B8" s="19"/>
      <c r="C8" s="20" t="s">
        <v>9</v>
      </c>
      <c r="D8" s="21" t="s">
        <v>11</v>
      </c>
      <c r="E8" s="22" t="s">
        <v>10</v>
      </c>
    </row>
    <row r="9" spans="1:5" s="27" customFormat="1" ht="11.25" customHeight="1" thickBot="1">
      <c r="A9" s="23">
        <v>1</v>
      </c>
      <c r="B9" s="24">
        <v>2</v>
      </c>
      <c r="C9" s="24">
        <v>3</v>
      </c>
      <c r="D9" s="25">
        <v>4</v>
      </c>
      <c r="E9" s="26">
        <v>5</v>
      </c>
    </row>
    <row r="10" spans="1:5" s="33" customFormat="1" ht="22.5" customHeight="1" hidden="1" thickBot="1" thickTop="1">
      <c r="A10" s="28">
        <v>700</v>
      </c>
      <c r="B10" s="29" t="s">
        <v>40</v>
      </c>
      <c r="C10" s="30" t="s">
        <v>43</v>
      </c>
      <c r="D10" s="31">
        <f>D11</f>
        <v>0</v>
      </c>
      <c r="E10" s="32">
        <f>E11</f>
        <v>0</v>
      </c>
    </row>
    <row r="11" spans="1:5" s="33" customFormat="1" ht="18" customHeight="1" hidden="1" thickTop="1">
      <c r="A11" s="34">
        <v>70005</v>
      </c>
      <c r="B11" s="35" t="s">
        <v>41</v>
      </c>
      <c r="C11" s="36"/>
      <c r="D11" s="37">
        <f>SUM(D12)</f>
        <v>0</v>
      </c>
      <c r="E11" s="38">
        <f>E13</f>
        <v>0</v>
      </c>
    </row>
    <row r="12" spans="1:5" s="44" customFormat="1" ht="18.75" customHeight="1" hidden="1">
      <c r="A12" s="39">
        <v>4300</v>
      </c>
      <c r="B12" s="40" t="s">
        <v>12</v>
      </c>
      <c r="C12" s="41"/>
      <c r="D12" s="42"/>
      <c r="E12" s="43"/>
    </row>
    <row r="13" spans="1:5" s="44" customFormat="1" ht="30" customHeight="1" hidden="1" thickBot="1">
      <c r="A13" s="39">
        <v>6060</v>
      </c>
      <c r="B13" s="40" t="s">
        <v>42</v>
      </c>
      <c r="C13" s="41"/>
      <c r="D13" s="42"/>
      <c r="E13" s="43"/>
    </row>
    <row r="14" spans="1:5" s="33" customFormat="1" ht="22.5" customHeight="1" hidden="1" thickBot="1" thickTop="1">
      <c r="A14" s="28">
        <v>710</v>
      </c>
      <c r="B14" s="29" t="s">
        <v>56</v>
      </c>
      <c r="C14" s="30" t="s">
        <v>57</v>
      </c>
      <c r="D14" s="31"/>
      <c r="E14" s="32">
        <f>E15</f>
        <v>0</v>
      </c>
    </row>
    <row r="15" spans="1:5" s="33" customFormat="1" ht="18" customHeight="1" hidden="1" thickTop="1">
      <c r="A15" s="114">
        <v>71095</v>
      </c>
      <c r="B15" s="115" t="s">
        <v>13</v>
      </c>
      <c r="C15" s="116"/>
      <c r="D15" s="95"/>
      <c r="E15" s="84">
        <f>E16</f>
        <v>0</v>
      </c>
    </row>
    <row r="16" spans="1:5" s="44" customFormat="1" ht="18.75" customHeight="1" hidden="1" thickBot="1">
      <c r="A16" s="39">
        <v>4300</v>
      </c>
      <c r="B16" s="40" t="s">
        <v>12</v>
      </c>
      <c r="C16" s="41"/>
      <c r="D16" s="42"/>
      <c r="E16" s="43"/>
    </row>
    <row r="17" spans="1:5" s="33" customFormat="1" ht="22.5" customHeight="1" hidden="1" thickBot="1" thickTop="1">
      <c r="A17" s="28">
        <v>758</v>
      </c>
      <c r="B17" s="29" t="s">
        <v>14</v>
      </c>
      <c r="C17" s="30" t="s">
        <v>15</v>
      </c>
      <c r="D17" s="31">
        <f>SUM(D18)</f>
        <v>0</v>
      </c>
      <c r="E17" s="32"/>
    </row>
    <row r="18" spans="1:5" s="33" customFormat="1" ht="18" customHeight="1" hidden="1" thickTop="1">
      <c r="A18" s="34">
        <v>75818</v>
      </c>
      <c r="B18" s="35" t="s">
        <v>16</v>
      </c>
      <c r="C18" s="36"/>
      <c r="D18" s="37">
        <f>SUM(D19:D20)</f>
        <v>0</v>
      </c>
      <c r="E18" s="38"/>
    </row>
    <row r="19" spans="1:5" s="44" customFormat="1" ht="18" customHeight="1" hidden="1">
      <c r="A19" s="39">
        <v>4810</v>
      </c>
      <c r="B19" s="46" t="s">
        <v>59</v>
      </c>
      <c r="C19" s="41"/>
      <c r="D19" s="42"/>
      <c r="E19" s="43"/>
    </row>
    <row r="20" spans="1:5" s="44" customFormat="1" ht="17.25" customHeight="1" hidden="1" thickBot="1">
      <c r="A20" s="39">
        <v>4810</v>
      </c>
      <c r="B20" s="46" t="s">
        <v>58</v>
      </c>
      <c r="C20" s="41"/>
      <c r="D20" s="42"/>
      <c r="E20" s="43"/>
    </row>
    <row r="21" spans="1:5" s="33" customFormat="1" ht="22.5" customHeight="1" thickBot="1" thickTop="1">
      <c r="A21" s="28">
        <v>852</v>
      </c>
      <c r="B21" s="29" t="s">
        <v>44</v>
      </c>
      <c r="C21" s="30"/>
      <c r="D21" s="31">
        <f>D22+D25</f>
        <v>15000</v>
      </c>
      <c r="E21" s="32">
        <f>E25+E22</f>
        <v>15000</v>
      </c>
    </row>
    <row r="22" spans="1:5" s="33" customFormat="1" ht="22.5" customHeight="1" thickTop="1">
      <c r="A22" s="114">
        <v>85202</v>
      </c>
      <c r="B22" s="115" t="s">
        <v>78</v>
      </c>
      <c r="C22" s="116" t="s">
        <v>19</v>
      </c>
      <c r="D22" s="95">
        <f>SUM(D23)</f>
        <v>15000</v>
      </c>
      <c r="E22" s="84"/>
    </row>
    <row r="23" spans="1:5" s="44" customFormat="1" ht="22.5" customHeight="1">
      <c r="A23" s="39">
        <v>4300</v>
      </c>
      <c r="B23" s="53" t="s">
        <v>12</v>
      </c>
      <c r="C23" s="41"/>
      <c r="D23" s="42">
        <v>15000</v>
      </c>
      <c r="E23" s="43"/>
    </row>
    <row r="24" spans="1:5" s="44" customFormat="1" ht="22.5" customHeight="1" hidden="1">
      <c r="A24" s="39"/>
      <c r="B24" s="40"/>
      <c r="C24" s="41"/>
      <c r="D24" s="42"/>
      <c r="E24" s="43"/>
    </row>
    <row r="25" spans="1:5" s="33" customFormat="1" ht="42.75">
      <c r="A25" s="34">
        <v>85212</v>
      </c>
      <c r="B25" s="35" t="s">
        <v>46</v>
      </c>
      <c r="C25" s="36" t="s">
        <v>24</v>
      </c>
      <c r="D25" s="37"/>
      <c r="E25" s="38">
        <f>SUM(E26:E28)</f>
        <v>15000</v>
      </c>
    </row>
    <row r="26" spans="1:5" s="44" customFormat="1" ht="17.25" customHeight="1" thickBot="1">
      <c r="A26" s="49">
        <v>3110</v>
      </c>
      <c r="B26" s="52" t="s">
        <v>48</v>
      </c>
      <c r="C26" s="51"/>
      <c r="D26" s="50"/>
      <c r="E26" s="43">
        <v>15000</v>
      </c>
    </row>
    <row r="27" spans="1:5" s="44" customFormat="1" ht="17.25" customHeight="1" hidden="1">
      <c r="A27" s="39">
        <v>4300</v>
      </c>
      <c r="B27" s="53" t="s">
        <v>12</v>
      </c>
      <c r="C27" s="45"/>
      <c r="D27" s="42"/>
      <c r="E27" s="43"/>
    </row>
    <row r="28" spans="1:5" s="44" customFormat="1" ht="30.75" hidden="1" thickBot="1">
      <c r="A28" s="39">
        <v>4610</v>
      </c>
      <c r="B28" s="53" t="s">
        <v>51</v>
      </c>
      <c r="C28" s="45"/>
      <c r="D28" s="42"/>
      <c r="E28" s="43"/>
    </row>
    <row r="29" spans="1:5" s="33" customFormat="1" ht="40.5" customHeight="1" thickBot="1" thickTop="1">
      <c r="A29" s="28">
        <v>900</v>
      </c>
      <c r="B29" s="110" t="s">
        <v>52</v>
      </c>
      <c r="C29" s="30" t="s">
        <v>20</v>
      </c>
      <c r="D29" s="31">
        <f>D35+D30+D33</f>
        <v>19000</v>
      </c>
      <c r="E29" s="32">
        <f>E35+E30+E33</f>
        <v>1119000</v>
      </c>
    </row>
    <row r="30" spans="1:5" s="33" customFormat="1" ht="22.5" customHeight="1" thickTop="1">
      <c r="A30" s="114">
        <v>90001</v>
      </c>
      <c r="B30" s="133" t="s">
        <v>68</v>
      </c>
      <c r="C30" s="116"/>
      <c r="D30" s="95"/>
      <c r="E30" s="84">
        <f>SUM(E31:E32)</f>
        <v>19000</v>
      </c>
    </row>
    <row r="31" spans="1:5" s="44" customFormat="1" ht="18" customHeight="1">
      <c r="A31" s="39">
        <v>4430</v>
      </c>
      <c r="B31" s="46" t="s">
        <v>67</v>
      </c>
      <c r="C31" s="41"/>
      <c r="D31" s="42"/>
      <c r="E31" s="43">
        <v>18767</v>
      </c>
    </row>
    <row r="32" spans="1:5" s="44" customFormat="1" ht="18" customHeight="1">
      <c r="A32" s="134" t="s">
        <v>37</v>
      </c>
      <c r="B32" s="135" t="s">
        <v>38</v>
      </c>
      <c r="C32" s="136"/>
      <c r="D32" s="137"/>
      <c r="E32" s="138">
        <v>233</v>
      </c>
    </row>
    <row r="33" spans="1:5" s="33" customFormat="1" ht="22.5" customHeight="1">
      <c r="A33" s="139" t="s">
        <v>69</v>
      </c>
      <c r="B33" s="140" t="s">
        <v>70</v>
      </c>
      <c r="C33" s="141"/>
      <c r="D33" s="142">
        <f>D34</f>
        <v>19000</v>
      </c>
      <c r="E33" s="143"/>
    </row>
    <row r="34" spans="1:5" s="44" customFormat="1" ht="18" customHeight="1">
      <c r="A34" s="39">
        <v>4300</v>
      </c>
      <c r="B34" s="46" t="s">
        <v>39</v>
      </c>
      <c r="C34" s="41"/>
      <c r="D34" s="42">
        <v>19000</v>
      </c>
      <c r="E34" s="43"/>
    </row>
    <row r="35" spans="1:5" s="33" customFormat="1" ht="22.5" customHeight="1">
      <c r="A35" s="34">
        <v>90015</v>
      </c>
      <c r="B35" s="111" t="s">
        <v>80</v>
      </c>
      <c r="C35" s="36"/>
      <c r="D35" s="37"/>
      <c r="E35" s="38">
        <f>SUM(E36:E37)</f>
        <v>1100000</v>
      </c>
    </row>
    <row r="36" spans="1:5" s="44" customFormat="1" ht="18" customHeight="1">
      <c r="A36" s="39">
        <v>4260</v>
      </c>
      <c r="B36" s="46" t="s">
        <v>17</v>
      </c>
      <c r="C36" s="41"/>
      <c r="D36" s="42"/>
      <c r="E36" s="43">
        <v>660000</v>
      </c>
    </row>
    <row r="37" spans="1:5" s="56" customFormat="1" ht="17.25" customHeight="1" thickBot="1">
      <c r="A37" s="47" t="s">
        <v>71</v>
      </c>
      <c r="B37" s="46" t="s">
        <v>72</v>
      </c>
      <c r="C37" s="119"/>
      <c r="D37" s="120"/>
      <c r="E37" s="121">
        <v>440000</v>
      </c>
    </row>
    <row r="38" spans="1:5" s="56" customFormat="1" ht="17.25" customHeight="1" hidden="1" thickBot="1" thickTop="1">
      <c r="A38" s="125" t="s">
        <v>60</v>
      </c>
      <c r="B38" s="29" t="s">
        <v>62</v>
      </c>
      <c r="C38" s="122" t="s">
        <v>57</v>
      </c>
      <c r="D38" s="126"/>
      <c r="E38" s="127">
        <f>E39</f>
        <v>0</v>
      </c>
    </row>
    <row r="39" spans="1:5" s="56" customFormat="1" ht="17.25" customHeight="1" hidden="1" thickTop="1">
      <c r="A39" s="128" t="s">
        <v>61</v>
      </c>
      <c r="B39" s="111" t="s">
        <v>13</v>
      </c>
      <c r="C39" s="131"/>
      <c r="D39" s="129"/>
      <c r="E39" s="130">
        <f>SUM(E40:E41)</f>
        <v>0</v>
      </c>
    </row>
    <row r="40" spans="1:5" s="56" customFormat="1" ht="17.25" customHeight="1" hidden="1">
      <c r="A40" s="117" t="s">
        <v>63</v>
      </c>
      <c r="B40" s="46" t="s">
        <v>64</v>
      </c>
      <c r="C40" s="132"/>
      <c r="D40" s="123"/>
      <c r="E40" s="124"/>
    </row>
    <row r="41" spans="1:5" s="56" customFormat="1" ht="17.25" customHeight="1" hidden="1" thickBot="1">
      <c r="A41" s="39">
        <v>4300</v>
      </c>
      <c r="B41" s="53" t="s">
        <v>12</v>
      </c>
      <c r="C41" s="54"/>
      <c r="D41" s="118"/>
      <c r="E41" s="55"/>
    </row>
    <row r="42" spans="1:5" s="62" customFormat="1" ht="22.5" customHeight="1" thickBot="1" thickTop="1">
      <c r="A42" s="57"/>
      <c r="B42" s="58" t="s">
        <v>21</v>
      </c>
      <c r="C42" s="59"/>
      <c r="D42" s="60">
        <f>D29+D21+D17+D10</f>
        <v>34000</v>
      </c>
      <c r="E42" s="61">
        <f>E29+E21+E17+E10+E14+E38</f>
        <v>1134000</v>
      </c>
    </row>
    <row r="43" spans="1:5" s="67" customFormat="1" ht="22.5" customHeight="1" thickBot="1" thickTop="1">
      <c r="A43" s="63"/>
      <c r="B43" s="64" t="s">
        <v>22</v>
      </c>
      <c r="C43" s="64"/>
      <c r="D43" s="183">
        <f>E42-D42</f>
        <v>1100000</v>
      </c>
      <c r="E43" s="66"/>
    </row>
    <row r="44" s="68" customFormat="1" ht="13.5" thickTop="1"/>
    <row r="45" s="68" customFormat="1" ht="12.75"/>
    <row r="46" s="68" customFormat="1" ht="12.75"/>
    <row r="47" s="68" customFormat="1" ht="12.75"/>
    <row r="48" s="68" customFormat="1" ht="12.75"/>
    <row r="49" s="68" customFormat="1" ht="12.75"/>
    <row r="50" s="68" customFormat="1" ht="12.75"/>
  </sheetData>
  <printOptions horizontalCentered="1"/>
  <pageMargins left="0" right="0" top="0.984251968503937" bottom="0.5905511811023623" header="0.5118110236220472" footer="0.5118110236220472"/>
  <pageSetup firstPageNumber="6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G10" sqref="G10"/>
    </sheetView>
  </sheetViews>
  <sheetFormatPr defaultColWidth="9.33203125" defaultRowHeight="12.75"/>
  <cols>
    <col min="1" max="1" width="9.33203125" style="1" customWidth="1"/>
    <col min="2" max="2" width="47" style="1" customWidth="1"/>
    <col min="3" max="3" width="8.33203125" style="1" customWidth="1"/>
    <col min="4" max="5" width="16.33203125" style="1" customWidth="1"/>
    <col min="6" max="16384" width="11.66015625" style="1" customWidth="1"/>
  </cols>
  <sheetData>
    <row r="1" spans="4:5" s="11" customFormat="1" ht="12.75" customHeight="1">
      <c r="D1" s="2" t="s">
        <v>73</v>
      </c>
      <c r="E1" s="2"/>
    </row>
    <row r="2" spans="1:5" s="11" customFormat="1" ht="12.75" customHeight="1">
      <c r="A2" s="69"/>
      <c r="B2" s="70"/>
      <c r="C2" s="9"/>
      <c r="D2" s="6" t="s">
        <v>81</v>
      </c>
      <c r="E2" s="6"/>
    </row>
    <row r="3" spans="1:5" s="11" customFormat="1" ht="12.75" customHeight="1">
      <c r="A3" s="69"/>
      <c r="B3" s="70"/>
      <c r="C3" s="9"/>
      <c r="D3" s="6" t="s">
        <v>1</v>
      </c>
      <c r="E3" s="6"/>
    </row>
    <row r="4" spans="1:5" s="11" customFormat="1" ht="12.75" customHeight="1">
      <c r="A4" s="69"/>
      <c r="B4" s="70"/>
      <c r="C4" s="71"/>
      <c r="D4" s="6" t="s">
        <v>82</v>
      </c>
      <c r="E4" s="6"/>
    </row>
    <row r="5" spans="1:5" s="11" customFormat="1" ht="12.75" customHeight="1">
      <c r="A5" s="69"/>
      <c r="B5" s="70"/>
      <c r="C5" s="71"/>
      <c r="D5" s="6"/>
      <c r="E5" s="6"/>
    </row>
    <row r="6" spans="1:5" s="11" customFormat="1" ht="71.25" customHeight="1">
      <c r="A6" s="7" t="s">
        <v>54</v>
      </c>
      <c r="B6" s="8"/>
      <c r="C6" s="9"/>
      <c r="D6" s="72"/>
      <c r="E6" s="72"/>
    </row>
    <row r="7" spans="1:5" s="11" customFormat="1" ht="12" customHeight="1" thickBot="1">
      <c r="A7" s="7"/>
      <c r="B7" s="8"/>
      <c r="C7" s="9"/>
      <c r="D7" s="72"/>
      <c r="E7" s="72" t="s">
        <v>2</v>
      </c>
    </row>
    <row r="8" spans="1:5" s="17" customFormat="1" ht="25.5">
      <c r="A8" s="73" t="s">
        <v>3</v>
      </c>
      <c r="B8" s="14" t="s">
        <v>4</v>
      </c>
      <c r="C8" s="15" t="s">
        <v>5</v>
      </c>
      <c r="D8" s="74" t="s">
        <v>7</v>
      </c>
      <c r="E8" s="74"/>
    </row>
    <row r="9" spans="1:5" s="17" customFormat="1" ht="12.75" customHeight="1">
      <c r="A9" s="75" t="s">
        <v>8</v>
      </c>
      <c r="B9" s="19"/>
      <c r="C9" s="76" t="s">
        <v>9</v>
      </c>
      <c r="D9" s="21" t="s">
        <v>11</v>
      </c>
      <c r="E9" s="22" t="s">
        <v>10</v>
      </c>
    </row>
    <row r="10" spans="1:5" s="27" customFormat="1" ht="12" thickBot="1">
      <c r="A10" s="77">
        <v>1</v>
      </c>
      <c r="B10" s="78">
        <v>2</v>
      </c>
      <c r="C10" s="78">
        <v>3</v>
      </c>
      <c r="D10" s="97">
        <v>4</v>
      </c>
      <c r="E10" s="81">
        <v>5</v>
      </c>
    </row>
    <row r="11" spans="1:5" s="27" customFormat="1" ht="30" thickBot="1" thickTop="1">
      <c r="A11" s="28">
        <v>754</v>
      </c>
      <c r="B11" s="29" t="s">
        <v>23</v>
      </c>
      <c r="C11" s="30" t="s">
        <v>24</v>
      </c>
      <c r="D11" s="31">
        <f>SUM(D12)</f>
        <v>108000</v>
      </c>
      <c r="E11" s="32">
        <f>SUM(E12)</f>
        <v>108000</v>
      </c>
    </row>
    <row r="12" spans="1:5" s="27" customFormat="1" ht="31.5" customHeight="1" thickTop="1">
      <c r="A12" s="82" t="s">
        <v>25</v>
      </c>
      <c r="B12" s="83" t="s">
        <v>26</v>
      </c>
      <c r="C12" s="36"/>
      <c r="D12" s="95">
        <f>SUM(D13:D21)</f>
        <v>108000</v>
      </c>
      <c r="E12" s="84">
        <f>SUM(E13:E21)</f>
        <v>108000</v>
      </c>
    </row>
    <row r="13" spans="1:5" s="27" customFormat="1" ht="30">
      <c r="A13" s="47" t="s">
        <v>27</v>
      </c>
      <c r="B13" s="53" t="s">
        <v>28</v>
      </c>
      <c r="C13" s="85"/>
      <c r="D13" s="42">
        <v>20000</v>
      </c>
      <c r="E13" s="43"/>
    </row>
    <row r="14" spans="1:5" s="27" customFormat="1" ht="17.25" customHeight="1">
      <c r="A14" s="39">
        <v>4010</v>
      </c>
      <c r="B14" s="40" t="s">
        <v>29</v>
      </c>
      <c r="C14" s="85"/>
      <c r="D14" s="42">
        <v>12000</v>
      </c>
      <c r="E14" s="43"/>
    </row>
    <row r="15" spans="1:5" s="27" customFormat="1" ht="30">
      <c r="A15" s="39">
        <v>4020</v>
      </c>
      <c r="B15" s="40" t="s">
        <v>30</v>
      </c>
      <c r="C15" s="85"/>
      <c r="D15" s="42"/>
      <c r="E15" s="43">
        <v>3000</v>
      </c>
    </row>
    <row r="16" spans="1:5" s="27" customFormat="1" ht="15">
      <c r="A16" s="39">
        <v>4040</v>
      </c>
      <c r="B16" s="40" t="s">
        <v>31</v>
      </c>
      <c r="C16" s="85"/>
      <c r="D16" s="42"/>
      <c r="E16" s="43">
        <v>3000</v>
      </c>
    </row>
    <row r="17" spans="1:5" s="27" customFormat="1" ht="30">
      <c r="A17" s="39">
        <v>4050</v>
      </c>
      <c r="B17" s="40" t="s">
        <v>32</v>
      </c>
      <c r="C17" s="85"/>
      <c r="D17" s="42"/>
      <c r="E17" s="43">
        <v>102000</v>
      </c>
    </row>
    <row r="18" spans="1:5" s="27" customFormat="1" ht="30">
      <c r="A18" s="39">
        <v>4060</v>
      </c>
      <c r="B18" s="40" t="s">
        <v>33</v>
      </c>
      <c r="C18" s="85"/>
      <c r="D18" s="42">
        <v>57000</v>
      </c>
      <c r="E18" s="43"/>
    </row>
    <row r="19" spans="1:5" s="27" customFormat="1" ht="45">
      <c r="A19" s="39">
        <v>4070</v>
      </c>
      <c r="B19" s="40" t="s">
        <v>34</v>
      </c>
      <c r="C19" s="85"/>
      <c r="D19" s="42">
        <v>10000</v>
      </c>
      <c r="E19" s="43"/>
    </row>
    <row r="20" spans="1:5" s="27" customFormat="1" ht="45">
      <c r="A20" s="39">
        <v>4080</v>
      </c>
      <c r="B20" s="40" t="s">
        <v>35</v>
      </c>
      <c r="C20" s="85"/>
      <c r="D20" s="42">
        <v>1000</v>
      </c>
      <c r="E20" s="43"/>
    </row>
    <row r="21" spans="1:5" s="44" customFormat="1" ht="30.75" thickBot="1">
      <c r="A21" s="86">
        <v>4180</v>
      </c>
      <c r="B21" s="87" t="s">
        <v>36</v>
      </c>
      <c r="C21" s="88"/>
      <c r="D21" s="42">
        <v>8000</v>
      </c>
      <c r="E21" s="43"/>
    </row>
    <row r="22" spans="1:5" s="33" customFormat="1" ht="24" customHeight="1" thickBot="1" thickTop="1">
      <c r="A22" s="28">
        <v>852</v>
      </c>
      <c r="B22" s="29" t="s">
        <v>44</v>
      </c>
      <c r="C22" s="185" t="s">
        <v>79</v>
      </c>
      <c r="D22" s="31">
        <f>SUM(D23)</f>
        <v>14000</v>
      </c>
      <c r="E22" s="32">
        <f>SUM(E23)</f>
        <v>14000</v>
      </c>
    </row>
    <row r="23" spans="1:5" s="33" customFormat="1" ht="43.5" thickTop="1">
      <c r="A23" s="34">
        <v>85212</v>
      </c>
      <c r="B23" s="35" t="s">
        <v>46</v>
      </c>
      <c r="C23" s="186"/>
      <c r="D23" s="95">
        <f>SUM(D24:D25)</f>
        <v>14000</v>
      </c>
      <c r="E23" s="84">
        <f>SUM(E24:E25)</f>
        <v>14000</v>
      </c>
    </row>
    <row r="24" spans="1:5" s="44" customFormat="1" ht="18" customHeight="1">
      <c r="A24" s="49">
        <v>3110</v>
      </c>
      <c r="B24" s="187" t="s">
        <v>48</v>
      </c>
      <c r="C24" s="184" t="s">
        <v>19</v>
      </c>
      <c r="D24" s="42">
        <v>14000</v>
      </c>
      <c r="E24" s="43"/>
    </row>
    <row r="25" spans="1:5" s="44" customFormat="1" ht="18" customHeight="1" thickBot="1">
      <c r="A25" s="188">
        <v>3110</v>
      </c>
      <c r="B25" s="189" t="s">
        <v>48</v>
      </c>
      <c r="C25" s="184" t="s">
        <v>24</v>
      </c>
      <c r="D25" s="42"/>
      <c r="E25" s="43">
        <v>14000</v>
      </c>
    </row>
    <row r="26" spans="1:5" s="93" customFormat="1" ht="17.25" thickBot="1" thickTop="1">
      <c r="A26" s="89"/>
      <c r="B26" s="90" t="s">
        <v>21</v>
      </c>
      <c r="C26" s="112"/>
      <c r="D26" s="108">
        <f>D11+D22</f>
        <v>122000</v>
      </c>
      <c r="E26" s="92">
        <f>E11+E22</f>
        <v>122000</v>
      </c>
    </row>
    <row r="27" spans="1:5" ht="21.75" customHeight="1" hidden="1" thickBot="1" thickTop="1">
      <c r="A27" s="63"/>
      <c r="B27" s="64" t="s">
        <v>22</v>
      </c>
      <c r="C27" s="64"/>
      <c r="D27" s="65">
        <f>E26-D26</f>
        <v>0</v>
      </c>
      <c r="E27" s="94"/>
    </row>
    <row r="28" ht="16.5" thickTop="1"/>
  </sheetData>
  <printOptions horizontalCentered="1"/>
  <pageMargins left="0" right="0" top="0.98425196850393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Header>&amp;C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6" sqref="D6"/>
    </sheetView>
  </sheetViews>
  <sheetFormatPr defaultColWidth="9.33203125" defaultRowHeight="12.75"/>
  <cols>
    <col min="1" max="1" width="9.16015625" style="1" customWidth="1"/>
    <col min="2" max="2" width="47.5" style="1" customWidth="1"/>
    <col min="3" max="3" width="8.16015625" style="1" customWidth="1"/>
    <col min="4" max="5" width="17.33203125" style="1" customWidth="1"/>
    <col min="6" max="16384" width="11.66015625" style="1" customWidth="1"/>
  </cols>
  <sheetData>
    <row r="1" spans="4:5" s="11" customFormat="1" ht="15.75">
      <c r="D1" s="2" t="s">
        <v>50</v>
      </c>
      <c r="E1" s="2"/>
    </row>
    <row r="2" spans="1:5" s="11" customFormat="1" ht="13.5" customHeight="1">
      <c r="A2" s="69"/>
      <c r="B2" s="70"/>
      <c r="C2" s="9"/>
      <c r="D2" s="6" t="s">
        <v>81</v>
      </c>
      <c r="E2" s="6"/>
    </row>
    <row r="3" spans="1:5" s="11" customFormat="1" ht="14.25" customHeight="1">
      <c r="A3" s="69"/>
      <c r="B3" s="70"/>
      <c r="C3" s="9"/>
      <c r="D3" s="6" t="s">
        <v>1</v>
      </c>
      <c r="E3" s="6"/>
    </row>
    <row r="4" spans="1:5" s="11" customFormat="1" ht="13.5" customHeight="1">
      <c r="A4" s="69"/>
      <c r="B4" s="70"/>
      <c r="C4" s="71"/>
      <c r="D4" s="6" t="s">
        <v>82</v>
      </c>
      <c r="E4" s="6"/>
    </row>
    <row r="5" spans="1:5" s="11" customFormat="1" ht="15" customHeight="1" hidden="1">
      <c r="A5" s="69"/>
      <c r="B5" s="70"/>
      <c r="C5" s="71"/>
      <c r="D5" s="71"/>
      <c r="E5" s="6"/>
    </row>
    <row r="6" spans="1:5" s="11" customFormat="1" ht="8.25" customHeight="1">
      <c r="A6" s="69"/>
      <c r="B6" s="70"/>
      <c r="C6" s="71"/>
      <c r="D6" s="71"/>
      <c r="E6" s="6"/>
    </row>
    <row r="7" spans="1:5" s="11" customFormat="1" ht="70.5" customHeight="1">
      <c r="A7" s="7" t="s">
        <v>49</v>
      </c>
      <c r="B7" s="8"/>
      <c r="C7" s="9"/>
      <c r="D7" s="9"/>
      <c r="E7" s="72"/>
    </row>
    <row r="8" spans="1:5" s="11" customFormat="1" ht="13.5" customHeight="1" thickBot="1">
      <c r="A8" s="7"/>
      <c r="B8" s="8"/>
      <c r="C8" s="9"/>
      <c r="D8" s="9"/>
      <c r="E8" s="72" t="s">
        <v>2</v>
      </c>
    </row>
    <row r="9" spans="1:5" s="17" customFormat="1" ht="25.5">
      <c r="A9" s="73" t="s">
        <v>3</v>
      </c>
      <c r="B9" s="14" t="s">
        <v>4</v>
      </c>
      <c r="C9" s="15" t="s">
        <v>5</v>
      </c>
      <c r="D9" s="113" t="s">
        <v>6</v>
      </c>
      <c r="E9" s="74" t="s">
        <v>7</v>
      </c>
    </row>
    <row r="10" spans="1:5" s="17" customFormat="1" ht="14.25" customHeight="1">
      <c r="A10" s="75" t="s">
        <v>8</v>
      </c>
      <c r="B10" s="19"/>
      <c r="C10" s="76" t="s">
        <v>9</v>
      </c>
      <c r="D10" s="96" t="s">
        <v>10</v>
      </c>
      <c r="E10" s="22" t="s">
        <v>10</v>
      </c>
    </row>
    <row r="11" spans="1:5" s="27" customFormat="1" ht="12" thickBot="1">
      <c r="A11" s="77">
        <v>1</v>
      </c>
      <c r="B11" s="78">
        <v>2</v>
      </c>
      <c r="C11" s="79">
        <v>3</v>
      </c>
      <c r="D11" s="80">
        <v>4</v>
      </c>
      <c r="E11" s="81">
        <v>5</v>
      </c>
    </row>
    <row r="12" spans="1:5" s="98" customFormat="1" ht="22.5" customHeight="1" thickBot="1" thickTop="1">
      <c r="A12" s="28">
        <v>852</v>
      </c>
      <c r="B12" s="29" t="s">
        <v>44</v>
      </c>
      <c r="C12" s="30" t="s">
        <v>19</v>
      </c>
      <c r="D12" s="48">
        <f>D13</f>
        <v>1259000</v>
      </c>
      <c r="E12" s="103">
        <f>E13</f>
        <v>1259000</v>
      </c>
    </row>
    <row r="13" spans="1:5" s="98" customFormat="1" ht="48.75" customHeight="1" thickTop="1">
      <c r="A13" s="34">
        <v>85212</v>
      </c>
      <c r="B13" s="35" t="s">
        <v>46</v>
      </c>
      <c r="C13" s="36"/>
      <c r="D13" s="104">
        <f>SUM(D14:D15)</f>
        <v>1259000</v>
      </c>
      <c r="E13" s="99">
        <f>SUM(E14:E15)</f>
        <v>1259000</v>
      </c>
    </row>
    <row r="14" spans="1:5" s="98" customFormat="1" ht="66.75" customHeight="1">
      <c r="A14" s="101" t="s">
        <v>45</v>
      </c>
      <c r="B14" s="102" t="s">
        <v>55</v>
      </c>
      <c r="C14" s="41"/>
      <c r="D14" s="105">
        <v>1259000</v>
      </c>
      <c r="E14" s="106"/>
    </row>
    <row r="15" spans="1:5" s="98" customFormat="1" ht="24" customHeight="1" thickBot="1">
      <c r="A15" s="101" t="s">
        <v>47</v>
      </c>
      <c r="B15" s="102" t="s">
        <v>48</v>
      </c>
      <c r="C15" s="41"/>
      <c r="D15" s="107"/>
      <c r="E15" s="100">
        <v>1259000</v>
      </c>
    </row>
    <row r="16" spans="1:5" s="93" customFormat="1" ht="23.25" customHeight="1" thickBot="1" thickTop="1">
      <c r="A16" s="89"/>
      <c r="B16" s="90" t="s">
        <v>21</v>
      </c>
      <c r="C16" s="90"/>
      <c r="D16" s="91">
        <f>D12</f>
        <v>1259000</v>
      </c>
      <c r="E16" s="92">
        <f>E12</f>
        <v>1259000</v>
      </c>
    </row>
    <row r="17" spans="1:5" s="67" customFormat="1" ht="20.25" customHeight="1" hidden="1" thickBot="1" thickTop="1">
      <c r="A17" s="63"/>
      <c r="B17" s="64" t="s">
        <v>22</v>
      </c>
      <c r="C17" s="64"/>
      <c r="D17" s="109">
        <v>0</v>
      </c>
      <c r="E17" s="66"/>
    </row>
    <row r="18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Liwak</cp:lastModifiedBy>
  <cp:lastPrinted>2005-02-01T13:03:39Z</cp:lastPrinted>
  <dcterms:created xsi:type="dcterms:W3CDTF">2005-01-21T08:14:31Z</dcterms:created>
  <dcterms:modified xsi:type="dcterms:W3CDTF">2005-01-31T10:13:48Z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