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880" windowHeight="6585" activeTab="1"/>
  </bookViews>
  <sheets>
    <sheet name="Zal nr 3" sheetId="1" r:id="rId1"/>
    <sheet name="Zał. nr 6" sheetId="2" r:id="rId2"/>
    <sheet name="Zał. nr 5" sheetId="3" r:id="rId3"/>
    <sheet name="Zał nr 4" sheetId="4" r:id="rId4"/>
    <sheet name="Zał nr1" sheetId="5" r:id="rId5"/>
    <sheet name="Zal nr2" sheetId="6" r:id="rId6"/>
  </sheets>
  <definedNames>
    <definedName name="_xlnm.Print_Titles" localSheetId="5">'Zal nr2'!$8:$10</definedName>
    <definedName name="_xlnm.Print_Titles" localSheetId="3">'Zał nr 4'!$7:$9</definedName>
    <definedName name="_xlnm.Print_Titles" localSheetId="4">'Zał nr1'!$7:$9</definedName>
  </definedNames>
  <calcPr fullCalcOnLoad="1"/>
</workbook>
</file>

<file path=xl/sharedStrings.xml><?xml version="1.0" encoding="utf-8"?>
<sst xmlns="http://schemas.openxmlformats.org/spreadsheetml/2006/main" count="465" uniqueCount="245">
  <si>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</si>
  <si>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</si>
  <si>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</si>
  <si>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</si>
  <si>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</si>
  <si>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</si>
  <si>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Zwiększenia</t>
  </si>
  <si>
    <t>E</t>
  </si>
  <si>
    <t>Pozostała działalność</t>
  </si>
  <si>
    <t>OGÓŁEM</t>
  </si>
  <si>
    <t>Zmniejszenia</t>
  </si>
  <si>
    <t>w złotych</t>
  </si>
  <si>
    <t>Zakup usług pozostałych</t>
  </si>
  <si>
    <t>4300</t>
  </si>
  <si>
    <t>Załącznik nr 1 do Zarządzenia</t>
  </si>
  <si>
    <t>Prezydenta Miasta Koszalina</t>
  </si>
  <si>
    <t>Załącznik nr 2 do Zarządzenia</t>
  </si>
  <si>
    <t>EDUKACYJNA OPIEKA WYCHOWAWCZA</t>
  </si>
  <si>
    <t>DOCHODY</t>
  </si>
  <si>
    <t>Załącznik nr 3 do Zarządzenia</t>
  </si>
  <si>
    <t>per saldo</t>
  </si>
  <si>
    <t>OŚWIATA I WYCHOWANIE</t>
  </si>
  <si>
    <t>80120</t>
  </si>
  <si>
    <t>Licea ogólnokształcące</t>
  </si>
  <si>
    <t>80130</t>
  </si>
  <si>
    <t>Szkoły zawodowe</t>
  </si>
  <si>
    <t>4210</t>
  </si>
  <si>
    <t>Zakup materiałów i wyposażenia</t>
  </si>
  <si>
    <t>Szkoły podstawowe specjalne</t>
  </si>
  <si>
    <t>Dotacje celowe przekazane z budżetu państwa na realizację zadań bieżących z zakresu administracji rządowej oraz inne zadania zlecone ustawami realizowane przez powiat.</t>
  </si>
  <si>
    <t>Załącznik nr 4 do Zarządzenia</t>
  </si>
  <si>
    <t>ZMIANY  W  PLANE  WYDATKÓW   NA  ZADANIA  WŁASNE   GMINY     W  2004  ROKU</t>
  </si>
  <si>
    <t>3020</t>
  </si>
  <si>
    <t>Przedszkola</t>
  </si>
  <si>
    <t>Dotacja podmiotowa z budżetu dla zakładu budżetowego</t>
  </si>
  <si>
    <t>Dotacja podmiotowa z budżetu dla niepublicznej jednostki systemu oświaty</t>
  </si>
  <si>
    <t>OA</t>
  </si>
  <si>
    <t>RWZ</t>
  </si>
  <si>
    <t>Zakup pomocy naukowych, dydaktycznych i książek</t>
  </si>
  <si>
    <t>POMOC SPOŁECZNA</t>
  </si>
  <si>
    <t>KS</t>
  </si>
  <si>
    <t>z dnia  29 marca   2004 r.</t>
  </si>
  <si>
    <t>TURYSTYKA</t>
  </si>
  <si>
    <t>"Koszalin - miastem europejskich tras rowerowych"</t>
  </si>
  <si>
    <t>N</t>
  </si>
  <si>
    <t>Gospodarka gruntami i nieruchomościami</t>
  </si>
  <si>
    <t>Nagrody i wydatki osobowe niezaliczane do wynagrodzeń</t>
  </si>
  <si>
    <t>DZIAŁALNOŚĆ USŁUGOWA</t>
  </si>
  <si>
    <t>ADMINISTRACJA PUBLICZNA</t>
  </si>
  <si>
    <t>Urząd Miejski</t>
  </si>
  <si>
    <t>4270</t>
  </si>
  <si>
    <r>
      <t>Zakup usług remontowych -</t>
    </r>
    <r>
      <rPr>
        <i/>
        <sz val="10"/>
        <rFont val="Times New Roman"/>
        <family val="1"/>
      </rPr>
      <t xml:space="preserve"> remont i konserwacja sprzętu komputerowego</t>
    </r>
  </si>
  <si>
    <t>Inf</t>
  </si>
  <si>
    <t>Zakup usłu pozostałych</t>
  </si>
  <si>
    <t>IK</t>
  </si>
  <si>
    <t>Pobór podatków, opłat i niepodatkowych należności budżetowych</t>
  </si>
  <si>
    <t>4010</t>
  </si>
  <si>
    <t>4100</t>
  </si>
  <si>
    <t>Wynagrodzenia agencyjno - prowizyjne</t>
  </si>
  <si>
    <t>Fn</t>
  </si>
  <si>
    <t>Rezerwy ogólne i celowe</t>
  </si>
  <si>
    <t>4810</t>
  </si>
  <si>
    <t>Rezerwa celowa na programy UE</t>
  </si>
  <si>
    <t>Szkoły podstawowe</t>
  </si>
  <si>
    <t>Wynagrodzenia osobowe pracowników</t>
  </si>
  <si>
    <t>Dodatkowe wynagrodzenie roczne</t>
  </si>
  <si>
    <t>Składki na ubezpieczenia społeczne</t>
  </si>
  <si>
    <t>Składki na FP</t>
  </si>
  <si>
    <t>Zakup usług remontowych</t>
  </si>
  <si>
    <t>Gimnazja</t>
  </si>
  <si>
    <t>Zakup energii</t>
  </si>
  <si>
    <t>Dokształcanie i doskonalenie nauczycieli</t>
  </si>
  <si>
    <r>
      <t xml:space="preserve">Zakup usług pozostałych - </t>
    </r>
    <r>
      <rPr>
        <i/>
        <sz val="10"/>
        <rFont val="Times New Roman"/>
        <family val="1"/>
      </rPr>
      <t xml:space="preserve">dokształcanie i doskonalenie nauczycieli </t>
    </r>
  </si>
  <si>
    <r>
      <t xml:space="preserve">Wynagrodzenia osobowe pracowników - </t>
    </r>
    <r>
      <rPr>
        <i/>
        <sz val="10"/>
        <rFont val="Times New Roman"/>
        <family val="1"/>
      </rPr>
      <t>odprawy emerytalne</t>
    </r>
  </si>
  <si>
    <r>
      <t>Nagrody i wydatki osobowe niezaliczane do wynagrodzeń -</t>
    </r>
    <r>
      <rPr>
        <i/>
        <sz val="10"/>
        <rFont val="Times New Roman"/>
        <family val="1"/>
      </rPr>
      <t xml:space="preserve"> choroby zawodowe, odprawy z przyczyn pracodawcy</t>
    </r>
  </si>
  <si>
    <r>
      <t xml:space="preserve">Wynagrodzenia osobowe pracowników - </t>
    </r>
    <r>
      <rPr>
        <i/>
        <sz val="10"/>
        <rFont val="Times New Roman"/>
        <family val="1"/>
      </rPr>
      <t>odprawy emerytalne (ZOA-EPM)</t>
    </r>
  </si>
  <si>
    <t>OCHRONA ZDROWIA</t>
  </si>
  <si>
    <t>PU</t>
  </si>
  <si>
    <t>Zwalczanie narkomanii</t>
  </si>
  <si>
    <t xml:space="preserve">Dotacja celowa z budżetu na finansowanie lub dofinansowanie zadań zleconych do realizacji stowarzyszeniom </t>
  </si>
  <si>
    <t>Domy pomocy społecznej</t>
  </si>
  <si>
    <t>Ośrodki pomocy społecznej</t>
  </si>
  <si>
    <t>Świetlice szkolne</t>
  </si>
  <si>
    <t>Zadania w zakresie upowszechniania turystyki</t>
  </si>
  <si>
    <r>
      <t xml:space="preserve">Wynagrodzenia osobowe pracowników - </t>
    </r>
    <r>
      <rPr>
        <i/>
        <sz val="10"/>
        <rFont val="Times New Roman"/>
        <family val="1"/>
      </rPr>
      <t>inkasenci</t>
    </r>
  </si>
  <si>
    <t>GOSPODARKA MIESZKANIOWA</t>
  </si>
  <si>
    <t>RÓŻNE ROZLICZENIA</t>
  </si>
  <si>
    <t>Zakup usług zdrowotnych</t>
  </si>
  <si>
    <t>6310</t>
  </si>
  <si>
    <t>Dotacje celowe otrzymane z budżetu państwa na inwestycje  lub zakupy inwestycyjne z zakresu administracji rządowej oraz innych zadań zleconych gminom ustawami</t>
  </si>
  <si>
    <t>6060</t>
  </si>
  <si>
    <t>Zakupy inwestycyjne jednostek budżetowych</t>
  </si>
  <si>
    <t>2110</t>
  </si>
  <si>
    <t>BEZPIECZEŃSTWO PUBLICZNE I OCHRONA PRZECIWPOŻAROWA</t>
  </si>
  <si>
    <t>ZK</t>
  </si>
  <si>
    <t>Komendy powiatowe Państwowej Straży Pożarnej</t>
  </si>
  <si>
    <t>Uposażenia żołnierzy zawodowych i nadterminowych oraz funkcjonariuszy</t>
  </si>
  <si>
    <t>4110</t>
  </si>
  <si>
    <t>4120</t>
  </si>
  <si>
    <t>4280</t>
  </si>
  <si>
    <t>4510</t>
  </si>
  <si>
    <t>Opłaty na rzecz budżetu państwa</t>
  </si>
  <si>
    <t>ZMIANY PLANU  DOCHODÓW  I  WYDATKÓW NA  ZADANIA  ZLECONE GMINIE  Z ZAKRESU ADMINISTRACJI  RZĄDOWEJ                                                 W  2004 ROKU</t>
  </si>
  <si>
    <t>Świadczenia rodzinne oraz składki na ubezpieczenia emerytalne i rentowe z ubezpieczenia społecznego</t>
  </si>
  <si>
    <t>ZMIANY PLANU  DOCHODÓW  I  WYDATKÓW NA  ZADANIA  ZLECONE POWIATOWI  Z ZAKRESU ADMINISTRACJI  RZĄDOWEJ                                                                W  2004  ROKU</t>
  </si>
  <si>
    <t>ZMIANY  PLANU  DOCHODÓW  I  WYDATKÓW   NA  ZADANIA  WŁASNE   POWIATU     W  2004  ROKU</t>
  </si>
  <si>
    <t>Dodatkowe wynagrodzenia roczne</t>
  </si>
  <si>
    <t>Gimnazja specjalne</t>
  </si>
  <si>
    <t>Licea profilowane</t>
  </si>
  <si>
    <t>80123</t>
  </si>
  <si>
    <t>Szkoły zawodowe specjalne</t>
  </si>
  <si>
    <t>Placówki wychowania pozaszkolnego - MDK</t>
  </si>
  <si>
    <t>80132</t>
  </si>
  <si>
    <t>Szkoły artystyczne - POKP</t>
  </si>
  <si>
    <t>2130</t>
  </si>
  <si>
    <t>Dotacje celowe otrzymane z budżetu państwa na realizację bieżących zadań własnych powiatu</t>
  </si>
  <si>
    <t>Placówki opiekuńczo-wychowawcze</t>
  </si>
  <si>
    <t>PI</t>
  </si>
  <si>
    <t>Rezerwa ogólna</t>
  </si>
  <si>
    <t xml:space="preserve"> "Vademecum przedsiębiorcy"</t>
  </si>
  <si>
    <t>Zakup usług pozostałych:</t>
  </si>
  <si>
    <t>Fk</t>
  </si>
  <si>
    <t>Plan Rozwoju Lokalnego</t>
  </si>
  <si>
    <t>Program Rewitalizacji Obszarów Miejskich</t>
  </si>
  <si>
    <t>Zintegrowany Plan Rozwoju Transportu Publicznego</t>
  </si>
  <si>
    <t>Program Rewitalizacji Obszarów Poprzemysłowych i PowojskowychMiejskich</t>
  </si>
  <si>
    <t>85214</t>
  </si>
  <si>
    <t>Zasiłki i pomoc w naturze oraz składki na ubezpieczenia społeczne</t>
  </si>
  <si>
    <t>2010</t>
  </si>
  <si>
    <t xml:space="preserve">Dotacje celowe otrzymane z budżetu państwa na realizacje zadań bieżących z zakresu administracji rządowej oraz innych zadań  zleconych  gminom  ustawami </t>
  </si>
  <si>
    <t>3110</t>
  </si>
  <si>
    <t>Świadczenia społeczne</t>
  </si>
  <si>
    <t>Opracowanie Studium Wykonalności oraz Raportu</t>
  </si>
  <si>
    <t>NB</t>
  </si>
  <si>
    <t>71015</t>
  </si>
  <si>
    <t>Nadzór budowlany</t>
  </si>
  <si>
    <t>6410</t>
  </si>
  <si>
    <t>Dotacje celowe przekazane z budżetu państwa na inwestycje i zakupy inwestycyjne z zakresu administracji rządowej oraz inne zadania zlecone ustawami realizowane przez powiat</t>
  </si>
  <si>
    <t>4410</t>
  </si>
  <si>
    <t>Podróże służbowe krajowe</t>
  </si>
  <si>
    <t>DOCHODY OD OSÓB PRAWNYCH, OD OSÓB FIZYCZNYCH I OD INNYCH JEDNOSTEK NIEPOSIADAJĄCYCH OSOBOWOŚCI PRAWNEJ ORAZ WYDATKI ZWIĄZANE Z ICH POBOREM</t>
  </si>
  <si>
    <t xml:space="preserve">Nr 147/ 1038 / 04  </t>
  </si>
  <si>
    <t xml:space="preserve">Nr 147 / 1038 / 04  </t>
  </si>
  <si>
    <t xml:space="preserve">                                                                                                                                                                Załącznik nr 5  do Zarządzenia</t>
  </si>
  <si>
    <t xml:space="preserve">                                                                                                                                        Nr  147/ 1038 / 04</t>
  </si>
  <si>
    <t xml:space="preserve">                                                                                                                                                             Prezydenta Miasta Koszalina</t>
  </si>
  <si>
    <t xml:space="preserve">                                                                                                                                                     z dnia 29 marca  2004 r.</t>
  </si>
  <si>
    <t xml:space="preserve">                PLAN  FINANSOWY</t>
  </si>
  <si>
    <t xml:space="preserve">                   GMINNEGO  FUNDUSZU  OCHRONY</t>
  </si>
  <si>
    <t xml:space="preserve">                   ŚRODOWISKA  I  GOSPODARKI  WODNEJ</t>
  </si>
  <si>
    <t xml:space="preserve">                   NA  2004  ROK</t>
  </si>
  <si>
    <t xml:space="preserve">         </t>
  </si>
  <si>
    <t>Lp.</t>
  </si>
  <si>
    <t>Dział           Rozdział                §</t>
  </si>
  <si>
    <t>T R E Ś Ć</t>
  </si>
  <si>
    <t>Plan                               2004 r.</t>
  </si>
  <si>
    <t>2</t>
  </si>
  <si>
    <t>I</t>
  </si>
  <si>
    <t>900         90011</t>
  </si>
  <si>
    <t>PRZYCHODY OGÓŁEM</t>
  </si>
  <si>
    <t>stan środków obrotowych na początek roku</t>
  </si>
  <si>
    <t>058</t>
  </si>
  <si>
    <t>grzywny i inne kary pieniężne od osób prawnych i innych jednostek organizacyjnych</t>
  </si>
  <si>
    <t>069</t>
  </si>
  <si>
    <t xml:space="preserve">wpływy z różnych opłat - propagowanie działań ekologicznych w szkołach i przedszkolach  </t>
  </si>
  <si>
    <t>II</t>
  </si>
  <si>
    <t>WYDATKI OGÓŁEM</t>
  </si>
  <si>
    <t>1.</t>
  </si>
  <si>
    <t xml:space="preserve">             Edukacja ekologiczna, propagowanie działań ekologicznych:</t>
  </si>
  <si>
    <t>a)</t>
  </si>
  <si>
    <t xml:space="preserve">propagowanie działań ekologicznych w szkołach i przedszkolach:  </t>
  </si>
  <si>
    <t>zakup materiałów i wyposażenia</t>
  </si>
  <si>
    <t>zakup usług pozostałych</t>
  </si>
  <si>
    <t>b)</t>
  </si>
  <si>
    <t>zakup materiałów i wyposażenia - inne wydatki związane z edukacją ekologiczną (nagrody Prezydenta Miasta w konkursie EKO-ŁOWCA)</t>
  </si>
  <si>
    <t>c)</t>
  </si>
  <si>
    <t>2450</t>
  </si>
  <si>
    <t>dotacje przekazywane z funduszy celowych na realizację zadań bieżących dla jednostek niezaliczanych do sektora finansów publicznych - dotacja dla Ligii Ochrony Przyrody na działalność ekologiczną</t>
  </si>
  <si>
    <t>d)</t>
  </si>
  <si>
    <t>zakup materiałów i wyposażenia -MDK  dofinansowanie zakupu nagród na konkurs "Ja i moje środowisko"</t>
  </si>
  <si>
    <t>e)</t>
  </si>
  <si>
    <t>dotacje przekazywane z funduszy celowych na realizację zadań bieżących dla jednostek niezaliczanych do sektora finansów publicznych - dotacja dla PGK na organizację Centrum Edukacji Ekologicznej -materiały edukacyjne, nagrody konkursowe, honoraria, szkolenia</t>
  </si>
  <si>
    <t>f)</t>
  </si>
  <si>
    <t>dotacje przekazywane z funduszy celowych na realizację zadań bieżących dla jednostek niezaliczanych do sektora finansów publicznych -dotacja dla Stowarzyszenia Edukacyjnego na opracowanie i wydanie pakietów edukacyjnych dla szkół podstawowych i gimnazjów pt."Edukacja ekologiczna - odpady"</t>
  </si>
  <si>
    <t>2.</t>
  </si>
  <si>
    <t>Urządzanie i utrzymanie terenów zieleni, zadrzewień, zakrzewień oraz parków:</t>
  </si>
  <si>
    <t>zakup usług pozostałych - prace pielęgnacyjno-lecznicze pojedynczych drzew przyulicznych i na zieleńcach miejskich, w parkach</t>
  </si>
  <si>
    <t>zakup usług pozostałych -obsadzenie drzewami i krzewami pasów zieleni ulicznej i w parkach</t>
  </si>
  <si>
    <t>zakup usług pozostałych -prace pielęgnacyjno-lecznicze drzew na terenach administrowanych przez ZBM</t>
  </si>
  <si>
    <t>dotacje przekazywane z funduszy celowych na realizację zadań bieżących dla jednostek niezaliczanych do sektora finansów publicznych - urządzenie i nasadzenie zieleni w części cmentarza za torami - dotacja dla PGK</t>
  </si>
  <si>
    <t>zakup usług pozostałych -odtworzenie kompleksu Parku Książąt Pomorskich A - alejek spacerowych, placów, schodów</t>
  </si>
  <si>
    <t>zakup usług pozostałych -wykonanie tablic informacyjnych o poddaniu pod ochronę obiektu - drzewa jako Pomniki Przyrody</t>
  </si>
  <si>
    <t>g)</t>
  </si>
  <si>
    <t>zakup usług pozostałych -opracowanie dokumentacji technicznej na zagospodarowanie terenu jako zieleń parkową - ul.Wopistów do ul.Zdobywców Wału Pomorskiego</t>
  </si>
  <si>
    <t>h)</t>
  </si>
  <si>
    <t>zakup usług pozostałych -opracowanie projektu na zagospodarowanie zielenią terenu położonego pomiędzy wąwozem grabowym a ul.Gajową</t>
  </si>
  <si>
    <t>3.</t>
  </si>
  <si>
    <t xml:space="preserve"> Inne cele służące ochronie środowiska:</t>
  </si>
  <si>
    <t>zakup usług pozostałych -oczyszczanie koryta rzeki Dzierżęcinki z narzuconych odpadów</t>
  </si>
  <si>
    <t>zakup materiałów i wyposażenia - organizacja akcji "Sprzątanie Świata", Dzień Ziemi</t>
  </si>
  <si>
    <t>zakup usług pozostałych -zlecenie zorganizowania zbiórki odpadów wielkogabarytowych z terenów zabudowy jednorodzinnej</t>
  </si>
  <si>
    <t>wprowadzenie w mieście zasady sprzątania po psach - kontynuacja, w tym:</t>
  </si>
  <si>
    <t>zakup materiałów i wyposażenia - konserwacja, naprawy oraz zakup pojemników i woreczków</t>
  </si>
  <si>
    <t xml:space="preserve">zakup usług pozostałych - utrzymanie w należytym stanie pojemników na psie odchody </t>
  </si>
  <si>
    <t>zakup usług pozostałych -udrożnienie i regulacja rowów wraz ze skarpami</t>
  </si>
  <si>
    <t>zakup usług pozostałych -likwidacja nielegalnych wysypisk oraz sprzątanie zaśmieconych terenów miejskich bez administratora</t>
  </si>
  <si>
    <t>zakup usług pozostałych -uregulowanie gospodarki wodno-ściekowej na terenie bazy przy ul.Rzecznej - dotacja dla PGK</t>
  </si>
  <si>
    <t>zakup materiałów i wyposażenia -Komenda Miejska Państwowej Straży Pożarnej - zakup wyposażenia ochronnego dla ratowników</t>
  </si>
  <si>
    <t>i)</t>
  </si>
  <si>
    <t>zakup usług pozostałych -utylizacja odpadów ropopochodnych powstałych na terenie miasta Koszalina w wyniku wypadków ekologicznych</t>
  </si>
  <si>
    <t>j)</t>
  </si>
  <si>
    <t>zakup usług pozostałych -organizacja systemu zbiórki odpadów niebezpiecznych na terenie miasta Koszalina</t>
  </si>
  <si>
    <t>4.</t>
  </si>
  <si>
    <t>Realizacja przedsięwzięć związanych z gospodarką odpadami:</t>
  </si>
  <si>
    <t>dotacja dla PGK na:</t>
  </si>
  <si>
    <t>6270</t>
  </si>
  <si>
    <t xml:space="preserve">dotacje z funduszy celowych na finansowanie lub dofinansowanie kosztów realizacji inwestycji i zakupów inwestycyjnych jednostek niezaliczanych do sektora finansów publicznych - zakup pojemników na odpady na cmentarzu komunalnym </t>
  </si>
  <si>
    <t>dotacje z funduszy celowych na finansowanie lub dofinansowanie kosztów realizacji inwestycji i zakupów inwestycyjnych jednostek niezaliczanych do sektora finansów publicznych - zakup pojemników na odpady na cmentarzu komunalnym - zakup pojemników do utylizacji odpadów pochodzących ze zdarzeń drogowych - kolizji</t>
  </si>
  <si>
    <t>III</t>
  </si>
  <si>
    <t>STAN ŚRODKÓW OBROTOWYCH NA KONIEC ROKU</t>
  </si>
  <si>
    <t xml:space="preserve">                                                                                                                                                                Załącznik nr 6  do Zarządzenia</t>
  </si>
  <si>
    <t xml:space="preserve">                                                                                                                                        Nr 147 / 1038 / 04</t>
  </si>
  <si>
    <t xml:space="preserve">                         PLAN  FINANSOWY</t>
  </si>
  <si>
    <t xml:space="preserve">                       POWIATOWEGO  FUNDUSZU</t>
  </si>
  <si>
    <t xml:space="preserve">                      OCHRONY  ŚRODOWISKA  I  GOSPODARKI  WODNEJ</t>
  </si>
  <si>
    <t xml:space="preserve">                           NA  2004  ROK</t>
  </si>
  <si>
    <t xml:space="preserve">w złotych </t>
  </si>
  <si>
    <t>DZIAŁ ROZDZIAŁ    §</t>
  </si>
  <si>
    <t>Plan                              2004 r.</t>
  </si>
  <si>
    <t xml:space="preserve"> PRZYCHODY OGÓŁEM</t>
  </si>
  <si>
    <t xml:space="preserve"> WYDATKI OGÓŁEM</t>
  </si>
  <si>
    <t xml:space="preserve">                Edukacja ekologiczna, propagowanie działań ekologicznych:</t>
  </si>
  <si>
    <t>dotacje przekazywane z funduszy celowych na realizację zadań bieżących dla jednostek niezaliczanych do sektora finansów publicznych - dotacja dla Polskiego Związku Głuchych na edukację ekologiczną</t>
  </si>
  <si>
    <t xml:space="preserve">                Realizacja przedsięwzięć związanych z gospodarką odpadami:</t>
  </si>
  <si>
    <t>Przedsiębiorstwo Gospodarki Komunalnej:</t>
  </si>
  <si>
    <t>zakup usług pozostałych - do remontu metalowych pojemników służących do zbierania szklanej stłuczki oraz na tworzywa sztuczne</t>
  </si>
  <si>
    <t xml:space="preserve"> zakup usług pozostałych - do uruchomienia nowych punktów zbioru stłuczki i plastików na nowopowstałych osiedlach</t>
  </si>
  <si>
    <t>dotacje z funduszy celowych na finansowanie lub dofinansowanie kosztów realizacji inwestycji i zakupów inwestycyjnych jednostek niezaliczanych do sektora finansów publicznych - do zakupu pojemników do segregacji odpadów z białego i kolorowego szkła, odpadów z tworzyw sztucznych, makulatury, puszek aluminiowych</t>
  </si>
  <si>
    <t>ZBM -dofinansowanie do montażu, naprawy oraz wywozu z nich nieczystości</t>
  </si>
  <si>
    <t xml:space="preserve">               Inne zadania służące ochronie środowiska:</t>
  </si>
  <si>
    <t>zakup usług pozostałych - likwidacja nielegalnych wysypisk oraz sprzątanie zaśmieconych terenów miejskich bez administratora</t>
  </si>
  <si>
    <t>zakup usług pozostałych - opracowanie powiatowego planu gospodarki odpadami</t>
  </si>
  <si>
    <t>Komenda Miejska Państwowej Straży Pożarnej:</t>
  </si>
  <si>
    <t xml:space="preserve"> zakup materiałów i wyposażenia -  zakup sorbentów i innych preparatów do usuwania skutków nadzwyczajnych zagrożeń środowiska materiałami niebezpiecznymi</t>
  </si>
  <si>
    <t>zakup usług pozostałych - legalizacja i przeglądy urządzeń i przyrządów do wykrywania skażeń, ubrań gazoszczelnych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</si>
</sst>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3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 CE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 CE"/>
      <family val="1"/>
    </font>
    <font>
      <sz val="10"/>
      <name val="Times New Roman CE"/>
      <family val="1"/>
    </font>
    <font>
      <i/>
      <sz val="9"/>
      <name val="Times New Roman CE"/>
      <family val="1"/>
    </font>
    <font>
      <b/>
      <sz val="14"/>
      <name val="Times New Roman CE"/>
      <family val="1"/>
    </font>
    <font>
      <sz val="8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b/>
      <i/>
      <sz val="10"/>
      <name val="Times New Roman CE"/>
      <family val="1"/>
    </font>
    <font>
      <i/>
      <sz val="10"/>
      <name val="Times New Roman CE"/>
      <family val="1"/>
    </font>
    <font>
      <b/>
      <i/>
      <sz val="11"/>
      <name val="Times New Roman CE"/>
      <family val="1"/>
    </font>
    <font>
      <i/>
      <sz val="8"/>
      <name val="Times New Roman CE"/>
      <family val="1"/>
    </font>
    <font>
      <b/>
      <sz val="7"/>
      <name val="Times New Roman CE"/>
      <family val="1"/>
    </font>
  </fonts>
  <fills count="2">
    <fill>
      <patternFill/>
    </fill>
    <fill>
      <patternFill patternType="gray125"/>
    </fill>
  </fills>
  <borders count="74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7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164" fontId="7" fillId="0" borderId="0" xfId="0" applyNumberFormat="1" applyFont="1" applyFill="1" applyBorder="1" applyAlignment="1" applyProtection="1">
      <alignment horizontal="centerContinuous"/>
      <protection locked="0"/>
    </xf>
    <xf numFmtId="0" fontId="7" fillId="0" borderId="0" xfId="0" applyNumberFormat="1" applyFont="1" applyFill="1" applyBorder="1" applyAlignment="1" applyProtection="1">
      <alignment horizontal="centerContinuous"/>
      <protection locked="0"/>
    </xf>
    <xf numFmtId="165" fontId="8" fillId="0" borderId="0" xfId="0" applyNumberFormat="1" applyFont="1" applyFill="1" applyBorder="1" applyAlignment="1" applyProtection="1">
      <alignment horizontal="centerContinuous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8" fillId="0" borderId="0" xfId="0" applyNumberFormat="1" applyFont="1" applyFill="1" applyBorder="1" applyAlignment="1" applyProtection="1">
      <alignment horizontal="centerContinuous" vertical="center"/>
      <protection locked="0"/>
    </xf>
    <xf numFmtId="0" fontId="6" fillId="0" borderId="0" xfId="0" applyNumberFormat="1" applyFont="1" applyFill="1" applyBorder="1" applyAlignment="1" applyProtection="1">
      <alignment horizontal="centerContinuous"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top" wrapText="1"/>
      <protection locked="0"/>
    </xf>
    <xf numFmtId="0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/>
    </xf>
    <xf numFmtId="0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wrapText="1"/>
      <protection locked="0"/>
    </xf>
    <xf numFmtId="0" fontId="13" fillId="0" borderId="5" xfId="0" applyNumberFormat="1" applyFont="1" applyFill="1" applyBorder="1" applyAlignment="1" applyProtection="1">
      <alignment horizontal="center" vertical="center"/>
      <protection locked="0"/>
    </xf>
    <xf numFmtId="0" fontId="13" fillId="0" borderId="6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49" fontId="5" fillId="0" borderId="1" xfId="0" applyNumberFormat="1" applyFont="1" applyFill="1" applyBorder="1" applyAlignment="1" applyProtection="1">
      <alignment horizontal="centerContinuous"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164" fontId="5" fillId="0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/>
      <protection locked="0"/>
    </xf>
    <xf numFmtId="0" fontId="5" fillId="0" borderId="7" xfId="0" applyNumberFormat="1" applyFont="1" applyFill="1" applyBorder="1" applyAlignment="1" applyProtection="1">
      <alignment vertical="center" wrapText="1"/>
      <protection locked="0"/>
    </xf>
    <xf numFmtId="0" fontId="13" fillId="0" borderId="8" xfId="0" applyNumberFormat="1" applyFont="1" applyFill="1" applyBorder="1" applyAlignment="1" applyProtection="1">
      <alignment horizontal="center" vertical="center"/>
      <protection locked="0"/>
    </xf>
    <xf numFmtId="0" fontId="13" fillId="0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0" fontId="14" fillId="0" borderId="5" xfId="0" applyNumberFormat="1" applyFont="1" applyFill="1" applyBorder="1" applyAlignment="1" applyProtection="1">
      <alignment horizontal="centerContinuous" vertical="center"/>
      <protection locked="0"/>
    </xf>
    <xf numFmtId="0" fontId="14" fillId="0" borderId="6" xfId="0" applyNumberFormat="1" applyFont="1" applyFill="1" applyBorder="1" applyAlignment="1" applyProtection="1">
      <alignment vertical="center" wrapText="1"/>
      <protection locked="0"/>
    </xf>
    <xf numFmtId="164" fontId="14" fillId="0" borderId="6" xfId="0" applyNumberFormat="1" applyFont="1" applyFill="1" applyBorder="1" applyAlignment="1" applyProtection="1">
      <alignment horizontal="center" vertical="center"/>
      <protection locked="0"/>
    </xf>
    <xf numFmtId="49" fontId="14" fillId="0" borderId="5" xfId="0" applyNumberFormat="1" applyFont="1" applyFill="1" applyBorder="1" applyAlignment="1" applyProtection="1">
      <alignment horizontal="centerContinuous" vertical="center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8" xfId="0" applyNumberFormat="1" applyFont="1" applyFill="1" applyBorder="1" applyAlignment="1" applyProtection="1">
      <alignment horizontal="centerContinuous" vertical="center"/>
      <protection locked="0"/>
    </xf>
    <xf numFmtId="165" fontId="6" fillId="0" borderId="0" xfId="0" applyNumberFormat="1" applyFont="1" applyFill="1" applyBorder="1" applyAlignment="1" applyProtection="1">
      <alignment horizontal="centerContinuous"/>
      <protection locked="0"/>
    </xf>
    <xf numFmtId="0" fontId="10" fillId="0" borderId="10" xfId="0" applyFont="1" applyBorder="1" applyAlignment="1">
      <alignment horizontal="center" vertical="center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3" fontId="8" fillId="0" borderId="11" xfId="0" applyNumberFormat="1" applyFont="1" applyFill="1" applyBorder="1" applyAlignment="1" applyProtection="1">
      <alignment vertical="center"/>
      <protection locked="0"/>
    </xf>
    <xf numFmtId="3" fontId="5" fillId="0" borderId="12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11" fillId="0" borderId="13" xfId="0" applyNumberFormat="1" applyFont="1" applyFill="1" applyBorder="1" applyAlignment="1" applyProtection="1">
      <alignment horizontal="centerContinuous" vertical="center" wrapText="1"/>
      <protection locked="0"/>
    </xf>
    <xf numFmtId="0" fontId="13" fillId="0" borderId="14" xfId="0" applyNumberFormat="1" applyFont="1" applyFill="1" applyBorder="1" applyAlignment="1" applyProtection="1">
      <alignment horizontal="center" vertical="center"/>
      <protection locked="0"/>
    </xf>
    <xf numFmtId="3" fontId="14" fillId="0" borderId="11" xfId="0" applyNumberFormat="1" applyFont="1" applyFill="1" applyBorder="1" applyAlignment="1" applyProtection="1">
      <alignment horizontal="right" vertical="center"/>
      <protection locked="0"/>
    </xf>
    <xf numFmtId="3" fontId="14" fillId="0" borderId="14" xfId="0" applyNumberFormat="1" applyFont="1" applyFill="1" applyBorder="1" applyAlignment="1" applyProtection="1">
      <alignment horizontal="right" vertical="center"/>
      <protection locked="0"/>
    </xf>
    <xf numFmtId="0" fontId="5" fillId="0" borderId="9" xfId="0" applyNumberFormat="1" applyFont="1" applyFill="1" applyBorder="1" applyAlignment="1" applyProtection="1">
      <alignment vertical="center" wrapText="1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3" fontId="14" fillId="0" borderId="10" xfId="0" applyNumberFormat="1" applyFont="1" applyFill="1" applyBorder="1" applyAlignment="1" applyProtection="1">
      <alignment vertical="center"/>
      <protection locked="0"/>
    </xf>
    <xf numFmtId="3" fontId="15" fillId="0" borderId="12" xfId="0" applyNumberFormat="1" applyFont="1" applyFill="1" applyBorder="1" applyAlignment="1" applyProtection="1">
      <alignment vertical="center"/>
      <protection locked="0"/>
    </xf>
    <xf numFmtId="0" fontId="14" fillId="0" borderId="15" xfId="0" applyNumberFormat="1" applyFont="1" applyFill="1" applyBorder="1" applyAlignment="1" applyProtection="1">
      <alignment horizontal="centerContinuous" vertical="center"/>
      <protection locked="0"/>
    </xf>
    <xf numFmtId="0" fontId="14" fillId="0" borderId="16" xfId="0" applyNumberFormat="1" applyFont="1" applyFill="1" applyBorder="1" applyAlignment="1" applyProtection="1">
      <alignment vertical="center" wrapText="1"/>
      <protection locked="0"/>
    </xf>
    <xf numFmtId="164" fontId="14" fillId="0" borderId="16" xfId="0" applyNumberFormat="1" applyFont="1" applyFill="1" applyBorder="1" applyAlignment="1" applyProtection="1">
      <alignment horizontal="center" vertical="center"/>
      <protection locked="0"/>
    </xf>
    <xf numFmtId="3" fontId="14" fillId="0" borderId="17" xfId="0" applyNumberFormat="1" applyFont="1" applyFill="1" applyBorder="1" applyAlignment="1" applyProtection="1">
      <alignment horizontal="right" vertical="center"/>
      <protection locked="0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4" fillId="0" borderId="0" xfId="0" applyFont="1" applyAlignment="1">
      <alignment/>
    </xf>
    <xf numFmtId="0" fontId="8" fillId="0" borderId="20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18" xfId="0" applyNumberFormat="1" applyFont="1" applyFill="1" applyBorder="1" applyAlignment="1" applyProtection="1">
      <alignment vertical="center"/>
      <protection locked="0"/>
    </xf>
    <xf numFmtId="0" fontId="8" fillId="0" borderId="19" xfId="0" applyNumberFormat="1" applyFont="1" applyFill="1" applyBorder="1" applyAlignment="1" applyProtection="1">
      <alignment vertical="center"/>
      <protection locked="0"/>
    </xf>
    <xf numFmtId="0" fontId="8" fillId="0" borderId="21" xfId="0" applyNumberFormat="1" applyFont="1" applyFill="1" applyBorder="1" applyAlignment="1" applyProtection="1">
      <alignment vertical="center"/>
      <protection locked="0"/>
    </xf>
    <xf numFmtId="3" fontId="8" fillId="0" borderId="17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17" fillId="0" borderId="18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3" fontId="17" fillId="0" borderId="11" xfId="0" applyNumberFormat="1" applyFont="1" applyBorder="1" applyAlignment="1">
      <alignment horizontal="centerContinuous" vertical="center"/>
    </xf>
    <xf numFmtId="0" fontId="18" fillId="0" borderId="0" xfId="0" applyFont="1" applyAlignment="1">
      <alignment/>
    </xf>
    <xf numFmtId="0" fontId="8" fillId="0" borderId="21" xfId="0" applyFont="1" applyBorder="1" applyAlignment="1">
      <alignment vertical="center"/>
    </xf>
    <xf numFmtId="0" fontId="5" fillId="0" borderId="1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NumberFormat="1" applyFont="1" applyFill="1" applyBorder="1" applyAlignment="1" applyProtection="1">
      <alignment vertical="center" wrapText="1"/>
      <protection locked="0"/>
    </xf>
    <xf numFmtId="0" fontId="10" fillId="0" borderId="22" xfId="0" applyFont="1" applyBorder="1" applyAlignment="1">
      <alignment horizontal="center" vertical="center"/>
    </xf>
    <xf numFmtId="0" fontId="13" fillId="0" borderId="23" xfId="0" applyNumberFormat="1" applyFont="1" applyFill="1" applyBorder="1" applyAlignment="1" applyProtection="1">
      <alignment horizontal="center" vertical="center"/>
      <protection locked="0"/>
    </xf>
    <xf numFmtId="3" fontId="14" fillId="0" borderId="21" xfId="0" applyNumberFormat="1" applyFont="1" applyFill="1" applyBorder="1" applyAlignment="1" applyProtection="1">
      <alignment horizontal="right" vertical="center"/>
      <protection locked="0"/>
    </xf>
    <xf numFmtId="3" fontId="14" fillId="0" borderId="23" xfId="0" applyNumberFormat="1" applyFont="1" applyFill="1" applyBorder="1" applyAlignment="1" applyProtection="1">
      <alignment horizontal="right" vertical="center"/>
      <protection locked="0"/>
    </xf>
    <xf numFmtId="3" fontId="5" fillId="0" borderId="24" xfId="0" applyNumberFormat="1" applyFont="1" applyFill="1" applyBorder="1" applyAlignment="1" applyProtection="1">
      <alignment horizontal="right" vertical="center"/>
      <protection locked="0"/>
    </xf>
    <xf numFmtId="3" fontId="8" fillId="0" borderId="21" xfId="0" applyNumberFormat="1" applyFont="1" applyBorder="1" applyAlignment="1">
      <alignment horizontal="right" vertical="center"/>
    </xf>
    <xf numFmtId="3" fontId="14" fillId="0" borderId="19" xfId="0" applyNumberFormat="1" applyFont="1" applyFill="1" applyBorder="1" applyAlignment="1" applyProtection="1">
      <alignment horizontal="right" vertical="center"/>
      <protection locked="0"/>
    </xf>
    <xf numFmtId="3" fontId="19" fillId="0" borderId="12" xfId="0" applyNumberFormat="1" applyFont="1" applyFill="1" applyBorder="1" applyAlignment="1" applyProtection="1">
      <alignment horizontal="right" vertical="center"/>
      <protection locked="0"/>
    </xf>
    <xf numFmtId="164" fontId="19" fillId="0" borderId="2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NumberFormat="1" applyFont="1" applyFill="1" applyBorder="1" applyAlignment="1" applyProtection="1">
      <alignment vertical="center"/>
      <protection locked="0"/>
    </xf>
    <xf numFmtId="3" fontId="13" fillId="0" borderId="23" xfId="0" applyNumberFormat="1" applyFont="1" applyFill="1" applyBorder="1" applyAlignment="1" applyProtection="1">
      <alignment horizontal="center" vertical="center"/>
      <protection locked="0"/>
    </xf>
    <xf numFmtId="3" fontId="8" fillId="0" borderId="21" xfId="0" applyNumberFormat="1" applyFont="1" applyBorder="1" applyAlignment="1">
      <alignment vertical="center"/>
    </xf>
    <xf numFmtId="3" fontId="17" fillId="0" borderId="21" xfId="0" applyNumberFormat="1" applyFont="1" applyBorder="1" applyAlignment="1">
      <alignment horizontal="centerContinuous" vertical="center"/>
    </xf>
    <xf numFmtId="0" fontId="17" fillId="0" borderId="21" xfId="0" applyFont="1" applyBorder="1" applyAlignment="1">
      <alignment vertical="center"/>
    </xf>
    <xf numFmtId="164" fontId="14" fillId="0" borderId="25" xfId="0" applyNumberFormat="1" applyFont="1" applyFill="1" applyBorder="1" applyAlignment="1" applyProtection="1">
      <alignment horizontal="center" vertical="center"/>
      <protection locked="0"/>
    </xf>
    <xf numFmtId="0" fontId="5" fillId="0" borderId="26" xfId="0" applyNumberFormat="1" applyFont="1" applyFill="1" applyBorder="1" applyAlignment="1" applyProtection="1">
      <alignment horizontal="centerContinuous" vertical="center"/>
      <protection locked="0"/>
    </xf>
    <xf numFmtId="3" fontId="5" fillId="0" borderId="27" xfId="0" applyNumberFormat="1" applyFont="1" applyFill="1" applyBorder="1" applyAlignment="1" applyProtection="1">
      <alignment horizontal="right" vertical="center"/>
      <protection locked="0"/>
    </xf>
    <xf numFmtId="3" fontId="5" fillId="0" borderId="28" xfId="0" applyNumberFormat="1" applyFont="1" applyFill="1" applyBorder="1" applyAlignment="1" applyProtection="1">
      <alignment horizontal="right" vertical="center"/>
      <protection locked="0"/>
    </xf>
    <xf numFmtId="3" fontId="14" fillId="0" borderId="14" xfId="0" applyNumberFormat="1" applyFont="1" applyFill="1" applyBorder="1" applyAlignment="1" applyProtection="1">
      <alignment vertical="center"/>
      <protection locked="0"/>
    </xf>
    <xf numFmtId="0" fontId="8" fillId="0" borderId="29" xfId="0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30" xfId="0" applyFont="1" applyBorder="1" applyAlignment="1">
      <alignment horizontal="center" vertical="center"/>
    </xf>
    <xf numFmtId="0" fontId="13" fillId="0" borderId="30" xfId="0" applyNumberFormat="1" applyFont="1" applyFill="1" applyBorder="1" applyAlignment="1" applyProtection="1">
      <alignment horizontal="center" vertical="center"/>
      <protection locked="0"/>
    </xf>
    <xf numFmtId="3" fontId="14" fillId="0" borderId="31" xfId="0" applyNumberFormat="1" applyFont="1" applyFill="1" applyBorder="1" applyAlignment="1" applyProtection="1">
      <alignment horizontal="right" vertical="center"/>
      <protection locked="0"/>
    </xf>
    <xf numFmtId="3" fontId="14" fillId="0" borderId="32" xfId="0" applyNumberFormat="1" applyFont="1" applyFill="1" applyBorder="1" applyAlignment="1" applyProtection="1">
      <alignment vertical="center"/>
      <protection locked="0"/>
    </xf>
    <xf numFmtId="3" fontId="5" fillId="0" borderId="30" xfId="0" applyNumberFormat="1" applyFont="1" applyFill="1" applyBorder="1" applyAlignment="1" applyProtection="1">
      <alignment vertical="center"/>
      <protection locked="0"/>
    </xf>
    <xf numFmtId="3" fontId="15" fillId="0" borderId="33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vertical="center" wrapText="1"/>
      <protection locked="0"/>
    </xf>
    <xf numFmtId="164" fontId="14" fillId="0" borderId="9" xfId="0" applyNumberFormat="1" applyFont="1" applyFill="1" applyBorder="1" applyAlignment="1" applyProtection="1">
      <alignment horizontal="center" vertical="center"/>
      <protection locked="0"/>
    </xf>
    <xf numFmtId="3" fontId="5" fillId="0" borderId="22" xfId="0" applyNumberFormat="1" applyFont="1" applyFill="1" applyBorder="1" applyAlignment="1" applyProtection="1">
      <alignment horizontal="right" vertical="center"/>
      <protection locked="0"/>
    </xf>
    <xf numFmtId="3" fontId="5" fillId="0" borderId="10" xfId="0" applyNumberFormat="1" applyFont="1" applyFill="1" applyBorder="1" applyAlignment="1" applyProtection="1">
      <alignment horizontal="right" vertical="center"/>
      <protection locked="0"/>
    </xf>
    <xf numFmtId="0" fontId="19" fillId="0" borderId="7" xfId="0" applyNumberFormat="1" applyFont="1" applyFill="1" applyBorder="1" applyAlignment="1" applyProtection="1">
      <alignment vertical="center" wrapText="1"/>
      <protection locked="0"/>
    </xf>
    <xf numFmtId="164" fontId="6" fillId="0" borderId="2" xfId="0" applyNumberFormat="1" applyFont="1" applyFill="1" applyBorder="1" applyAlignment="1" applyProtection="1">
      <alignment horizontal="center" vertical="center"/>
      <protection locked="0"/>
    </xf>
    <xf numFmtId="164" fontId="16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16" xfId="0" applyNumberFormat="1" applyFont="1" applyFill="1" applyBorder="1" applyAlignment="1" applyProtection="1">
      <alignment horizontal="left" vertical="center"/>
      <protection locked="0"/>
    </xf>
    <xf numFmtId="164" fontId="5" fillId="0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5" xfId="0" applyNumberFormat="1" applyFont="1" applyFill="1" applyBorder="1" applyAlignment="1" applyProtection="1">
      <alignment horizontal="centerContinuous" vertical="center"/>
      <protection locked="0"/>
    </xf>
    <xf numFmtId="0" fontId="5" fillId="0" borderId="35" xfId="0" applyNumberFormat="1" applyFont="1" applyFill="1" applyBorder="1" applyAlignment="1" applyProtection="1">
      <alignment vertical="center" wrapText="1"/>
      <protection locked="0"/>
    </xf>
    <xf numFmtId="3" fontId="5" fillId="0" borderId="23" xfId="0" applyNumberFormat="1" applyFont="1" applyFill="1" applyBorder="1" applyAlignment="1" applyProtection="1">
      <alignment horizontal="right" vertical="center"/>
      <protection locked="0"/>
    </xf>
    <xf numFmtId="3" fontId="5" fillId="0" borderId="14" xfId="0" applyNumberFormat="1" applyFont="1" applyFill="1" applyBorder="1" applyAlignment="1" applyProtection="1">
      <alignment horizontal="right" vertical="center"/>
      <protection locked="0"/>
    </xf>
    <xf numFmtId="49" fontId="5" fillId="0" borderId="26" xfId="0" applyNumberFormat="1" applyFont="1" applyFill="1" applyBorder="1" applyAlignment="1" applyProtection="1">
      <alignment horizontal="centerContinuous" vertical="center"/>
      <protection locked="0"/>
    </xf>
    <xf numFmtId="0" fontId="5" fillId="0" borderId="36" xfId="0" applyNumberFormat="1" applyFont="1" applyFill="1" applyBorder="1" applyAlignment="1" applyProtection="1">
      <alignment vertical="center" wrapText="1"/>
      <protection locked="0"/>
    </xf>
    <xf numFmtId="0" fontId="14" fillId="0" borderId="37" xfId="0" applyNumberFormat="1" applyFont="1" applyFill="1" applyBorder="1" applyAlignment="1" applyProtection="1">
      <alignment horizontal="centerContinuous" vertical="center"/>
      <protection locked="0"/>
    </xf>
    <xf numFmtId="49" fontId="14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3" fontId="5" fillId="0" borderId="33" xfId="0" applyNumberFormat="1" applyFont="1" applyFill="1" applyBorder="1" applyAlignment="1" applyProtection="1">
      <alignment vertical="center"/>
      <protection locked="0"/>
    </xf>
    <xf numFmtId="3" fontId="14" fillId="0" borderId="12" xfId="0" applyNumberFormat="1" applyFont="1" applyFill="1" applyBorder="1" applyAlignment="1" applyProtection="1">
      <alignment vertical="center"/>
      <protection locked="0"/>
    </xf>
    <xf numFmtId="0" fontId="15" fillId="0" borderId="2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3" fontId="5" fillId="0" borderId="12" xfId="0" applyNumberFormat="1" applyFont="1" applyFill="1" applyBorder="1" applyAlignment="1" applyProtection="1">
      <alignment vertical="center"/>
      <protection locked="0"/>
    </xf>
    <xf numFmtId="3" fontId="14" fillId="0" borderId="39" xfId="0" applyNumberFormat="1" applyFont="1" applyFill="1" applyBorder="1" applyAlignment="1" applyProtection="1">
      <alignment horizontal="right" vertical="center"/>
      <protection locked="0"/>
    </xf>
    <xf numFmtId="3" fontId="14" fillId="0" borderId="40" xfId="0" applyNumberFormat="1" applyFont="1" applyFill="1" applyBorder="1" applyAlignment="1" applyProtection="1">
      <alignment vertical="center"/>
      <protection locked="0"/>
    </xf>
    <xf numFmtId="3" fontId="5" fillId="0" borderId="41" xfId="0" applyNumberFormat="1" applyFont="1" applyFill="1" applyBorder="1" applyAlignment="1" applyProtection="1">
      <alignment vertical="center"/>
      <protection locked="0"/>
    </xf>
    <xf numFmtId="3" fontId="5" fillId="0" borderId="42" xfId="0" applyNumberFormat="1" applyFont="1" applyFill="1" applyBorder="1" applyAlignment="1" applyProtection="1">
      <alignment vertical="center"/>
      <protection locked="0"/>
    </xf>
    <xf numFmtId="3" fontId="8" fillId="0" borderId="39" xfId="0" applyNumberFormat="1" applyFont="1" applyFill="1" applyBorder="1" applyAlignment="1" applyProtection="1">
      <alignment vertical="center"/>
      <protection locked="0"/>
    </xf>
    <xf numFmtId="0" fontId="4" fillId="0" borderId="43" xfId="0" applyNumberFormat="1" applyFont="1" applyFill="1" applyBorder="1" applyAlignment="1" applyProtection="1">
      <alignment/>
      <protection locked="0"/>
    </xf>
    <xf numFmtId="0" fontId="4" fillId="0" borderId="11" xfId="0" applyNumberFormat="1" applyFont="1" applyFill="1" applyBorder="1" applyAlignment="1" applyProtection="1">
      <alignment horizontal="centerContinuous"/>
      <protection locked="0"/>
    </xf>
    <xf numFmtId="0" fontId="10" fillId="0" borderId="41" xfId="0" applyFont="1" applyBorder="1" applyAlignment="1">
      <alignment horizontal="center" vertical="center"/>
    </xf>
    <xf numFmtId="0" fontId="13" fillId="0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32" xfId="0" applyNumberFormat="1" applyFont="1" applyFill="1" applyBorder="1" applyAlignment="1" applyProtection="1">
      <alignment horizontal="center" vertical="center"/>
      <protection locked="0"/>
    </xf>
    <xf numFmtId="164" fontId="14" fillId="0" borderId="31" xfId="0" applyNumberFormat="1" applyFont="1" applyFill="1" applyBorder="1" applyAlignment="1" applyProtection="1">
      <alignment horizontal="center" vertical="center"/>
      <protection locked="0"/>
    </xf>
    <xf numFmtId="164" fontId="14" fillId="0" borderId="32" xfId="0" applyNumberFormat="1" applyFont="1" applyFill="1" applyBorder="1" applyAlignment="1" applyProtection="1">
      <alignment horizontal="center" vertical="center"/>
      <protection locked="0"/>
    </xf>
    <xf numFmtId="164" fontId="5" fillId="0" borderId="33" xfId="0" applyNumberFormat="1" applyFont="1" applyFill="1" applyBorder="1" applyAlignment="1" applyProtection="1">
      <alignment horizontal="center" vertical="center"/>
      <protection locked="0"/>
    </xf>
    <xf numFmtId="164" fontId="14" fillId="0" borderId="33" xfId="0" applyNumberFormat="1" applyFont="1" applyFill="1" applyBorder="1" applyAlignment="1" applyProtection="1">
      <alignment horizontal="center" vertical="center"/>
      <protection locked="0"/>
    </xf>
    <xf numFmtId="164" fontId="14" fillId="0" borderId="45" xfId="0" applyNumberFormat="1" applyFont="1" applyFill="1" applyBorder="1" applyAlignment="1" applyProtection="1">
      <alignment horizontal="center" vertical="center"/>
      <protection locked="0"/>
    </xf>
    <xf numFmtId="164" fontId="16" fillId="0" borderId="33" xfId="0" applyNumberFormat="1" applyFont="1" applyFill="1" applyBorder="1" applyAlignment="1" applyProtection="1">
      <alignment horizontal="center" vertical="center"/>
      <protection locked="0"/>
    </xf>
    <xf numFmtId="3" fontId="6" fillId="0" borderId="24" xfId="0" applyNumberFormat="1" applyFont="1" applyFill="1" applyBorder="1" applyAlignment="1" applyProtection="1">
      <alignment horizontal="right" vertical="center"/>
      <protection locked="0"/>
    </xf>
    <xf numFmtId="3" fontId="6" fillId="0" borderId="12" xfId="0" applyNumberFormat="1" applyFont="1" applyFill="1" applyBorder="1" applyAlignment="1" applyProtection="1">
      <alignment horizontal="right" vertical="center"/>
      <protection locked="0"/>
    </xf>
    <xf numFmtId="164" fontId="9" fillId="0" borderId="6" xfId="0" applyNumberFormat="1" applyFont="1" applyFill="1" applyBorder="1" applyAlignment="1" applyProtection="1">
      <alignment horizontal="center" vertical="center"/>
      <protection locked="0"/>
    </xf>
    <xf numFmtId="164" fontId="9" fillId="0" borderId="32" xfId="0" applyNumberFormat="1" applyFont="1" applyFill="1" applyBorder="1" applyAlignment="1" applyProtection="1">
      <alignment horizontal="center" vertical="center"/>
      <protection locked="0"/>
    </xf>
    <xf numFmtId="3" fontId="9" fillId="0" borderId="23" xfId="0" applyNumberFormat="1" applyFont="1" applyFill="1" applyBorder="1" applyAlignment="1" applyProtection="1">
      <alignment horizontal="right" vertical="center"/>
      <protection locked="0"/>
    </xf>
    <xf numFmtId="3" fontId="9" fillId="0" borderId="14" xfId="0" applyNumberFormat="1" applyFont="1" applyFill="1" applyBorder="1" applyAlignment="1" applyProtection="1">
      <alignment horizontal="right" vertical="center"/>
      <protection locked="0"/>
    </xf>
    <xf numFmtId="3" fontId="5" fillId="0" borderId="11" xfId="0" applyNumberFormat="1" applyFont="1" applyFill="1" applyBorder="1" applyAlignment="1" applyProtection="1">
      <alignment horizontal="right" vertical="center"/>
      <protection locked="0"/>
    </xf>
    <xf numFmtId="0" fontId="15" fillId="0" borderId="7" xfId="0" applyNumberFormat="1" applyFont="1" applyFill="1" applyBorder="1" applyAlignment="1" applyProtection="1">
      <alignment vertical="center" wrapText="1"/>
      <protection locked="0"/>
    </xf>
    <xf numFmtId="164" fontId="5" fillId="0" borderId="33" xfId="0" applyNumberFormat="1" applyFont="1" applyFill="1" applyBorder="1" applyAlignment="1" applyProtection="1">
      <alignment horizontal="right" vertical="center"/>
      <protection locked="0"/>
    </xf>
    <xf numFmtId="3" fontId="5" fillId="0" borderId="33" xfId="0" applyNumberFormat="1" applyFont="1" applyFill="1" applyBorder="1" applyAlignment="1" applyProtection="1">
      <alignment horizontal="right" vertical="center"/>
      <protection locked="0"/>
    </xf>
    <xf numFmtId="164" fontId="20" fillId="0" borderId="38" xfId="18" applyNumberFormat="1" applyFont="1" applyFill="1" applyBorder="1" applyAlignment="1" applyProtection="1">
      <alignment vertical="center" wrapText="1"/>
      <protection locked="0"/>
    </xf>
    <xf numFmtId="164" fontId="5" fillId="0" borderId="38" xfId="0" applyNumberFormat="1" applyFont="1" applyFill="1" applyBorder="1" applyAlignment="1" applyProtection="1">
      <alignment horizontal="center" vertical="center"/>
      <protection locked="0"/>
    </xf>
    <xf numFmtId="3" fontId="5" fillId="0" borderId="46" xfId="0" applyNumberFormat="1" applyFont="1" applyFill="1" applyBorder="1" applyAlignment="1" applyProtection="1">
      <alignment horizontal="right" vertical="center"/>
      <protection locked="0"/>
    </xf>
    <xf numFmtId="3" fontId="14" fillId="0" borderId="47" xfId="0" applyNumberFormat="1" applyFont="1" applyFill="1" applyBorder="1" applyAlignment="1" applyProtection="1">
      <alignment horizontal="right" vertical="center"/>
      <protection locked="0"/>
    </xf>
    <xf numFmtId="3" fontId="14" fillId="0" borderId="48" xfId="0" applyNumberFormat="1" applyFont="1" applyFill="1" applyBorder="1" applyAlignment="1" applyProtection="1">
      <alignment horizontal="right" vertical="center"/>
      <protection locked="0"/>
    </xf>
    <xf numFmtId="1" fontId="20" fillId="0" borderId="49" xfId="0" applyNumberFormat="1" applyFont="1" applyFill="1" applyBorder="1" applyAlignment="1" applyProtection="1">
      <alignment horizontal="centerContinuous" vertical="center"/>
      <protection locked="0"/>
    </xf>
    <xf numFmtId="49" fontId="15" fillId="0" borderId="1" xfId="0" applyNumberFormat="1" applyFont="1" applyFill="1" applyBorder="1" applyAlignment="1" applyProtection="1">
      <alignment horizontal="centerContinuous" vertical="center"/>
      <protection locked="0"/>
    </xf>
    <xf numFmtId="3" fontId="8" fillId="0" borderId="31" xfId="0" applyNumberFormat="1" applyFont="1" applyBorder="1" applyAlignment="1">
      <alignment vertical="center"/>
    </xf>
    <xf numFmtId="0" fontId="17" fillId="0" borderId="43" xfId="0" applyFont="1" applyBorder="1" applyAlignment="1">
      <alignment vertical="center"/>
    </xf>
    <xf numFmtId="164" fontId="5" fillId="0" borderId="6" xfId="0" applyNumberFormat="1" applyFont="1" applyFill="1" applyBorder="1" applyAlignment="1" applyProtection="1">
      <alignment horizontal="center" vertical="center"/>
      <protection locked="0"/>
    </xf>
    <xf numFmtId="164" fontId="5" fillId="0" borderId="32" xfId="0" applyNumberFormat="1" applyFont="1" applyFill="1" applyBorder="1" applyAlignment="1" applyProtection="1">
      <alignment horizontal="center" vertical="center"/>
      <protection locked="0"/>
    </xf>
    <xf numFmtId="164" fontId="5" fillId="0" borderId="2" xfId="0" applyNumberFormat="1" applyFont="1" applyFill="1" applyBorder="1" applyAlignment="1" applyProtection="1">
      <alignment horizontal="left" vertical="center"/>
      <protection locked="0"/>
    </xf>
    <xf numFmtId="3" fontId="8" fillId="0" borderId="17" xfId="0" applyNumberFormat="1" applyFont="1" applyBorder="1" applyAlignment="1">
      <alignment horizontal="right" vertical="center"/>
    </xf>
    <xf numFmtId="49" fontId="5" fillId="0" borderId="8" xfId="0" applyNumberFormat="1" applyFont="1" applyFill="1" applyBorder="1" applyAlignment="1" applyProtection="1">
      <alignment horizontal="centerContinuous" vertical="center"/>
      <protection locked="0"/>
    </xf>
    <xf numFmtId="0" fontId="5" fillId="0" borderId="50" xfId="0" applyNumberFormat="1" applyFont="1" applyFill="1" applyBorder="1" applyAlignment="1" applyProtection="1">
      <alignment vertical="center" wrapText="1"/>
      <protection locked="0"/>
    </xf>
    <xf numFmtId="164" fontId="6" fillId="0" borderId="9" xfId="0" applyNumberFormat="1" applyFont="1" applyFill="1" applyBorder="1" applyAlignment="1" applyProtection="1">
      <alignment horizontal="center" vertical="center"/>
      <protection locked="0"/>
    </xf>
    <xf numFmtId="164" fontId="5" fillId="0" borderId="25" xfId="0" applyNumberFormat="1" applyFont="1" applyFill="1" applyBorder="1" applyAlignment="1" applyProtection="1">
      <alignment horizontal="center" vertical="center"/>
      <protection locked="0"/>
    </xf>
    <xf numFmtId="49" fontId="16" fillId="0" borderId="1" xfId="0" applyNumberFormat="1" applyFont="1" applyFill="1" applyBorder="1" applyAlignment="1" applyProtection="1">
      <alignment horizontal="centerContinuous" vertical="center"/>
      <protection locked="0"/>
    </xf>
    <xf numFmtId="0" fontId="16" fillId="0" borderId="7" xfId="0" applyNumberFormat="1" applyFont="1" applyFill="1" applyBorder="1" applyAlignment="1" applyProtection="1">
      <alignment vertical="center" wrapText="1"/>
      <protection locked="0"/>
    </xf>
    <xf numFmtId="3" fontId="16" fillId="0" borderId="24" xfId="0" applyNumberFormat="1" applyFont="1" applyFill="1" applyBorder="1" applyAlignment="1" applyProtection="1">
      <alignment horizontal="right" vertical="center"/>
      <protection locked="0"/>
    </xf>
    <xf numFmtId="3" fontId="16" fillId="0" borderId="12" xfId="0" applyNumberFormat="1" applyFont="1" applyFill="1" applyBorder="1" applyAlignment="1" applyProtection="1">
      <alignment horizontal="right" vertical="center"/>
      <protection locked="0"/>
    </xf>
    <xf numFmtId="0" fontId="20" fillId="0" borderId="6" xfId="0" applyFont="1" applyBorder="1" applyAlignment="1">
      <alignment vertical="center" wrapText="1"/>
    </xf>
    <xf numFmtId="49" fontId="20" fillId="0" borderId="5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49" fontId="15" fillId="0" borderId="51" xfId="0" applyNumberFormat="1" applyFont="1" applyBorder="1" applyAlignment="1">
      <alignment horizontal="center" vertical="center"/>
    </xf>
    <xf numFmtId="3" fontId="5" fillId="0" borderId="2" xfId="0" applyNumberFormat="1" applyFont="1" applyFill="1" applyBorder="1" applyAlignment="1" applyProtection="1">
      <alignment horizontal="center" vertical="center"/>
      <protection locked="0"/>
    </xf>
    <xf numFmtId="3" fontId="5" fillId="0" borderId="33" xfId="0" applyNumberFormat="1" applyFont="1" applyFill="1" applyBorder="1" applyAlignment="1" applyProtection="1">
      <alignment horizontal="center" vertical="center"/>
      <protection locked="0"/>
    </xf>
    <xf numFmtId="3" fontId="5" fillId="0" borderId="52" xfId="0" applyNumberFormat="1" applyFont="1" applyFill="1" applyBorder="1" applyAlignment="1" applyProtection="1">
      <alignment horizontal="center" vertical="center"/>
      <protection locked="0"/>
    </xf>
    <xf numFmtId="0" fontId="5" fillId="0" borderId="25" xfId="0" applyNumberFormat="1" applyFont="1" applyFill="1" applyBorder="1" applyAlignment="1" applyProtection="1">
      <alignment vertical="center" wrapText="1"/>
      <protection locked="0"/>
    </xf>
    <xf numFmtId="0" fontId="21" fillId="0" borderId="0" xfId="0" applyNumberFormat="1" applyFont="1" applyFill="1" applyBorder="1" applyAlignment="1" applyProtection="1">
      <alignment horizontal="center" vertical="top"/>
      <protection/>
    </xf>
    <xf numFmtId="49" fontId="22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49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Continuous"/>
    </xf>
    <xf numFmtId="4" fontId="21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Font="1" applyAlignment="1">
      <alignment horizontal="center"/>
    </xf>
    <xf numFmtId="3" fontId="21" fillId="0" borderId="0" xfId="0" applyNumberFormat="1" applyFont="1" applyFill="1" applyBorder="1" applyAlignment="1" applyProtection="1">
      <alignment horizontal="center" vertical="top"/>
      <protection/>
    </xf>
    <xf numFmtId="49" fontId="24" fillId="0" borderId="0" xfId="0" applyNumberFormat="1" applyFont="1" applyFill="1" applyBorder="1" applyAlignment="1" applyProtection="1">
      <alignment horizontal="center" vertical="top" wrapText="1"/>
      <protection/>
    </xf>
    <xf numFmtId="0" fontId="25" fillId="0" borderId="53" xfId="0" applyNumberFormat="1" applyFont="1" applyFill="1" applyBorder="1" applyAlignment="1" applyProtection="1">
      <alignment horizontal="center" vertical="center" wrapText="1"/>
      <protection/>
    </xf>
    <xf numFmtId="49" fontId="26" fillId="0" borderId="54" xfId="0" applyNumberFormat="1" applyFont="1" applyFill="1" applyBorder="1" applyAlignment="1" applyProtection="1">
      <alignment horizontal="center" vertical="center" wrapText="1"/>
      <protection/>
    </xf>
    <xf numFmtId="0" fontId="27" fillId="0" borderId="54" xfId="0" applyNumberFormat="1" applyFont="1" applyFill="1" applyBorder="1" applyAlignment="1" applyProtection="1">
      <alignment horizontal="center" vertical="center" wrapText="1"/>
      <protection/>
    </xf>
    <xf numFmtId="0" fontId="25" fillId="0" borderId="55" xfId="0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4" fillId="0" borderId="56" xfId="0" applyNumberFormat="1" applyFont="1" applyFill="1" applyBorder="1" applyAlignment="1" applyProtection="1">
      <alignment horizontal="center" vertical="center"/>
      <protection/>
    </xf>
    <xf numFmtId="49" fontId="28" fillId="0" borderId="9" xfId="0" applyNumberFormat="1" applyFont="1" applyFill="1" applyBorder="1" applyAlignment="1" applyProtection="1">
      <alignment horizontal="center" vertical="center" wrapText="1"/>
      <protection/>
    </xf>
    <xf numFmtId="0" fontId="24" fillId="0" borderId="9" xfId="0" applyNumberFormat="1" applyFont="1" applyFill="1" applyBorder="1" applyAlignment="1" applyProtection="1">
      <alignment horizontal="center" vertical="center"/>
      <protection/>
    </xf>
    <xf numFmtId="0" fontId="24" fillId="0" borderId="57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18" xfId="0" applyNumberFormat="1" applyFont="1" applyFill="1" applyBorder="1" applyAlignment="1" applyProtection="1">
      <alignment horizontal="center" vertical="center"/>
      <protection/>
    </xf>
    <xf numFmtId="49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vertical="center"/>
      <protection/>
    </xf>
    <xf numFmtId="3" fontId="23" fillId="0" borderId="17" xfId="0" applyNumberFormat="1" applyFont="1" applyFill="1" applyBorder="1" applyAlignment="1" applyProtection="1">
      <alignment horizontal="right" vertical="center"/>
      <protection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25" fillId="0" borderId="58" xfId="0" applyNumberFormat="1" applyFont="1" applyFill="1" applyBorder="1" applyAlignment="1" applyProtection="1">
      <alignment horizontal="center" vertical="center"/>
      <protection/>
    </xf>
    <xf numFmtId="49" fontId="21" fillId="0" borderId="2" xfId="0" applyNumberFormat="1" applyFont="1" applyFill="1" applyBorder="1" applyAlignment="1" applyProtection="1">
      <alignment horizontal="center" vertical="center" wrapText="1"/>
      <protection/>
    </xf>
    <xf numFmtId="0" fontId="21" fillId="0" borderId="2" xfId="0" applyNumberFormat="1" applyFont="1" applyFill="1" applyBorder="1" applyAlignment="1" applyProtection="1">
      <alignment vertical="center"/>
      <protection/>
    </xf>
    <xf numFmtId="3" fontId="21" fillId="0" borderId="59" xfId="0" applyNumberFormat="1" applyFont="1" applyFill="1" applyBorder="1" applyAlignment="1" applyProtection="1">
      <alignment horizontal="right" vertical="center"/>
      <protection/>
    </xf>
    <xf numFmtId="0" fontId="21" fillId="0" borderId="58" xfId="0" applyNumberFormat="1" applyFont="1" applyFill="1" applyBorder="1" applyAlignment="1" applyProtection="1">
      <alignment horizontal="center" vertical="center"/>
      <protection/>
    </xf>
    <xf numFmtId="49" fontId="21" fillId="0" borderId="6" xfId="0" applyNumberFormat="1" applyFont="1" applyFill="1" applyBorder="1" applyAlignment="1" applyProtection="1">
      <alignment horizontal="center" vertical="center" wrapText="1"/>
      <protection/>
    </xf>
    <xf numFmtId="0" fontId="21" fillId="0" borderId="6" xfId="0" applyNumberFormat="1" applyFont="1" applyFill="1" applyBorder="1" applyAlignment="1" applyProtection="1">
      <alignment vertical="center" wrapText="1"/>
      <protection/>
    </xf>
    <xf numFmtId="3" fontId="21" fillId="0" borderId="60" xfId="0" applyNumberFormat="1" applyFont="1" applyFill="1" applyBorder="1" applyAlignment="1" applyProtection="1">
      <alignment horizontal="right" vertical="center"/>
      <protection/>
    </xf>
    <xf numFmtId="49" fontId="27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61" xfId="0" applyNumberFormat="1" applyFont="1" applyFill="1" applyBorder="1" applyAlignment="1" applyProtection="1">
      <alignment horizontal="center" vertical="center"/>
      <protection/>
    </xf>
    <xf numFmtId="0" fontId="20" fillId="0" borderId="25" xfId="0" applyNumberFormat="1" applyFont="1" applyFill="1" applyBorder="1" applyAlignment="1" applyProtection="1">
      <alignment vertical="center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3" fontId="20" fillId="0" borderId="62" xfId="0" applyNumberFormat="1" applyFont="1" applyFill="1" applyBorder="1" applyAlignment="1" applyProtection="1">
      <alignment horizontal="right" vertical="center"/>
      <protection/>
    </xf>
    <xf numFmtId="0" fontId="29" fillId="0" borderId="56" xfId="0" applyNumberFormat="1" applyFont="1" applyFill="1" applyBorder="1" applyAlignment="1" applyProtection="1">
      <alignment horizontal="center" vertical="center"/>
      <protection/>
    </xf>
    <xf numFmtId="49" fontId="30" fillId="0" borderId="9" xfId="0" applyNumberFormat="1" applyFont="1" applyFill="1" applyBorder="1" applyAlignment="1" applyProtection="1">
      <alignment horizontal="center" vertical="center" wrapText="1"/>
      <protection/>
    </xf>
    <xf numFmtId="0" fontId="21" fillId="0" borderId="9" xfId="0" applyNumberFormat="1" applyFont="1" applyFill="1" applyBorder="1" applyAlignment="1" applyProtection="1">
      <alignment vertical="center"/>
      <protection/>
    </xf>
    <xf numFmtId="3" fontId="21" fillId="0" borderId="63" xfId="0" applyNumberFormat="1" applyFont="1" applyFill="1" applyBorder="1" applyAlignment="1" applyProtection="1">
      <alignment horizontal="right" vertical="center"/>
      <protection/>
    </xf>
    <xf numFmtId="49" fontId="30" fillId="0" borderId="2" xfId="0" applyNumberFormat="1" applyFont="1" applyFill="1" applyBorder="1" applyAlignment="1" applyProtection="1">
      <alignment horizontal="center" vertical="center" wrapText="1"/>
      <protection/>
    </xf>
    <xf numFmtId="0" fontId="30" fillId="0" borderId="2" xfId="0" applyNumberFormat="1" applyFont="1" applyFill="1" applyBorder="1" applyAlignment="1" applyProtection="1">
      <alignment vertical="center"/>
      <protection/>
    </xf>
    <xf numFmtId="3" fontId="30" fillId="0" borderId="59" xfId="0" applyNumberFormat="1" applyFont="1" applyFill="1" applyBorder="1" applyAlignment="1" applyProtection="1">
      <alignment horizontal="right" vertical="center"/>
      <protection/>
    </xf>
    <xf numFmtId="0" fontId="29" fillId="0" borderId="37" xfId="0" applyNumberFormat="1" applyFont="1" applyFill="1" applyBorder="1" applyAlignment="1" applyProtection="1">
      <alignment horizontal="center" vertical="center"/>
      <protection/>
    </xf>
    <xf numFmtId="49" fontId="30" fillId="0" borderId="35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49" fontId="22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37" xfId="0" applyNumberFormat="1" applyFont="1" applyFill="1" applyBorder="1" applyAlignment="1" applyProtection="1">
      <alignment horizontal="center" vertical="center"/>
      <protection/>
    </xf>
    <xf numFmtId="49" fontId="31" fillId="0" borderId="35" xfId="0" applyNumberFormat="1" applyFont="1" applyFill="1" applyBorder="1" applyAlignment="1" applyProtection="1">
      <alignment horizontal="center" vertical="center" wrapText="1"/>
      <protection/>
    </xf>
    <xf numFmtId="0" fontId="20" fillId="0" borderId="23" xfId="0" applyNumberFormat="1" applyFont="1" applyFill="1" applyBorder="1" applyAlignment="1" applyProtection="1">
      <alignment vertical="center" wrapText="1"/>
      <protection/>
    </xf>
    <xf numFmtId="3" fontId="20" fillId="0" borderId="60" xfId="0" applyNumberFormat="1" applyFont="1" applyFill="1" applyBorder="1" applyAlignment="1" applyProtection="1">
      <alignment horizontal="right" vertical="center"/>
      <protection/>
    </xf>
    <xf numFmtId="49" fontId="22" fillId="0" borderId="9" xfId="0" applyNumberFormat="1" applyFont="1" applyFill="1" applyBorder="1" applyAlignment="1" applyProtection="1">
      <alignment horizontal="center" vertical="center" wrapText="1"/>
      <protection/>
    </xf>
    <xf numFmtId="0" fontId="21" fillId="0" borderId="9" xfId="0" applyNumberFormat="1" applyFont="1" applyFill="1" applyBorder="1" applyAlignment="1" applyProtection="1">
      <alignment vertical="center" wrapText="1"/>
      <protection/>
    </xf>
    <xf numFmtId="49" fontId="32" fillId="0" borderId="25" xfId="0" applyNumberFormat="1" applyFont="1" applyFill="1" applyBorder="1" applyAlignment="1" applyProtection="1">
      <alignment horizontal="center" vertical="center" wrapText="1"/>
      <protection/>
    </xf>
    <xf numFmtId="0" fontId="21" fillId="0" borderId="23" xfId="0" applyNumberFormat="1" applyFont="1" applyFill="1" applyBorder="1" applyAlignment="1" applyProtection="1">
      <alignment vertical="center" wrapText="1"/>
      <protection/>
    </xf>
    <xf numFmtId="49" fontId="31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23" xfId="0" applyNumberFormat="1" applyFont="1" applyFill="1" applyBorder="1" applyAlignment="1" applyProtection="1">
      <alignment vertical="center"/>
      <protection/>
    </xf>
    <xf numFmtId="0" fontId="21" fillId="0" borderId="6" xfId="0" applyNumberFormat="1" applyFont="1" applyFill="1" applyBorder="1" applyAlignment="1" applyProtection="1">
      <alignment vertical="center"/>
      <protection/>
    </xf>
    <xf numFmtId="0" fontId="21" fillId="0" borderId="2" xfId="0" applyNumberFormat="1" applyFont="1" applyFill="1" applyBorder="1" applyAlignment="1" applyProtection="1">
      <alignment vertical="center" wrapText="1"/>
      <protection/>
    </xf>
    <xf numFmtId="0" fontId="30" fillId="0" borderId="58" xfId="0" applyNumberFormat="1" applyFont="1" applyFill="1" applyBorder="1" applyAlignment="1" applyProtection="1">
      <alignment horizontal="center" vertical="center"/>
      <protection/>
    </xf>
    <xf numFmtId="49" fontId="22" fillId="0" borderId="2" xfId="0" applyNumberFormat="1" applyFont="1" applyFill="1" applyBorder="1" applyAlignment="1" applyProtection="1">
      <alignment horizontal="center" vertical="center" wrapText="1"/>
      <protection/>
    </xf>
    <xf numFmtId="0" fontId="22" fillId="0" borderId="2" xfId="0" applyNumberFormat="1" applyFont="1" applyFill="1" applyBorder="1" applyAlignment="1" applyProtection="1">
      <alignment vertical="center"/>
      <protection/>
    </xf>
    <xf numFmtId="3" fontId="22" fillId="0" borderId="59" xfId="0" applyNumberFormat="1" applyFont="1" applyFill="1" applyBorder="1" applyAlignment="1" applyProtection="1">
      <alignment horizontal="right" vertical="center"/>
      <protection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30" fillId="0" borderId="61" xfId="0" applyNumberFormat="1" applyFont="1" applyFill="1" applyBorder="1" applyAlignment="1" applyProtection="1">
      <alignment horizontal="center" vertical="center"/>
      <protection/>
    </xf>
    <xf numFmtId="49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25" xfId="0" applyNumberFormat="1" applyFont="1" applyFill="1" applyBorder="1" applyAlignment="1" applyProtection="1">
      <alignment vertical="center"/>
      <protection/>
    </xf>
    <xf numFmtId="3" fontId="22" fillId="0" borderId="62" xfId="0" applyNumberFormat="1" applyFont="1" applyFill="1" applyBorder="1" applyAlignment="1" applyProtection="1">
      <alignment horizontal="right" vertical="center"/>
      <protection/>
    </xf>
    <xf numFmtId="49" fontId="30" fillId="0" borderId="6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vertical="center"/>
      <protection/>
    </xf>
    <xf numFmtId="49" fontId="22" fillId="0" borderId="36" xfId="0" applyNumberFormat="1" applyFont="1" applyFill="1" applyBorder="1" applyAlignment="1" applyProtection="1">
      <alignment horizontal="center" vertical="center" wrapText="1"/>
      <protection/>
    </xf>
    <xf numFmtId="0" fontId="21" fillId="0" borderId="25" xfId="0" applyNumberFormat="1" applyFont="1" applyFill="1" applyBorder="1" applyAlignment="1" applyProtection="1">
      <alignment vertical="center" wrapText="1"/>
      <protection/>
    </xf>
    <xf numFmtId="0" fontId="22" fillId="0" borderId="58" xfId="0" applyNumberFormat="1" applyFont="1" applyFill="1" applyBorder="1" applyAlignment="1" applyProtection="1">
      <alignment horizontal="center" vertical="center"/>
      <protection/>
    </xf>
    <xf numFmtId="0" fontId="22" fillId="0" borderId="2" xfId="0" applyNumberFormat="1" applyFont="1" applyFill="1" applyBorder="1" applyAlignment="1" applyProtection="1">
      <alignment vertical="center" wrapText="1"/>
      <protection/>
    </xf>
    <xf numFmtId="0" fontId="23" fillId="0" borderId="16" xfId="0" applyNumberFormat="1" applyFont="1" applyFill="1" applyBorder="1" applyAlignment="1" applyProtection="1">
      <alignment horizontal="centerContinuous" vertical="center"/>
      <protection/>
    </xf>
    <xf numFmtId="0" fontId="27" fillId="0" borderId="16" xfId="0" applyNumberFormat="1" applyFont="1" applyFill="1" applyBorder="1" applyAlignment="1" applyProtection="1">
      <alignment horizontal="centerContinuous" vertical="center"/>
      <protection/>
    </xf>
    <xf numFmtId="4" fontId="21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64" xfId="0" applyFont="1" applyBorder="1" applyAlignment="1">
      <alignment horizontal="center" vertical="center"/>
    </xf>
    <xf numFmtId="0" fontId="33" fillId="0" borderId="54" xfId="0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/>
    </xf>
    <xf numFmtId="0" fontId="25" fillId="0" borderId="66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4" fillId="0" borderId="58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3" fillId="0" borderId="18" xfId="0" applyFont="1" applyBorder="1" applyAlignment="1">
      <alignment horizontal="center" vertical="center"/>
    </xf>
    <xf numFmtId="1" fontId="27" fillId="0" borderId="16" xfId="0" applyNumberFormat="1" applyFont="1" applyBorder="1" applyAlignment="1">
      <alignment horizontal="center" vertical="center" wrapText="1"/>
    </xf>
    <xf numFmtId="0" fontId="23" fillId="0" borderId="67" xfId="0" applyFont="1" applyBorder="1" applyAlignment="1">
      <alignment vertical="center"/>
    </xf>
    <xf numFmtId="3" fontId="27" fillId="0" borderId="17" xfId="0" applyNumberFormat="1" applyFont="1" applyBorder="1" applyAlignment="1">
      <alignment vertical="center"/>
    </xf>
    <xf numFmtId="0" fontId="25" fillId="0" borderId="56" xfId="0" applyFont="1" applyBorder="1" applyAlignment="1">
      <alignment horizontal="center" vertical="center"/>
    </xf>
    <xf numFmtId="49" fontId="22" fillId="0" borderId="9" xfId="0" applyNumberFormat="1" applyFont="1" applyBorder="1" applyAlignment="1">
      <alignment horizontal="center" vertical="center"/>
    </xf>
    <xf numFmtId="3" fontId="21" fillId="0" borderId="63" xfId="0" applyNumberFormat="1" applyFont="1" applyBorder="1" applyAlignment="1">
      <alignment vertical="center"/>
    </xf>
    <xf numFmtId="0" fontId="25" fillId="0" borderId="49" xfId="0" applyFont="1" applyBorder="1" applyAlignment="1">
      <alignment horizontal="center" vertical="center"/>
    </xf>
    <xf numFmtId="0" fontId="20" fillId="0" borderId="48" xfId="0" applyNumberFormat="1" applyFont="1" applyFill="1" applyBorder="1" applyAlignment="1" applyProtection="1">
      <alignment vertical="center"/>
      <protection/>
    </xf>
    <xf numFmtId="0" fontId="23" fillId="0" borderId="68" xfId="0" applyFont="1" applyBorder="1" applyAlignment="1">
      <alignment vertical="center"/>
    </xf>
    <xf numFmtId="3" fontId="25" fillId="0" borderId="69" xfId="0" applyNumberFormat="1" applyFont="1" applyBorder="1" applyAlignment="1">
      <alignment vertical="center"/>
    </xf>
    <xf numFmtId="0" fontId="25" fillId="0" borderId="58" xfId="0" applyFont="1" applyBorder="1" applyAlignment="1">
      <alignment vertical="center"/>
    </xf>
    <xf numFmtId="0" fontId="22" fillId="0" borderId="2" xfId="0" applyFont="1" applyBorder="1" applyAlignment="1">
      <alignment horizontal="center" vertical="center"/>
    </xf>
    <xf numFmtId="0" fontId="21" fillId="0" borderId="7" xfId="0" applyFont="1" applyBorder="1" applyAlignment="1">
      <alignment vertical="center" wrapText="1"/>
    </xf>
    <xf numFmtId="3" fontId="21" fillId="0" borderId="59" xfId="0" applyNumberFormat="1" applyFont="1" applyBorder="1" applyAlignment="1">
      <alignment vertical="center"/>
    </xf>
    <xf numFmtId="0" fontId="25" fillId="0" borderId="37" xfId="0" applyFont="1" applyBorder="1" applyAlignment="1">
      <alignment horizontal="center" vertical="center"/>
    </xf>
    <xf numFmtId="0" fontId="20" fillId="0" borderId="6" xfId="0" applyNumberFormat="1" applyFont="1" applyFill="1" applyBorder="1" applyAlignment="1" applyProtection="1">
      <alignment vertical="center"/>
      <protection/>
    </xf>
    <xf numFmtId="0" fontId="21" fillId="0" borderId="70" xfId="0" applyFont="1" applyBorder="1" applyAlignment="1">
      <alignment vertical="center"/>
    </xf>
    <xf numFmtId="3" fontId="25" fillId="0" borderId="60" xfId="0" applyNumberFormat="1" applyFont="1" applyBorder="1" applyAlignment="1">
      <alignment vertical="center"/>
    </xf>
    <xf numFmtId="0" fontId="29" fillId="0" borderId="58" xfId="0" applyFont="1" applyBorder="1" applyAlignment="1">
      <alignment horizontal="center" vertical="center"/>
    </xf>
    <xf numFmtId="0" fontId="20" fillId="0" borderId="2" xfId="0" applyNumberFormat="1" applyFont="1" applyFill="1" applyBorder="1" applyAlignment="1" applyProtection="1">
      <alignment vertical="center"/>
      <protection/>
    </xf>
    <xf numFmtId="0" fontId="21" fillId="0" borderId="0" xfId="0" applyFont="1" applyBorder="1" applyAlignment="1">
      <alignment vertical="center"/>
    </xf>
    <xf numFmtId="3" fontId="25" fillId="0" borderId="59" xfId="0" applyNumberFormat="1" applyFont="1" applyBorder="1" applyAlignment="1">
      <alignment vertical="center"/>
    </xf>
    <xf numFmtId="0" fontId="29" fillId="0" borderId="37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1" fillId="0" borderId="35" xfId="0" applyFont="1" applyBorder="1" applyAlignment="1">
      <alignment vertical="center" wrapText="1"/>
    </xf>
    <xf numFmtId="3" fontId="21" fillId="0" borderId="60" xfId="0" applyNumberFormat="1" applyFont="1" applyBorder="1" applyAlignment="1">
      <alignment vertical="center"/>
    </xf>
    <xf numFmtId="0" fontId="29" fillId="0" borderId="5" xfId="0" applyFont="1" applyBorder="1" applyAlignment="1">
      <alignment horizontal="center" vertical="center"/>
    </xf>
    <xf numFmtId="0" fontId="22" fillId="0" borderId="9" xfId="0" applyNumberFormat="1" applyFont="1" applyFill="1" applyBorder="1" applyAlignment="1" applyProtection="1">
      <alignment horizontal="center" vertical="center"/>
      <protection/>
    </xf>
    <xf numFmtId="0" fontId="21" fillId="0" borderId="35" xfId="0" applyNumberFormat="1" applyFont="1" applyFill="1" applyBorder="1" applyAlignment="1" applyProtection="1">
      <alignment vertical="center" wrapText="1"/>
      <protection/>
    </xf>
    <xf numFmtId="0" fontId="29" fillId="0" borderId="56" xfId="0" applyFont="1" applyBorder="1" applyAlignment="1">
      <alignment horizontal="center" vertical="center"/>
    </xf>
    <xf numFmtId="0" fontId="21" fillId="0" borderId="50" xfId="0" applyNumberFormat="1" applyFont="1" applyFill="1" applyBorder="1" applyAlignment="1" applyProtection="1">
      <alignment vertical="center" wrapText="1"/>
      <protection/>
    </xf>
    <xf numFmtId="0" fontId="22" fillId="0" borderId="9" xfId="0" applyFont="1" applyBorder="1" applyAlignment="1">
      <alignment horizontal="center" vertical="center"/>
    </xf>
    <xf numFmtId="0" fontId="21" fillId="0" borderId="50" xfId="0" applyFont="1" applyBorder="1" applyAlignment="1">
      <alignment vertical="center" wrapText="1"/>
    </xf>
    <xf numFmtId="0" fontId="29" fillId="0" borderId="71" xfId="0" applyFont="1" applyBorder="1" applyAlignment="1">
      <alignment horizontal="center" vertical="center"/>
    </xf>
    <xf numFmtId="0" fontId="22" fillId="0" borderId="72" xfId="0" applyFont="1" applyBorder="1" applyAlignment="1">
      <alignment horizontal="center" vertical="center"/>
    </xf>
    <xf numFmtId="3" fontId="21" fillId="0" borderId="73" xfId="0" applyNumberFormat="1" applyFont="1" applyBorder="1" applyAlignment="1">
      <alignment vertical="center"/>
    </xf>
    <xf numFmtId="0" fontId="23" fillId="0" borderId="16" xfId="0" applyFont="1" applyBorder="1" applyAlignment="1">
      <alignment horizontal="centerContinuous" vertical="center" wrapText="1"/>
    </xf>
    <xf numFmtId="0" fontId="21" fillId="0" borderId="67" xfId="0" applyFont="1" applyBorder="1" applyAlignment="1">
      <alignment horizontal="centerContinuous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D3" sqref="D3"/>
    </sheetView>
  </sheetViews>
  <sheetFormatPr defaultColWidth="9.00390625" defaultRowHeight="12.75"/>
  <cols>
    <col min="1" max="1" width="8.00390625" style="1" customWidth="1"/>
    <col min="2" max="2" width="34.25390625" style="1" customWidth="1"/>
    <col min="3" max="3" width="7.00390625" style="1" customWidth="1"/>
    <col min="4" max="5" width="16.25390625" style="1" customWidth="1"/>
    <col min="6" max="16384" width="10.00390625" style="1" customWidth="1"/>
  </cols>
  <sheetData>
    <row r="1" spans="4:5" s="11" customFormat="1" ht="15.75">
      <c r="D1" s="10" t="s">
        <v>19</v>
      </c>
      <c r="E1" s="10"/>
    </row>
    <row r="2" spans="1:5" s="11" customFormat="1" ht="13.5" customHeight="1">
      <c r="A2" s="28"/>
      <c r="B2" s="29"/>
      <c r="C2" s="8"/>
      <c r="D2" s="23" t="s">
        <v>141</v>
      </c>
      <c r="E2" s="23"/>
    </row>
    <row r="3" spans="1:5" s="11" customFormat="1" ht="14.25" customHeight="1">
      <c r="A3" s="28"/>
      <c r="B3" s="29"/>
      <c r="C3" s="8"/>
      <c r="D3" s="23" t="s">
        <v>15</v>
      </c>
      <c r="E3" s="23"/>
    </row>
    <row r="4" spans="1:5" s="11" customFormat="1" ht="15" customHeight="1">
      <c r="A4" s="28"/>
      <c r="B4" s="29"/>
      <c r="C4" s="47"/>
      <c r="D4" s="23" t="s">
        <v>41</v>
      </c>
      <c r="E4" s="23"/>
    </row>
    <row r="5" spans="1:5" s="11" customFormat="1" ht="96.75" customHeight="1">
      <c r="A5" s="6" t="s">
        <v>102</v>
      </c>
      <c r="B5" s="7"/>
      <c r="C5" s="8"/>
      <c r="D5" s="9"/>
      <c r="E5" s="9"/>
    </row>
    <row r="6" spans="1:5" s="11" customFormat="1" ht="19.5" thickBot="1">
      <c r="A6" s="6"/>
      <c r="B6" s="7"/>
      <c r="C6" s="8"/>
      <c r="D6" s="9"/>
      <c r="E6" s="9" t="s">
        <v>11</v>
      </c>
    </row>
    <row r="7" spans="1:5" s="12" customFormat="1" ht="25.5">
      <c r="A7" s="17" t="s">
        <v>0</v>
      </c>
      <c r="B7" s="33" t="s">
        <v>1</v>
      </c>
      <c r="C7" s="18" t="s">
        <v>2</v>
      </c>
      <c r="D7" s="97" t="s">
        <v>18</v>
      </c>
      <c r="E7" s="64" t="s">
        <v>3</v>
      </c>
    </row>
    <row r="8" spans="1:5" s="12" customFormat="1" ht="17.25" customHeight="1">
      <c r="A8" s="13" t="s">
        <v>4</v>
      </c>
      <c r="B8" s="14"/>
      <c r="C8" s="15" t="s">
        <v>5</v>
      </c>
      <c r="D8" s="98" t="s">
        <v>6</v>
      </c>
      <c r="E8" s="42" t="s">
        <v>6</v>
      </c>
    </row>
    <row r="9" spans="1:5" s="21" customFormat="1" ht="12" thickBot="1">
      <c r="A9" s="31">
        <v>1</v>
      </c>
      <c r="B9" s="32">
        <v>2</v>
      </c>
      <c r="C9" s="32">
        <v>3</v>
      </c>
      <c r="D9" s="99">
        <v>4</v>
      </c>
      <c r="E9" s="43">
        <v>5</v>
      </c>
    </row>
    <row r="10" spans="1:5" s="39" customFormat="1" ht="21.75" customHeight="1" thickBot="1" thickTop="1">
      <c r="A10" s="57">
        <v>852</v>
      </c>
      <c r="B10" s="58" t="s">
        <v>39</v>
      </c>
      <c r="C10" s="59" t="s">
        <v>40</v>
      </c>
      <c r="D10" s="100">
        <f>SUM(D14+D11)</f>
        <v>70000</v>
      </c>
      <c r="E10" s="50">
        <f>SUM(E14+E11)</f>
        <v>70000</v>
      </c>
    </row>
    <row r="11" spans="1:5" s="39" customFormat="1" ht="57" customHeight="1" thickTop="1">
      <c r="A11" s="35">
        <v>85212</v>
      </c>
      <c r="B11" s="36" t="s">
        <v>103</v>
      </c>
      <c r="C11" s="37"/>
      <c r="D11" s="101">
        <f>SUM(D12:D13)</f>
        <v>18000</v>
      </c>
      <c r="E11" s="96">
        <f>SUM(E12:E13)</f>
        <v>18000</v>
      </c>
    </row>
    <row r="12" spans="1:5" s="39" customFormat="1" ht="78" customHeight="1">
      <c r="A12" s="22" t="s">
        <v>88</v>
      </c>
      <c r="B12" s="105" t="s">
        <v>89</v>
      </c>
      <c r="C12" s="24"/>
      <c r="D12" s="102">
        <v>18000</v>
      </c>
      <c r="E12" s="55"/>
    </row>
    <row r="13" spans="1:5" s="39" customFormat="1" ht="30" customHeight="1">
      <c r="A13" s="22" t="s">
        <v>90</v>
      </c>
      <c r="B13" s="30" t="s">
        <v>91</v>
      </c>
      <c r="C13" s="24"/>
      <c r="D13" s="103"/>
      <c r="E13" s="56">
        <v>18000</v>
      </c>
    </row>
    <row r="14" spans="1:5" s="39" customFormat="1" ht="37.5" customHeight="1">
      <c r="A14" s="178" t="s">
        <v>126</v>
      </c>
      <c r="B14" s="177" t="s">
        <v>127</v>
      </c>
      <c r="C14" s="37"/>
      <c r="D14" s="101">
        <f>SUM(D15:D16)</f>
        <v>52000</v>
      </c>
      <c r="E14" s="96">
        <f>SUM(E15:E16)</f>
        <v>52000</v>
      </c>
    </row>
    <row r="15" spans="1:5" s="39" customFormat="1" ht="75.75" customHeight="1">
      <c r="A15" s="179" t="s">
        <v>128</v>
      </c>
      <c r="B15" s="127" t="s">
        <v>129</v>
      </c>
      <c r="C15" s="24"/>
      <c r="D15" s="102">
        <v>52000</v>
      </c>
      <c r="E15" s="55"/>
    </row>
    <row r="16" spans="1:5" s="39" customFormat="1" ht="23.25" customHeight="1" thickBot="1">
      <c r="A16" s="180" t="s">
        <v>130</v>
      </c>
      <c r="B16" s="127" t="s">
        <v>131</v>
      </c>
      <c r="C16" s="24"/>
      <c r="D16" s="103"/>
      <c r="E16" s="56">
        <v>52000</v>
      </c>
    </row>
    <row r="17" spans="1:5" s="25" customFormat="1" ht="21.75" customHeight="1" thickBot="1" thickTop="1">
      <c r="A17" s="65"/>
      <c r="B17" s="66" t="s">
        <v>9</v>
      </c>
      <c r="C17" s="67"/>
      <c r="D17" s="104">
        <f>D10</f>
        <v>70000</v>
      </c>
      <c r="E17" s="44">
        <f>E10</f>
        <v>70000</v>
      </c>
    </row>
    <row r="18" ht="16.5" thickTop="1"/>
  </sheetData>
  <printOptions horizontalCentered="1"/>
  <pageMargins left="0" right="0" top="0.984251968503937" bottom="0.984251968503937" header="0.5118110236220472" footer="0.5118110236220472"/>
  <pageSetup firstPageNumber="9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 topLeftCell="A1">
      <selection activeCell="C5" sqref="C5"/>
    </sheetView>
  </sheetViews>
  <sheetFormatPr defaultColWidth="9.00390625" defaultRowHeight="12.75"/>
  <cols>
    <col min="1" max="1" width="4.00390625" style="266" customWidth="1"/>
    <col min="2" max="2" width="8.25390625" style="266" customWidth="1"/>
    <col min="3" max="3" width="64.875" style="266" customWidth="1"/>
    <col min="4" max="4" width="15.375" style="266" customWidth="1"/>
    <col min="5" max="5" width="10.375" style="266" customWidth="1"/>
    <col min="6" max="16384" width="9.125" style="266" customWidth="1"/>
  </cols>
  <sheetData>
    <row r="1" ht="12.75">
      <c r="C1" s="191" t="s">
        <v>220</v>
      </c>
    </row>
    <row r="2" ht="12.75">
      <c r="C2" s="188" t="s">
        <v>221</v>
      </c>
    </row>
    <row r="3" ht="12.75">
      <c r="C3" s="188" t="s">
        <v>145</v>
      </c>
    </row>
    <row r="4" ht="12.75">
      <c r="C4" s="185" t="s">
        <v>146</v>
      </c>
    </row>
    <row r="5" spans="3:4" ht="23.25" customHeight="1">
      <c r="C5" s="194" t="s">
        <v>222</v>
      </c>
      <c r="D5" s="194"/>
    </row>
    <row r="6" spans="3:4" ht="18.75">
      <c r="C6" s="194" t="s">
        <v>223</v>
      </c>
      <c r="D6" s="194"/>
    </row>
    <row r="7" spans="3:4" ht="18.75">
      <c r="C7" s="194" t="s">
        <v>224</v>
      </c>
      <c r="D7" s="194"/>
    </row>
    <row r="8" spans="3:4" ht="15.75" customHeight="1">
      <c r="C8" s="194" t="s">
        <v>225</v>
      </c>
      <c r="D8" s="194"/>
    </row>
    <row r="9" ht="12.75" customHeight="1" thickBot="1">
      <c r="D9" s="267" t="s">
        <v>226</v>
      </c>
    </row>
    <row r="10" spans="1:4" s="272" customFormat="1" ht="36" customHeight="1">
      <c r="A10" s="268" t="s">
        <v>152</v>
      </c>
      <c r="B10" s="269" t="s">
        <v>227</v>
      </c>
      <c r="C10" s="270" t="s">
        <v>154</v>
      </c>
      <c r="D10" s="271" t="s">
        <v>228</v>
      </c>
    </row>
    <row r="11" spans="1:4" s="277" customFormat="1" ht="9.75" customHeight="1" thickBot="1">
      <c r="A11" s="273">
        <v>1</v>
      </c>
      <c r="B11" s="274">
        <v>2</v>
      </c>
      <c r="C11" s="275">
        <v>3</v>
      </c>
      <c r="D11" s="276">
        <v>4</v>
      </c>
    </row>
    <row r="12" spans="1:4" s="272" customFormat="1" ht="34.5" customHeight="1" thickBot="1" thickTop="1">
      <c r="A12" s="278" t="s">
        <v>157</v>
      </c>
      <c r="B12" s="279" t="s">
        <v>158</v>
      </c>
      <c r="C12" s="280" t="s">
        <v>229</v>
      </c>
      <c r="D12" s="281">
        <f>SUM(D13:D13)</f>
        <v>210000</v>
      </c>
    </row>
    <row r="13" spans="1:4" s="272" customFormat="1" ht="33.75" customHeight="1" thickBot="1" thickTop="1">
      <c r="A13" s="282" t="s">
        <v>167</v>
      </c>
      <c r="B13" s="283" t="s">
        <v>161</v>
      </c>
      <c r="C13" s="218" t="s">
        <v>162</v>
      </c>
      <c r="D13" s="284">
        <v>210000</v>
      </c>
    </row>
    <row r="14" spans="1:4" s="272" customFormat="1" ht="34.5" customHeight="1" thickBot="1" thickTop="1">
      <c r="A14" s="278" t="s">
        <v>165</v>
      </c>
      <c r="B14" s="279" t="s">
        <v>158</v>
      </c>
      <c r="C14" s="280" t="s">
        <v>230</v>
      </c>
      <c r="D14" s="281">
        <f>D15+D17+D23</f>
        <v>210000</v>
      </c>
    </row>
    <row r="15" spans="1:4" s="272" customFormat="1" ht="24" customHeight="1" thickTop="1">
      <c r="A15" s="285" t="s">
        <v>167</v>
      </c>
      <c r="B15" s="286" t="s">
        <v>231</v>
      </c>
      <c r="C15" s="287"/>
      <c r="D15" s="288">
        <f>D16</f>
        <v>5000</v>
      </c>
    </row>
    <row r="16" spans="1:4" s="272" customFormat="1" ht="39" customHeight="1">
      <c r="A16" s="289"/>
      <c r="B16" s="290">
        <v>2450</v>
      </c>
      <c r="C16" s="291" t="s">
        <v>232</v>
      </c>
      <c r="D16" s="292">
        <v>5000</v>
      </c>
    </row>
    <row r="17" spans="1:4" s="272" customFormat="1" ht="24" customHeight="1">
      <c r="A17" s="293" t="s">
        <v>184</v>
      </c>
      <c r="B17" s="294" t="s">
        <v>233</v>
      </c>
      <c r="C17" s="295"/>
      <c r="D17" s="296">
        <f>SUM(D19:D22)</f>
        <v>75000</v>
      </c>
    </row>
    <row r="18" spans="1:4" s="272" customFormat="1" ht="21" customHeight="1">
      <c r="A18" s="297" t="s">
        <v>169</v>
      </c>
      <c r="B18" s="298"/>
      <c r="C18" s="299" t="s">
        <v>234</v>
      </c>
      <c r="D18" s="300">
        <f>SUM(D19:D21)</f>
        <v>70000</v>
      </c>
    </row>
    <row r="19" spans="1:4" s="272" customFormat="1" ht="28.5" customHeight="1">
      <c r="A19" s="297"/>
      <c r="B19" s="290">
        <v>4300</v>
      </c>
      <c r="C19" s="291" t="s">
        <v>235</v>
      </c>
      <c r="D19" s="292">
        <v>20000</v>
      </c>
    </row>
    <row r="20" spans="1:4" s="272" customFormat="1" ht="28.5" customHeight="1">
      <c r="A20" s="297"/>
      <c r="B20" s="290">
        <v>4300</v>
      </c>
      <c r="C20" s="291" t="s">
        <v>236</v>
      </c>
      <c r="D20" s="292">
        <v>20000</v>
      </c>
    </row>
    <row r="21" spans="1:4" s="272" customFormat="1" ht="60.75" customHeight="1">
      <c r="A21" s="297"/>
      <c r="B21" s="290">
        <v>6270</v>
      </c>
      <c r="C21" s="291" t="s">
        <v>237</v>
      </c>
      <c r="D21" s="292">
        <v>30000</v>
      </c>
    </row>
    <row r="22" spans="1:4" s="272" customFormat="1" ht="20.25" customHeight="1">
      <c r="A22" s="301" t="s">
        <v>173</v>
      </c>
      <c r="B22" s="302">
        <v>4300</v>
      </c>
      <c r="C22" s="303" t="s">
        <v>238</v>
      </c>
      <c r="D22" s="304">
        <v>5000</v>
      </c>
    </row>
    <row r="23" spans="1:4" s="272" customFormat="1" ht="24" customHeight="1">
      <c r="A23" s="293" t="s">
        <v>196</v>
      </c>
      <c r="B23" s="294" t="s">
        <v>239</v>
      </c>
      <c r="C23" s="295"/>
      <c r="D23" s="296">
        <f>SUM(D24:D26)</f>
        <v>130000</v>
      </c>
    </row>
    <row r="24" spans="1:4" s="272" customFormat="1" ht="28.5" customHeight="1">
      <c r="A24" s="305" t="s">
        <v>169</v>
      </c>
      <c r="B24" s="306">
        <v>4300</v>
      </c>
      <c r="C24" s="307" t="s">
        <v>240</v>
      </c>
      <c r="D24" s="284">
        <v>10000</v>
      </c>
    </row>
    <row r="25" spans="1:4" s="272" customFormat="1" ht="28.5" customHeight="1">
      <c r="A25" s="308" t="s">
        <v>173</v>
      </c>
      <c r="B25" s="306">
        <v>4300</v>
      </c>
      <c r="C25" s="309" t="s">
        <v>241</v>
      </c>
      <c r="D25" s="284">
        <v>100000</v>
      </c>
    </row>
    <row r="26" spans="1:4" s="272" customFormat="1" ht="17.25" customHeight="1">
      <c r="A26" s="308" t="s">
        <v>175</v>
      </c>
      <c r="B26" s="310"/>
      <c r="C26" s="311" t="s">
        <v>242</v>
      </c>
      <c r="D26" s="284">
        <f>SUM(D27:D28)</f>
        <v>20000</v>
      </c>
    </row>
    <row r="27" spans="1:4" s="272" customFormat="1" ht="38.25" customHeight="1">
      <c r="A27" s="297"/>
      <c r="B27" s="290">
        <v>4210</v>
      </c>
      <c r="C27" s="291" t="s">
        <v>243</v>
      </c>
      <c r="D27" s="292">
        <v>15000</v>
      </c>
    </row>
    <row r="28" spans="1:4" s="272" customFormat="1" ht="26.25" customHeight="1" thickBot="1">
      <c r="A28" s="312"/>
      <c r="B28" s="313">
        <v>4300</v>
      </c>
      <c r="C28" s="291" t="s">
        <v>244</v>
      </c>
      <c r="D28" s="314">
        <v>5000</v>
      </c>
    </row>
    <row r="29" spans="1:4" s="272" customFormat="1" ht="39" customHeight="1" thickBot="1" thickTop="1">
      <c r="A29" s="278" t="s">
        <v>218</v>
      </c>
      <c r="B29" s="315" t="s">
        <v>219</v>
      </c>
      <c r="C29" s="316"/>
      <c r="D29" s="281">
        <f>D12-D14</f>
        <v>0</v>
      </c>
    </row>
    <row r="30" s="272" customFormat="1" ht="13.5" thickTop="1"/>
    <row r="31" s="272" customFormat="1" ht="12.75"/>
    <row r="32" s="272" customFormat="1" ht="12.75"/>
    <row r="33" s="272" customFormat="1" ht="12.75"/>
    <row r="34" s="272" customFormat="1" ht="12.75"/>
    <row r="35" s="272" customFormat="1" ht="12.75"/>
    <row r="36" s="272" customFormat="1" ht="12.75"/>
    <row r="37" s="272" customFormat="1" ht="12.75"/>
    <row r="38" s="272" customFormat="1" ht="12.75"/>
    <row r="39" s="272" customFormat="1" ht="12.75"/>
    <row r="40" s="272" customFormat="1" ht="12.75"/>
    <row r="41" s="272" customFormat="1" ht="12.75"/>
    <row r="42" s="272" customFormat="1" ht="12.75"/>
    <row r="43" s="272" customFormat="1" ht="12.75"/>
    <row r="44" s="272" customFormat="1" ht="12.75"/>
    <row r="45" s="272" customFormat="1" ht="12.75"/>
    <row r="46" s="272" customFormat="1" ht="12.75"/>
    <row r="47" s="272" customFormat="1" ht="12.75"/>
    <row r="48" s="272" customFormat="1" ht="12.75"/>
    <row r="49" s="272" customFormat="1" ht="12.75"/>
    <row r="50" s="272" customFormat="1" ht="12.75"/>
    <row r="51" s="272" customFormat="1" ht="12.75"/>
    <row r="52" s="272" customFormat="1" ht="12.75"/>
    <row r="53" s="272" customFormat="1" ht="12.75"/>
    <row r="54" s="272" customFormat="1" ht="12.75"/>
    <row r="55" s="272" customFormat="1" ht="12.75"/>
    <row r="56" s="272" customFormat="1" ht="12.75"/>
    <row r="57" s="272" customFormat="1" ht="12.75"/>
    <row r="58" s="272" customFormat="1" ht="12.75"/>
    <row r="59" s="272" customFormat="1" ht="12.75"/>
    <row r="60" s="272" customFormat="1" ht="12.75"/>
    <row r="61" s="272" customFormat="1" ht="12.75"/>
    <row r="62" s="272" customFormat="1" ht="12.75"/>
    <row r="63" s="272" customFormat="1" ht="12.75"/>
    <row r="64" s="272" customFormat="1" ht="12.75"/>
    <row r="65" s="272" customFormat="1" ht="12.75"/>
    <row r="66" s="272" customFormat="1" ht="12.75"/>
    <row r="67" s="272" customFormat="1" ht="12.75"/>
    <row r="68" s="272" customFormat="1" ht="12.75"/>
    <row r="69" s="272" customFormat="1" ht="12.75"/>
    <row r="70" s="272" customFormat="1" ht="12.75"/>
    <row r="71" s="272" customFormat="1" ht="12.75"/>
    <row r="72" s="272" customFormat="1" ht="12.75"/>
    <row r="73" s="272" customFormat="1" ht="12.75"/>
    <row r="74" s="272" customFormat="1" ht="12.75"/>
    <row r="75" s="272" customFormat="1" ht="12.75"/>
    <row r="76" s="272" customFormat="1" ht="12.75"/>
    <row r="77" s="272" customFormat="1" ht="12.75"/>
    <row r="78" s="272" customFormat="1" ht="12.75"/>
    <row r="79" s="272" customFormat="1" ht="12.75"/>
    <row r="80" s="272" customFormat="1" ht="12.75"/>
    <row r="81" s="272" customFormat="1" ht="12.75"/>
    <row r="82" s="272" customFormat="1" ht="12.75"/>
    <row r="83" s="272" customFormat="1" ht="12.75"/>
    <row r="84" s="272" customFormat="1" ht="12.75"/>
    <row r="85" s="272" customFormat="1" ht="12.75"/>
    <row r="86" s="272" customFormat="1" ht="12.75"/>
    <row r="87" s="272" customFormat="1" ht="12.75"/>
    <row r="88" s="272" customFormat="1" ht="12.75"/>
    <row r="89" s="272" customFormat="1" ht="12.75"/>
    <row r="90" s="272" customFormat="1" ht="12.75"/>
    <row r="91" s="272" customFormat="1" ht="12.75"/>
    <row r="92" s="272" customFormat="1" ht="12.75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0"/>
  <sheetViews>
    <sheetView workbookViewId="0" topLeftCell="A5">
      <selection activeCell="A1" sqref="A1:IV16384"/>
    </sheetView>
  </sheetViews>
  <sheetFormatPr defaultColWidth="9.125" defaultRowHeight="12.75"/>
  <cols>
    <col min="1" max="1" width="3.875" style="185" customWidth="1"/>
    <col min="2" max="2" width="6.75390625" style="186" customWidth="1"/>
    <col min="3" max="3" width="66.25390625" style="187" customWidth="1"/>
    <col min="4" max="4" width="15.25390625" style="193" customWidth="1"/>
    <col min="5" max="5" width="11.75390625" style="187" customWidth="1"/>
    <col min="6" max="6" width="14.375" style="187" customWidth="1"/>
    <col min="7" max="16384" width="9.125" style="187" customWidth="1"/>
  </cols>
  <sheetData>
    <row r="1" ht="12.75" hidden="1">
      <c r="D1" s="187"/>
    </row>
    <row r="2" ht="12.75" hidden="1">
      <c r="D2" s="187"/>
    </row>
    <row r="3" spans="1:2" s="190" customFormat="1" ht="9.75" customHeight="1" hidden="1">
      <c r="A3" s="188"/>
      <c r="B3" s="189"/>
    </row>
    <row r="4" spans="1:2" s="190" customFormat="1" ht="18" customHeight="1" hidden="1">
      <c r="A4" s="188"/>
      <c r="B4" s="189"/>
    </row>
    <row r="5" spans="1:3" s="190" customFormat="1" ht="12.75" customHeight="1">
      <c r="A5" s="188"/>
      <c r="B5" s="189"/>
      <c r="C5" s="191" t="s">
        <v>143</v>
      </c>
    </row>
    <row r="6" spans="1:3" s="190" customFormat="1" ht="12.75" customHeight="1">
      <c r="A6" s="188"/>
      <c r="B6" s="189"/>
      <c r="C6" s="188" t="s">
        <v>144</v>
      </c>
    </row>
    <row r="7" spans="1:3" s="190" customFormat="1" ht="12.75" customHeight="1">
      <c r="A7" s="188"/>
      <c r="B7" s="189"/>
      <c r="C7" s="188" t="s">
        <v>145</v>
      </c>
    </row>
    <row r="8" spans="1:3" s="190" customFormat="1" ht="12.75" customHeight="1">
      <c r="A8" s="188"/>
      <c r="B8" s="189"/>
      <c r="C8" s="185" t="s">
        <v>146</v>
      </c>
    </row>
    <row r="9" spans="3:4" ht="24.75" customHeight="1">
      <c r="C9" s="192" t="s">
        <v>147</v>
      </c>
      <c r="D9" s="187"/>
    </row>
    <row r="10" spans="3:4" ht="18.75">
      <c r="C10" s="192" t="s">
        <v>148</v>
      </c>
      <c r="D10" s="187"/>
    </row>
    <row r="11" ht="18.75" customHeight="1">
      <c r="C11" s="192" t="s">
        <v>149</v>
      </c>
    </row>
    <row r="12" ht="15.75" customHeight="1">
      <c r="C12" s="192" t="s">
        <v>150</v>
      </c>
    </row>
    <row r="13" spans="1:4" ht="14.25" customHeight="1" thickBot="1">
      <c r="A13" s="185" t="s">
        <v>151</v>
      </c>
      <c r="C13" s="194"/>
      <c r="D13" s="195"/>
    </row>
    <row r="14" ht="8.25" customHeight="1" hidden="1">
      <c r="B14" s="196"/>
    </row>
    <row r="15" spans="1:4" s="201" customFormat="1" ht="40.5" customHeight="1">
      <c r="A15" s="197" t="s">
        <v>152</v>
      </c>
      <c r="B15" s="198" t="s">
        <v>153</v>
      </c>
      <c r="C15" s="199" t="s">
        <v>154</v>
      </c>
      <c r="D15" s="200" t="s">
        <v>155</v>
      </c>
    </row>
    <row r="16" spans="1:4" s="206" customFormat="1" ht="9.75" customHeight="1" thickBot="1">
      <c r="A16" s="202">
        <v>1</v>
      </c>
      <c r="B16" s="203" t="s">
        <v>156</v>
      </c>
      <c r="C16" s="204">
        <v>3</v>
      </c>
      <c r="D16" s="205">
        <v>4</v>
      </c>
    </row>
    <row r="17" spans="1:4" s="211" customFormat="1" ht="31.5" customHeight="1" thickBot="1" thickTop="1">
      <c r="A17" s="207" t="s">
        <v>157</v>
      </c>
      <c r="B17" s="208" t="s">
        <v>158</v>
      </c>
      <c r="C17" s="209" t="s">
        <v>159</v>
      </c>
      <c r="D17" s="210">
        <f>SUM(D18:D20)</f>
        <v>540000</v>
      </c>
    </row>
    <row r="18" spans="1:4" s="190" customFormat="1" ht="21" customHeight="1" thickTop="1">
      <c r="A18" s="212"/>
      <c r="B18" s="213">
        <v>957</v>
      </c>
      <c r="C18" s="214" t="s">
        <v>160</v>
      </c>
      <c r="D18" s="215">
        <v>1480</v>
      </c>
    </row>
    <row r="19" spans="1:4" s="190" customFormat="1" ht="29.25" customHeight="1">
      <c r="A19" s="216"/>
      <c r="B19" s="217" t="s">
        <v>161</v>
      </c>
      <c r="C19" s="218" t="s">
        <v>162</v>
      </c>
      <c r="D19" s="219">
        <v>528520</v>
      </c>
    </row>
    <row r="20" spans="1:4" s="190" customFormat="1" ht="27" customHeight="1" thickBot="1">
      <c r="A20" s="216"/>
      <c r="B20" s="217" t="s">
        <v>163</v>
      </c>
      <c r="C20" s="218" t="s">
        <v>164</v>
      </c>
      <c r="D20" s="219">
        <v>10000</v>
      </c>
    </row>
    <row r="21" spans="1:4" s="211" customFormat="1" ht="31.5" customHeight="1" thickBot="1" thickTop="1">
      <c r="A21" s="220" t="s">
        <v>165</v>
      </c>
      <c r="B21" s="208" t="s">
        <v>158</v>
      </c>
      <c r="C21" s="209" t="s">
        <v>166</v>
      </c>
      <c r="D21" s="210">
        <f>D22+D31+D40+D53</f>
        <v>540000</v>
      </c>
    </row>
    <row r="22" spans="1:4" s="223" customFormat="1" ht="24" customHeight="1" thickTop="1">
      <c r="A22" s="221" t="s">
        <v>167</v>
      </c>
      <c r="B22" s="222" t="s">
        <v>168</v>
      </c>
      <c r="D22" s="224">
        <f>D23+D26+D27+D28+D29+D30</f>
        <v>163000</v>
      </c>
    </row>
    <row r="23" spans="1:4" s="190" customFormat="1" ht="20.25" customHeight="1">
      <c r="A23" s="225" t="s">
        <v>169</v>
      </c>
      <c r="B23" s="226"/>
      <c r="C23" s="227" t="s">
        <v>170</v>
      </c>
      <c r="D23" s="228">
        <f>SUM(D24:D25)</f>
        <v>97000</v>
      </c>
    </row>
    <row r="24" spans="1:4" s="190" customFormat="1" ht="13.5" customHeight="1">
      <c r="A24" s="216"/>
      <c r="B24" s="229" t="s">
        <v>26</v>
      </c>
      <c r="C24" s="230" t="s">
        <v>171</v>
      </c>
      <c r="D24" s="231">
        <v>63700</v>
      </c>
    </row>
    <row r="25" spans="1:4" s="190" customFormat="1" ht="13.5" customHeight="1">
      <c r="A25" s="216"/>
      <c r="B25" s="229" t="s">
        <v>13</v>
      </c>
      <c r="C25" s="230" t="s">
        <v>172</v>
      </c>
      <c r="D25" s="231">
        <v>33300</v>
      </c>
    </row>
    <row r="26" spans="1:4" s="234" customFormat="1" ht="26.25" customHeight="1">
      <c r="A26" s="232" t="s">
        <v>173</v>
      </c>
      <c r="B26" s="233" t="s">
        <v>26</v>
      </c>
      <c r="C26" s="218" t="s">
        <v>174</v>
      </c>
      <c r="D26" s="219">
        <v>2000</v>
      </c>
    </row>
    <row r="27" spans="1:4" s="234" customFormat="1" ht="42.75" customHeight="1">
      <c r="A27" s="232" t="s">
        <v>175</v>
      </c>
      <c r="B27" s="235" t="s">
        <v>176</v>
      </c>
      <c r="C27" s="218" t="s">
        <v>177</v>
      </c>
      <c r="D27" s="219">
        <v>20000</v>
      </c>
    </row>
    <row r="28" spans="1:4" s="234" customFormat="1" ht="28.5" customHeight="1">
      <c r="A28" s="232" t="s">
        <v>178</v>
      </c>
      <c r="B28" s="235" t="s">
        <v>26</v>
      </c>
      <c r="C28" s="218" t="s">
        <v>179</v>
      </c>
      <c r="D28" s="219">
        <v>3000</v>
      </c>
    </row>
    <row r="29" spans="1:4" s="234" customFormat="1" ht="54.75" customHeight="1">
      <c r="A29" s="232" t="s">
        <v>180</v>
      </c>
      <c r="B29" s="235" t="s">
        <v>176</v>
      </c>
      <c r="C29" s="218" t="s">
        <v>181</v>
      </c>
      <c r="D29" s="219">
        <v>35000</v>
      </c>
    </row>
    <row r="30" spans="1:4" s="234" customFormat="1" ht="57" customHeight="1">
      <c r="A30" s="232" t="s">
        <v>182</v>
      </c>
      <c r="B30" s="235" t="s">
        <v>176</v>
      </c>
      <c r="C30" s="218" t="s">
        <v>183</v>
      </c>
      <c r="D30" s="219">
        <v>6000</v>
      </c>
    </row>
    <row r="31" spans="1:4" s="234" customFormat="1" ht="32.25" customHeight="1">
      <c r="A31" s="236" t="s">
        <v>184</v>
      </c>
      <c r="B31" s="237"/>
      <c r="C31" s="238" t="s">
        <v>185</v>
      </c>
      <c r="D31" s="239">
        <f>SUM(D32:D39)</f>
        <v>210000</v>
      </c>
    </row>
    <row r="32" spans="1:4" s="234" customFormat="1" ht="30" customHeight="1">
      <c r="A32" s="232" t="s">
        <v>169</v>
      </c>
      <c r="B32" s="235" t="s">
        <v>13</v>
      </c>
      <c r="C32" s="218" t="s">
        <v>186</v>
      </c>
      <c r="D32" s="219">
        <v>65000</v>
      </c>
    </row>
    <row r="33" spans="1:4" s="234" customFormat="1" ht="26.25" customHeight="1">
      <c r="A33" s="232" t="s">
        <v>173</v>
      </c>
      <c r="B33" s="240" t="s">
        <v>13</v>
      </c>
      <c r="C33" s="241" t="s">
        <v>187</v>
      </c>
      <c r="D33" s="219">
        <v>25000</v>
      </c>
    </row>
    <row r="34" spans="1:4" s="234" customFormat="1" ht="27" customHeight="1">
      <c r="A34" s="232" t="s">
        <v>175</v>
      </c>
      <c r="B34" s="235" t="s">
        <v>13</v>
      </c>
      <c r="C34" s="218" t="s">
        <v>188</v>
      </c>
      <c r="D34" s="219">
        <v>20000</v>
      </c>
    </row>
    <row r="35" spans="1:4" s="234" customFormat="1" ht="44.25" customHeight="1">
      <c r="A35" s="232" t="s">
        <v>178</v>
      </c>
      <c r="B35" s="242" t="s">
        <v>176</v>
      </c>
      <c r="C35" s="243" t="s">
        <v>189</v>
      </c>
      <c r="D35" s="219">
        <v>20000</v>
      </c>
    </row>
    <row r="36" spans="1:4" s="234" customFormat="1" ht="28.5" customHeight="1">
      <c r="A36" s="232" t="s">
        <v>180</v>
      </c>
      <c r="B36" s="235" t="s">
        <v>13</v>
      </c>
      <c r="C36" s="243" t="s">
        <v>190</v>
      </c>
      <c r="D36" s="219">
        <v>40000</v>
      </c>
    </row>
    <row r="37" spans="1:4" s="234" customFormat="1" ht="28.5" customHeight="1">
      <c r="A37" s="232" t="s">
        <v>182</v>
      </c>
      <c r="B37" s="235" t="s">
        <v>13</v>
      </c>
      <c r="C37" s="243" t="s">
        <v>191</v>
      </c>
      <c r="D37" s="219">
        <v>3000</v>
      </c>
    </row>
    <row r="38" spans="1:4" s="234" customFormat="1" ht="42" customHeight="1">
      <c r="A38" s="232" t="s">
        <v>192</v>
      </c>
      <c r="B38" s="235" t="s">
        <v>13</v>
      </c>
      <c r="C38" s="243" t="s">
        <v>193</v>
      </c>
      <c r="D38" s="219">
        <v>17000</v>
      </c>
    </row>
    <row r="39" spans="1:4" s="234" customFormat="1" ht="30" customHeight="1">
      <c r="A39" s="232" t="s">
        <v>194</v>
      </c>
      <c r="B39" s="235" t="s">
        <v>13</v>
      </c>
      <c r="C39" s="243" t="s">
        <v>195</v>
      </c>
      <c r="D39" s="219">
        <v>20000</v>
      </c>
    </row>
    <row r="40" spans="1:4" s="223" customFormat="1" ht="24" customHeight="1">
      <c r="A40" s="236" t="s">
        <v>196</v>
      </c>
      <c r="B40" s="244"/>
      <c r="C40" s="245" t="s">
        <v>197</v>
      </c>
      <c r="D40" s="239">
        <f>D41+D42+D43+D44+D47+D48+D49+D50+D51+D52</f>
        <v>140500</v>
      </c>
    </row>
    <row r="41" spans="1:4" s="223" customFormat="1" ht="21" customHeight="1">
      <c r="A41" s="232" t="s">
        <v>169</v>
      </c>
      <c r="B41" s="235" t="s">
        <v>13</v>
      </c>
      <c r="C41" s="246" t="s">
        <v>198</v>
      </c>
      <c r="D41" s="219">
        <v>15000</v>
      </c>
    </row>
    <row r="42" spans="1:4" s="223" customFormat="1" ht="21" customHeight="1">
      <c r="A42" s="232" t="s">
        <v>173</v>
      </c>
      <c r="B42" s="235" t="s">
        <v>26</v>
      </c>
      <c r="C42" s="246" t="s">
        <v>199</v>
      </c>
      <c r="D42" s="219">
        <v>3500</v>
      </c>
    </row>
    <row r="43" spans="1:4" s="223" customFormat="1" ht="27" customHeight="1">
      <c r="A43" s="232" t="s">
        <v>175</v>
      </c>
      <c r="B43" s="240" t="s">
        <v>13</v>
      </c>
      <c r="C43" s="247" t="s">
        <v>200</v>
      </c>
      <c r="D43" s="219">
        <v>12000</v>
      </c>
    </row>
    <row r="44" spans="1:4" s="223" customFormat="1" ht="19.5" customHeight="1">
      <c r="A44" s="225" t="s">
        <v>178</v>
      </c>
      <c r="B44" s="240"/>
      <c r="C44" s="227" t="s">
        <v>201</v>
      </c>
      <c r="D44" s="228">
        <f>SUM(D45:D46)</f>
        <v>10000</v>
      </c>
    </row>
    <row r="45" spans="1:4" s="252" customFormat="1" ht="15" customHeight="1">
      <c r="A45" s="248"/>
      <c r="B45" s="249" t="s">
        <v>26</v>
      </c>
      <c r="C45" s="250" t="s">
        <v>202</v>
      </c>
      <c r="D45" s="251">
        <v>6000</v>
      </c>
    </row>
    <row r="46" spans="1:4" s="252" customFormat="1" ht="16.5" customHeight="1">
      <c r="A46" s="253"/>
      <c r="B46" s="254" t="s">
        <v>13</v>
      </c>
      <c r="C46" s="255" t="s">
        <v>203</v>
      </c>
      <c r="D46" s="256">
        <v>4000</v>
      </c>
    </row>
    <row r="47" spans="1:4" s="258" customFormat="1" ht="21" customHeight="1">
      <c r="A47" s="232" t="s">
        <v>180</v>
      </c>
      <c r="B47" s="257" t="s">
        <v>13</v>
      </c>
      <c r="C47" s="246" t="s">
        <v>204</v>
      </c>
      <c r="D47" s="219">
        <v>15000</v>
      </c>
    </row>
    <row r="48" spans="1:4" s="252" customFormat="1" ht="27" customHeight="1">
      <c r="A48" s="232" t="s">
        <v>182</v>
      </c>
      <c r="B48" s="259" t="s">
        <v>13</v>
      </c>
      <c r="C48" s="260" t="s">
        <v>205</v>
      </c>
      <c r="D48" s="219">
        <v>10000</v>
      </c>
    </row>
    <row r="49" spans="1:4" s="190" customFormat="1" ht="25.5" customHeight="1">
      <c r="A49" s="225" t="s">
        <v>192</v>
      </c>
      <c r="B49" s="259" t="s">
        <v>13</v>
      </c>
      <c r="C49" s="218" t="s">
        <v>206</v>
      </c>
      <c r="D49" s="219">
        <v>20000</v>
      </c>
    </row>
    <row r="50" spans="1:4" s="190" customFormat="1" ht="25.5" customHeight="1">
      <c r="A50" s="225" t="s">
        <v>194</v>
      </c>
      <c r="B50" s="259" t="s">
        <v>26</v>
      </c>
      <c r="C50" s="218" t="s">
        <v>207</v>
      </c>
      <c r="D50" s="219">
        <v>20000</v>
      </c>
    </row>
    <row r="51" spans="1:4" s="190" customFormat="1" ht="25.5" customHeight="1">
      <c r="A51" s="225" t="s">
        <v>208</v>
      </c>
      <c r="B51" s="259" t="s">
        <v>13</v>
      </c>
      <c r="C51" s="218" t="s">
        <v>209</v>
      </c>
      <c r="D51" s="219">
        <v>15000</v>
      </c>
    </row>
    <row r="52" spans="1:4" s="190" customFormat="1" ht="25.5" customHeight="1">
      <c r="A52" s="225" t="s">
        <v>210</v>
      </c>
      <c r="B52" s="259" t="s">
        <v>13</v>
      </c>
      <c r="C52" s="218" t="s">
        <v>211</v>
      </c>
      <c r="D52" s="219">
        <v>20000</v>
      </c>
    </row>
    <row r="53" spans="1:4" s="223" customFormat="1" ht="24" customHeight="1">
      <c r="A53" s="236" t="s">
        <v>212</v>
      </c>
      <c r="B53" s="237"/>
      <c r="C53" s="238" t="s">
        <v>213</v>
      </c>
      <c r="D53" s="239">
        <f>D54</f>
        <v>26500</v>
      </c>
    </row>
    <row r="54" spans="1:4" s="190" customFormat="1" ht="21" customHeight="1">
      <c r="A54" s="248"/>
      <c r="B54" s="249"/>
      <c r="C54" s="247" t="s">
        <v>214</v>
      </c>
      <c r="D54" s="215">
        <f>SUM(D55:D56)</f>
        <v>26500</v>
      </c>
    </row>
    <row r="55" spans="1:4" s="252" customFormat="1" ht="38.25" customHeight="1">
      <c r="A55" s="261"/>
      <c r="B55" s="249" t="s">
        <v>215</v>
      </c>
      <c r="C55" s="262" t="s">
        <v>216</v>
      </c>
      <c r="D55" s="251">
        <v>20000</v>
      </c>
    </row>
    <row r="56" spans="1:4" s="252" customFormat="1" ht="52.5" customHeight="1" thickBot="1">
      <c r="A56" s="261"/>
      <c r="B56" s="249" t="s">
        <v>215</v>
      </c>
      <c r="C56" s="262" t="s">
        <v>217</v>
      </c>
      <c r="D56" s="251">
        <v>6500</v>
      </c>
    </row>
    <row r="57" spans="1:4" s="211" customFormat="1" ht="27.75" customHeight="1" thickBot="1" thickTop="1">
      <c r="A57" s="207" t="s">
        <v>218</v>
      </c>
      <c r="B57" s="263" t="s">
        <v>219</v>
      </c>
      <c r="C57" s="264"/>
      <c r="D57" s="210">
        <f>D17-D21</f>
        <v>0</v>
      </c>
    </row>
    <row r="58" spans="1:4" s="190" customFormat="1" ht="13.5" thickTop="1">
      <c r="A58" s="188"/>
      <c r="B58" s="189"/>
      <c r="D58" s="265"/>
    </row>
    <row r="59" spans="1:4" s="190" customFormat="1" ht="12.75">
      <c r="A59" s="188"/>
      <c r="B59" s="189"/>
      <c r="D59" s="265"/>
    </row>
    <row r="60" spans="1:4" s="190" customFormat="1" ht="12.75">
      <c r="A60" s="188"/>
      <c r="B60" s="189"/>
      <c r="D60" s="26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E3" sqref="E3"/>
    </sheetView>
  </sheetViews>
  <sheetFormatPr defaultColWidth="9.00390625" defaultRowHeight="12.75"/>
  <cols>
    <col min="1" max="1" width="8.00390625" style="1" customWidth="1"/>
    <col min="2" max="2" width="34.25390625" style="1" customWidth="1"/>
    <col min="3" max="3" width="7.00390625" style="1" customWidth="1"/>
    <col min="4" max="6" width="13.25390625" style="1" customWidth="1"/>
    <col min="7" max="16384" width="10.00390625" style="1" customWidth="1"/>
  </cols>
  <sheetData>
    <row r="1" spans="4:6" s="11" customFormat="1" ht="11.25" customHeight="1">
      <c r="D1" s="10"/>
      <c r="E1" s="10" t="s">
        <v>30</v>
      </c>
      <c r="F1" s="10"/>
    </row>
    <row r="2" spans="1:6" s="11" customFormat="1" ht="11.25" customHeight="1">
      <c r="A2" s="28"/>
      <c r="B2" s="29"/>
      <c r="C2" s="8"/>
      <c r="D2" s="23"/>
      <c r="E2" s="23" t="s">
        <v>142</v>
      </c>
      <c r="F2" s="23"/>
    </row>
    <row r="3" spans="1:6" s="11" customFormat="1" ht="11.25" customHeight="1">
      <c r="A3" s="28"/>
      <c r="B3" s="29"/>
      <c r="C3" s="8"/>
      <c r="D3" s="23"/>
      <c r="E3" s="23" t="s">
        <v>15</v>
      </c>
      <c r="F3" s="23"/>
    </row>
    <row r="4" spans="1:6" s="11" customFormat="1" ht="11.25" customHeight="1">
      <c r="A4" s="28"/>
      <c r="B4" s="29"/>
      <c r="C4" s="47"/>
      <c r="D4" s="23"/>
      <c r="E4" s="23" t="s">
        <v>41</v>
      </c>
      <c r="F4" s="23"/>
    </row>
    <row r="5" spans="1:6" s="11" customFormat="1" ht="63.75" customHeight="1">
      <c r="A5" s="6" t="s">
        <v>104</v>
      </c>
      <c r="B5" s="7"/>
      <c r="C5" s="8"/>
      <c r="D5" s="9"/>
      <c r="E5" s="9"/>
      <c r="F5" s="9"/>
    </row>
    <row r="6" spans="1:6" s="11" customFormat="1" ht="12" customHeight="1" thickBot="1">
      <c r="A6" s="6"/>
      <c r="B6" s="7"/>
      <c r="C6" s="8"/>
      <c r="D6" s="9"/>
      <c r="E6" s="9"/>
      <c r="F6" s="9" t="s">
        <v>11</v>
      </c>
    </row>
    <row r="7" spans="1:6" s="12" customFormat="1" ht="25.5">
      <c r="A7" s="17" t="s">
        <v>0</v>
      </c>
      <c r="B7" s="33" t="s">
        <v>1</v>
      </c>
      <c r="C7" s="18" t="s">
        <v>2</v>
      </c>
      <c r="D7" s="97" t="s">
        <v>18</v>
      </c>
      <c r="E7" s="64" t="s">
        <v>3</v>
      </c>
      <c r="F7" s="64"/>
    </row>
    <row r="8" spans="1:6" s="12" customFormat="1" ht="12.75" customHeight="1">
      <c r="A8" s="13" t="s">
        <v>4</v>
      </c>
      <c r="B8" s="14"/>
      <c r="C8" s="15" t="s">
        <v>5</v>
      </c>
      <c r="D8" s="98" t="s">
        <v>6</v>
      </c>
      <c r="E8" s="137" t="s">
        <v>10</v>
      </c>
      <c r="F8" s="42" t="s">
        <v>6</v>
      </c>
    </row>
    <row r="9" spans="1:6" s="21" customFormat="1" ht="12" thickBot="1">
      <c r="A9" s="31">
        <v>1</v>
      </c>
      <c r="B9" s="32">
        <v>2</v>
      </c>
      <c r="C9" s="32">
        <v>3</v>
      </c>
      <c r="D9" s="99">
        <v>4</v>
      </c>
      <c r="E9" s="138">
        <v>5</v>
      </c>
      <c r="F9" s="43">
        <v>6</v>
      </c>
    </row>
    <row r="10" spans="1:6" s="39" customFormat="1" ht="16.5" thickBot="1" thickTop="1">
      <c r="A10" s="57">
        <v>710</v>
      </c>
      <c r="B10" s="58" t="s">
        <v>47</v>
      </c>
      <c r="C10" s="59" t="s">
        <v>133</v>
      </c>
      <c r="D10" s="100">
        <f>D11</f>
        <v>16000</v>
      </c>
      <c r="E10" s="130"/>
      <c r="F10" s="50">
        <f>F11</f>
        <v>16000</v>
      </c>
    </row>
    <row r="11" spans="1:6" s="39" customFormat="1" ht="15.75" thickTop="1">
      <c r="A11" s="178" t="s">
        <v>134</v>
      </c>
      <c r="B11" s="177" t="s">
        <v>135</v>
      </c>
      <c r="C11" s="37"/>
      <c r="D11" s="101">
        <f>SUM(D12:D18)</f>
        <v>16000</v>
      </c>
      <c r="E11" s="131"/>
      <c r="F11" s="96">
        <f>SUM(F12:F18)</f>
        <v>16000</v>
      </c>
    </row>
    <row r="12" spans="1:6" s="39" customFormat="1" ht="75">
      <c r="A12" s="22" t="s">
        <v>92</v>
      </c>
      <c r="B12" s="105" t="s">
        <v>29</v>
      </c>
      <c r="C12" s="24"/>
      <c r="D12" s="102">
        <v>11000</v>
      </c>
      <c r="E12" s="132"/>
      <c r="F12" s="55"/>
    </row>
    <row r="13" spans="1:6" s="39" customFormat="1" ht="75">
      <c r="A13" s="22" t="s">
        <v>136</v>
      </c>
      <c r="B13" s="127" t="s">
        <v>137</v>
      </c>
      <c r="C13" s="24"/>
      <c r="D13" s="125">
        <v>5000</v>
      </c>
      <c r="E13" s="133"/>
      <c r="F13" s="126"/>
    </row>
    <row r="14" spans="1:6" s="39" customFormat="1" ht="15">
      <c r="A14" s="22" t="s">
        <v>56</v>
      </c>
      <c r="B14" s="124" t="s">
        <v>64</v>
      </c>
      <c r="C14" s="24"/>
      <c r="D14" s="125"/>
      <c r="E14" s="133"/>
      <c r="F14" s="129">
        <v>5000</v>
      </c>
    </row>
    <row r="15" spans="1:6" s="39" customFormat="1" ht="15">
      <c r="A15" s="128">
        <v>4210</v>
      </c>
      <c r="B15" s="127" t="s">
        <v>27</v>
      </c>
      <c r="C15" s="24"/>
      <c r="D15" s="125"/>
      <c r="E15" s="133"/>
      <c r="F15" s="129">
        <v>2000</v>
      </c>
    </row>
    <row r="16" spans="1:6" s="39" customFormat="1" ht="15">
      <c r="A16" s="22" t="s">
        <v>13</v>
      </c>
      <c r="B16" s="124" t="s">
        <v>12</v>
      </c>
      <c r="C16" s="24"/>
      <c r="D16" s="125"/>
      <c r="E16" s="133"/>
      <c r="F16" s="129">
        <v>2000</v>
      </c>
    </row>
    <row r="17" spans="1:6" s="39" customFormat="1" ht="15">
      <c r="A17" s="22" t="s">
        <v>138</v>
      </c>
      <c r="B17" s="124" t="s">
        <v>139</v>
      </c>
      <c r="C17" s="24"/>
      <c r="D17" s="125"/>
      <c r="E17" s="133"/>
      <c r="F17" s="129">
        <v>2000</v>
      </c>
    </row>
    <row r="18" spans="1:6" s="21" customFormat="1" ht="30.75" thickBot="1">
      <c r="A18" s="22" t="s">
        <v>90</v>
      </c>
      <c r="B18" s="30" t="s">
        <v>91</v>
      </c>
      <c r="C18" s="181"/>
      <c r="D18" s="182"/>
      <c r="E18" s="183"/>
      <c r="F18" s="45">
        <v>5000</v>
      </c>
    </row>
    <row r="19" spans="1:6" s="39" customFormat="1" ht="44.25" thickBot="1" thickTop="1">
      <c r="A19" s="57">
        <v>754</v>
      </c>
      <c r="B19" s="58" t="s">
        <v>93</v>
      </c>
      <c r="C19" s="59" t="s">
        <v>94</v>
      </c>
      <c r="D19" s="100">
        <f>D20</f>
        <v>85000</v>
      </c>
      <c r="E19" s="130">
        <f>E20</f>
        <v>46130</v>
      </c>
      <c r="F19" s="50">
        <f>F20</f>
        <v>131130</v>
      </c>
    </row>
    <row r="20" spans="1:6" s="39" customFormat="1" ht="29.25" thickTop="1">
      <c r="A20" s="122">
        <v>75411</v>
      </c>
      <c r="B20" s="123" t="s">
        <v>95</v>
      </c>
      <c r="C20" s="37"/>
      <c r="D20" s="101">
        <f>SUM(D21:D28)</f>
        <v>85000</v>
      </c>
      <c r="E20" s="131">
        <f>SUM(E21:E28)</f>
        <v>46130</v>
      </c>
      <c r="F20" s="96">
        <f>SUM(F21:F28)</f>
        <v>131130</v>
      </c>
    </row>
    <row r="21" spans="1:6" s="39" customFormat="1" ht="75">
      <c r="A21" s="22" t="s">
        <v>92</v>
      </c>
      <c r="B21" s="105" t="s">
        <v>29</v>
      </c>
      <c r="C21" s="24"/>
      <c r="D21" s="102">
        <v>85000</v>
      </c>
      <c r="E21" s="132"/>
      <c r="F21" s="55"/>
    </row>
    <row r="22" spans="1:6" s="39" customFormat="1" ht="15">
      <c r="A22" s="22" t="s">
        <v>56</v>
      </c>
      <c r="B22" s="124" t="s">
        <v>64</v>
      </c>
      <c r="C22" s="24"/>
      <c r="D22" s="125"/>
      <c r="E22" s="133"/>
      <c r="F22" s="129">
        <v>22150</v>
      </c>
    </row>
    <row r="23" spans="1:6" s="39" customFormat="1" ht="30">
      <c r="A23" s="128">
        <v>4050</v>
      </c>
      <c r="B23" s="127" t="s">
        <v>96</v>
      </c>
      <c r="C23" s="24"/>
      <c r="D23" s="125"/>
      <c r="E23" s="133"/>
      <c r="F23" s="129">
        <v>57700</v>
      </c>
    </row>
    <row r="24" spans="1:6" s="39" customFormat="1" ht="15">
      <c r="A24" s="22" t="s">
        <v>97</v>
      </c>
      <c r="B24" s="124" t="s">
        <v>66</v>
      </c>
      <c r="C24" s="24"/>
      <c r="D24" s="125"/>
      <c r="E24" s="133"/>
      <c r="F24" s="129">
        <v>29660</v>
      </c>
    </row>
    <row r="25" spans="1:6" s="39" customFormat="1" ht="15">
      <c r="A25" s="22" t="s">
        <v>98</v>
      </c>
      <c r="B25" s="124" t="s">
        <v>67</v>
      </c>
      <c r="C25" s="24"/>
      <c r="D25" s="125"/>
      <c r="E25" s="133"/>
      <c r="F25" s="129">
        <v>2420</v>
      </c>
    </row>
    <row r="26" spans="1:6" s="39" customFormat="1" ht="15">
      <c r="A26" s="22" t="s">
        <v>99</v>
      </c>
      <c r="B26" s="124" t="s">
        <v>87</v>
      </c>
      <c r="C26" s="24"/>
      <c r="D26" s="125"/>
      <c r="E26" s="133"/>
      <c r="F26" s="129">
        <v>19000</v>
      </c>
    </row>
    <row r="27" spans="1:6" s="39" customFormat="1" ht="15">
      <c r="A27" s="22" t="s">
        <v>13</v>
      </c>
      <c r="B27" s="124" t="s">
        <v>12</v>
      </c>
      <c r="C27" s="24"/>
      <c r="D27" s="125"/>
      <c r="E27" s="133">
        <v>46130</v>
      </c>
      <c r="F27" s="126"/>
    </row>
    <row r="28" spans="1:6" s="39" customFormat="1" ht="15.75" thickBot="1">
      <c r="A28" s="22" t="s">
        <v>100</v>
      </c>
      <c r="B28" s="127" t="s">
        <v>101</v>
      </c>
      <c r="C28" s="24"/>
      <c r="D28" s="125"/>
      <c r="E28" s="133"/>
      <c r="F28" s="129">
        <v>200</v>
      </c>
    </row>
    <row r="29" spans="1:6" s="25" customFormat="1" ht="17.25" thickBot="1" thickTop="1">
      <c r="A29" s="65"/>
      <c r="B29" s="66" t="s">
        <v>9</v>
      </c>
      <c r="C29" s="67"/>
      <c r="D29" s="104">
        <f>D19+D10</f>
        <v>101000</v>
      </c>
      <c r="E29" s="134">
        <f>E19+E10</f>
        <v>46130</v>
      </c>
      <c r="F29" s="44">
        <f>F19+F10</f>
        <v>147130</v>
      </c>
    </row>
    <row r="30" spans="1:6" ht="17.25" thickBot="1" thickTop="1">
      <c r="A30" s="70"/>
      <c r="B30" s="71" t="s">
        <v>20</v>
      </c>
      <c r="C30" s="71"/>
      <c r="D30" s="135"/>
      <c r="E30" s="90">
        <f>F29-E29</f>
        <v>101000</v>
      </c>
      <c r="F30" s="136"/>
    </row>
    <row r="31" ht="16.5" thickTop="1"/>
  </sheetData>
  <printOptions horizontalCentered="1"/>
  <pageMargins left="0" right="0" top="0.7874015748031497" bottom="0.3937007874015748" header="0.5118110236220472" footer="0.5118110236220472"/>
  <pageSetup firstPageNumber="10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94"/>
  <sheetViews>
    <sheetView workbookViewId="0" topLeftCell="A1">
      <selection activeCell="D3" sqref="D3"/>
    </sheetView>
  </sheetViews>
  <sheetFormatPr defaultColWidth="9.00390625" defaultRowHeight="12.75"/>
  <cols>
    <col min="1" max="1" width="8.00390625" style="1" customWidth="1"/>
    <col min="2" max="2" width="42.375" style="1" customWidth="1"/>
    <col min="3" max="3" width="6.875" style="1" customWidth="1"/>
    <col min="4" max="5" width="15.625" style="1" customWidth="1"/>
    <col min="6" max="16384" width="10.00390625" style="1" customWidth="1"/>
  </cols>
  <sheetData>
    <row r="1" ht="14.25" customHeight="1">
      <c r="D1" s="10" t="s">
        <v>14</v>
      </c>
    </row>
    <row r="2" spans="1:4" ht="14.25" customHeight="1">
      <c r="A2" s="3"/>
      <c r="B2" s="4"/>
      <c r="C2" s="5"/>
      <c r="D2" s="23" t="s">
        <v>141</v>
      </c>
    </row>
    <row r="3" spans="1:4" ht="14.25" customHeight="1">
      <c r="A3" s="3"/>
      <c r="B3" s="4"/>
      <c r="C3" s="5"/>
      <c r="D3" s="23" t="s">
        <v>15</v>
      </c>
    </row>
    <row r="4" spans="1:4" ht="14.25" customHeight="1">
      <c r="A4" s="3"/>
      <c r="B4" s="4"/>
      <c r="C4" s="5"/>
      <c r="D4" s="23" t="s">
        <v>41</v>
      </c>
    </row>
    <row r="5" spans="1:5" s="11" customFormat="1" ht="50.25" customHeight="1">
      <c r="A5" s="6" t="s">
        <v>31</v>
      </c>
      <c r="B5" s="7"/>
      <c r="C5" s="8"/>
      <c r="D5" s="46"/>
      <c r="E5" s="46"/>
    </row>
    <row r="6" spans="1:5" s="11" customFormat="1" ht="30.75" customHeight="1" thickBot="1">
      <c r="A6" s="6"/>
      <c r="B6" s="7"/>
      <c r="C6" s="8"/>
      <c r="E6" s="54" t="s">
        <v>11</v>
      </c>
    </row>
    <row r="7" spans="1:5" s="12" customFormat="1" ht="26.25" customHeight="1">
      <c r="A7" s="26" t="s">
        <v>0</v>
      </c>
      <c r="B7" s="33" t="s">
        <v>1</v>
      </c>
      <c r="C7" s="18" t="s">
        <v>2</v>
      </c>
      <c r="D7" s="64" t="s">
        <v>3</v>
      </c>
      <c r="E7" s="48"/>
    </row>
    <row r="8" spans="1:5" s="12" customFormat="1" ht="11.25" customHeight="1">
      <c r="A8" s="27" t="s">
        <v>4</v>
      </c>
      <c r="B8" s="14"/>
      <c r="C8" s="15" t="s">
        <v>5</v>
      </c>
      <c r="D8" s="78" t="s">
        <v>10</v>
      </c>
      <c r="E8" s="42" t="s">
        <v>6</v>
      </c>
    </row>
    <row r="9" spans="1:5" s="21" customFormat="1" ht="11.25" customHeight="1" thickBot="1">
      <c r="A9" s="19">
        <v>1</v>
      </c>
      <c r="B9" s="20">
        <v>2</v>
      </c>
      <c r="C9" s="20">
        <v>3</v>
      </c>
      <c r="D9" s="88">
        <v>4</v>
      </c>
      <c r="E9" s="49">
        <v>5</v>
      </c>
    </row>
    <row r="10" spans="1:5" s="34" customFormat="1" ht="23.25" customHeight="1" thickBot="1" thickTop="1">
      <c r="A10" s="57">
        <v>630</v>
      </c>
      <c r="B10" s="113" t="s">
        <v>42</v>
      </c>
      <c r="C10" s="59"/>
      <c r="D10" s="80">
        <f>D11+D14</f>
        <v>1000</v>
      </c>
      <c r="E10" s="50">
        <f>SUM(E14+E11)</f>
        <v>154500</v>
      </c>
    </row>
    <row r="11" spans="1:5" s="34" customFormat="1" ht="20.25" customHeight="1" thickTop="1">
      <c r="A11" s="35">
        <v>63003</v>
      </c>
      <c r="B11" s="36" t="s">
        <v>83</v>
      </c>
      <c r="C11" s="37" t="s">
        <v>117</v>
      </c>
      <c r="D11" s="81">
        <f>SUM(D12:D13)</f>
        <v>1000</v>
      </c>
      <c r="E11" s="51">
        <f>SUM(E12:E13)</f>
        <v>1000</v>
      </c>
    </row>
    <row r="12" spans="1:5" s="2" customFormat="1" ht="15.75" customHeight="1">
      <c r="A12" s="22" t="s">
        <v>26</v>
      </c>
      <c r="B12" s="30" t="s">
        <v>27</v>
      </c>
      <c r="C12" s="110"/>
      <c r="D12" s="82"/>
      <c r="E12" s="45">
        <v>1000</v>
      </c>
    </row>
    <row r="13" spans="1:5" s="2" customFormat="1" ht="15.75" customHeight="1">
      <c r="A13" s="22" t="s">
        <v>13</v>
      </c>
      <c r="B13" s="30" t="s">
        <v>12</v>
      </c>
      <c r="C13" s="24"/>
      <c r="D13" s="82">
        <v>1000</v>
      </c>
      <c r="E13" s="45"/>
    </row>
    <row r="14" spans="1:5" s="34" customFormat="1" ht="20.25" customHeight="1">
      <c r="A14" s="35">
        <v>63095</v>
      </c>
      <c r="B14" s="36" t="s">
        <v>8</v>
      </c>
      <c r="C14" s="37" t="s">
        <v>37</v>
      </c>
      <c r="D14" s="81"/>
      <c r="E14" s="51">
        <f>SUM(E15)</f>
        <v>153500</v>
      </c>
    </row>
    <row r="15" spans="1:5" s="2" customFormat="1" ht="27" customHeight="1">
      <c r="A15" s="22"/>
      <c r="B15" s="109" t="s">
        <v>43</v>
      </c>
      <c r="C15" s="110"/>
      <c r="D15" s="82"/>
      <c r="E15" s="85">
        <f>SUM(E16:E17)</f>
        <v>153500</v>
      </c>
    </row>
    <row r="16" spans="1:5" s="2" customFormat="1" ht="15" customHeight="1">
      <c r="A16" s="22" t="s">
        <v>26</v>
      </c>
      <c r="B16" s="30" t="s">
        <v>27</v>
      </c>
      <c r="C16" s="110"/>
      <c r="D16" s="82"/>
      <c r="E16" s="45">
        <v>3500</v>
      </c>
    </row>
    <row r="17" spans="1:5" s="2" customFormat="1" ht="15" customHeight="1" thickBot="1">
      <c r="A17" s="22" t="s">
        <v>13</v>
      </c>
      <c r="B17" s="112" t="s">
        <v>12</v>
      </c>
      <c r="C17" s="110"/>
      <c r="D17" s="82"/>
      <c r="E17" s="45">
        <v>150000</v>
      </c>
    </row>
    <row r="18" spans="1:5" s="34" customFormat="1" ht="20.25" customHeight="1" thickBot="1" thickTop="1">
      <c r="A18" s="57">
        <v>700</v>
      </c>
      <c r="B18" s="58" t="s">
        <v>85</v>
      </c>
      <c r="C18" s="59" t="s">
        <v>44</v>
      </c>
      <c r="D18" s="80">
        <f>SUM(D19)</f>
        <v>5000</v>
      </c>
      <c r="E18" s="50">
        <f>SUM(E19)</f>
        <v>5000</v>
      </c>
    </row>
    <row r="19" spans="1:5" s="34" customFormat="1" ht="21.75" customHeight="1" thickTop="1">
      <c r="A19" s="35">
        <v>70005</v>
      </c>
      <c r="B19" s="36" t="s">
        <v>45</v>
      </c>
      <c r="C19" s="37"/>
      <c r="D19" s="81">
        <f>SUM(D20:D21)</f>
        <v>5000</v>
      </c>
      <c r="E19" s="51">
        <f>SUM(E20:E21)</f>
        <v>5000</v>
      </c>
    </row>
    <row r="20" spans="1:5" s="2" customFormat="1" ht="30" customHeight="1">
      <c r="A20" s="22" t="s">
        <v>32</v>
      </c>
      <c r="B20" s="30" t="s">
        <v>46</v>
      </c>
      <c r="C20" s="110"/>
      <c r="D20" s="82"/>
      <c r="E20" s="45">
        <v>5000</v>
      </c>
    </row>
    <row r="21" spans="1:5" s="2" customFormat="1" ht="20.25" customHeight="1" thickBot="1">
      <c r="A21" s="22" t="s">
        <v>13</v>
      </c>
      <c r="B21" s="30" t="s">
        <v>12</v>
      </c>
      <c r="C21" s="110"/>
      <c r="D21" s="82">
        <v>5000</v>
      </c>
      <c r="E21" s="45"/>
    </row>
    <row r="22" spans="1:5" s="34" customFormat="1" ht="21" customHeight="1" thickBot="1" thickTop="1">
      <c r="A22" s="57">
        <v>710</v>
      </c>
      <c r="B22" s="58" t="s">
        <v>47</v>
      </c>
      <c r="C22" s="59" t="s">
        <v>37</v>
      </c>
      <c r="D22" s="80"/>
      <c r="E22" s="50">
        <f>SUM(E23)</f>
        <v>545000</v>
      </c>
    </row>
    <row r="23" spans="1:5" s="34" customFormat="1" ht="21.75" customHeight="1" thickTop="1">
      <c r="A23" s="35">
        <v>71095</v>
      </c>
      <c r="B23" s="36" t="s">
        <v>8</v>
      </c>
      <c r="C23" s="37"/>
      <c r="D23" s="81"/>
      <c r="E23" s="51">
        <f>SUM(E24)</f>
        <v>545000</v>
      </c>
    </row>
    <row r="24" spans="1:5" s="2" customFormat="1" ht="21.75" customHeight="1" thickBot="1">
      <c r="A24" s="22" t="s">
        <v>13</v>
      </c>
      <c r="B24" s="30" t="s">
        <v>120</v>
      </c>
      <c r="C24" s="110"/>
      <c r="D24" s="82"/>
      <c r="E24" s="45">
        <f>SUM(E25:E30)</f>
        <v>545000</v>
      </c>
    </row>
    <row r="25" spans="1:5" s="53" customFormat="1" ht="13.5" customHeight="1" hidden="1">
      <c r="A25" s="173"/>
      <c r="B25" s="174" t="s">
        <v>119</v>
      </c>
      <c r="C25" s="111"/>
      <c r="D25" s="175"/>
      <c r="E25" s="176">
        <v>45000</v>
      </c>
    </row>
    <row r="26" spans="1:5" s="53" customFormat="1" ht="13.5" customHeight="1" hidden="1">
      <c r="A26" s="173"/>
      <c r="B26" s="174" t="s">
        <v>122</v>
      </c>
      <c r="C26" s="111"/>
      <c r="D26" s="175"/>
      <c r="E26" s="176">
        <v>100000</v>
      </c>
    </row>
    <row r="27" spans="1:5" s="53" customFormat="1" ht="13.5" customHeight="1" hidden="1">
      <c r="A27" s="173"/>
      <c r="B27" s="174" t="s">
        <v>123</v>
      </c>
      <c r="C27" s="111"/>
      <c r="D27" s="175"/>
      <c r="E27" s="176">
        <v>100000</v>
      </c>
    </row>
    <row r="28" spans="1:5" s="53" customFormat="1" ht="24" customHeight="1" hidden="1">
      <c r="A28" s="173"/>
      <c r="B28" s="174" t="s">
        <v>125</v>
      </c>
      <c r="C28" s="111"/>
      <c r="D28" s="175"/>
      <c r="E28" s="176">
        <v>100000</v>
      </c>
    </row>
    <row r="29" spans="1:5" s="53" customFormat="1" ht="14.25" customHeight="1" hidden="1">
      <c r="A29" s="173"/>
      <c r="B29" s="174" t="s">
        <v>124</v>
      </c>
      <c r="C29" s="111"/>
      <c r="D29" s="175"/>
      <c r="E29" s="176">
        <v>100000</v>
      </c>
    </row>
    <row r="30" spans="1:5" s="53" customFormat="1" ht="14.25" customHeight="1" hidden="1" thickBot="1">
      <c r="A30" s="173"/>
      <c r="B30" s="174" t="s">
        <v>132</v>
      </c>
      <c r="C30" s="111"/>
      <c r="D30" s="175"/>
      <c r="E30" s="176">
        <v>100000</v>
      </c>
    </row>
    <row r="31" spans="1:5" s="34" customFormat="1" ht="21" customHeight="1" thickBot="1" thickTop="1">
      <c r="A31" s="57">
        <v>750</v>
      </c>
      <c r="B31" s="58" t="s">
        <v>48</v>
      </c>
      <c r="C31" s="59"/>
      <c r="D31" s="80">
        <f>D32+D37</f>
        <v>70000</v>
      </c>
      <c r="E31" s="50">
        <f>E32+E37</f>
        <v>70000</v>
      </c>
    </row>
    <row r="32" spans="1:5" s="34" customFormat="1" ht="16.5" customHeight="1" thickTop="1">
      <c r="A32" s="35">
        <v>75023</v>
      </c>
      <c r="B32" s="36" t="s">
        <v>49</v>
      </c>
      <c r="C32" s="37"/>
      <c r="D32" s="81">
        <f>SUM(D33:D36)</f>
        <v>45000</v>
      </c>
      <c r="E32" s="51">
        <f>SUM(E33:E36)</f>
        <v>45000</v>
      </c>
    </row>
    <row r="33" spans="1:5" s="2" customFormat="1" ht="17.25" customHeight="1">
      <c r="A33" s="75">
        <v>4110</v>
      </c>
      <c r="B33" s="77" t="s">
        <v>66</v>
      </c>
      <c r="C33" s="24" t="s">
        <v>36</v>
      </c>
      <c r="D33" s="82">
        <v>10000</v>
      </c>
      <c r="E33" s="45"/>
    </row>
    <row r="34" spans="1:5" s="2" customFormat="1" ht="16.5" customHeight="1">
      <c r="A34" s="75">
        <v>4300</v>
      </c>
      <c r="B34" s="30" t="s">
        <v>12</v>
      </c>
      <c r="C34" s="24" t="s">
        <v>121</v>
      </c>
      <c r="D34" s="82"/>
      <c r="E34" s="45">
        <v>10000</v>
      </c>
    </row>
    <row r="35" spans="1:5" s="2" customFormat="1" ht="30" customHeight="1">
      <c r="A35" s="22" t="s">
        <v>50</v>
      </c>
      <c r="B35" s="30" t="s">
        <v>51</v>
      </c>
      <c r="C35" s="110" t="s">
        <v>36</v>
      </c>
      <c r="D35" s="82">
        <v>35000</v>
      </c>
      <c r="E35" s="45"/>
    </row>
    <row r="36" spans="1:5" s="2" customFormat="1" ht="33" customHeight="1">
      <c r="A36" s="22" t="s">
        <v>50</v>
      </c>
      <c r="B36" s="30" t="s">
        <v>51</v>
      </c>
      <c r="C36" s="24" t="s">
        <v>52</v>
      </c>
      <c r="D36" s="82"/>
      <c r="E36" s="45">
        <v>35000</v>
      </c>
    </row>
    <row r="37" spans="1:5" s="34" customFormat="1" ht="17.25" customHeight="1">
      <c r="A37" s="35">
        <v>75095</v>
      </c>
      <c r="B37" s="36" t="s">
        <v>8</v>
      </c>
      <c r="C37" s="37" t="s">
        <v>117</v>
      </c>
      <c r="D37" s="81">
        <f>SUM(D38:D39)</f>
        <v>25000</v>
      </c>
      <c r="E37" s="51">
        <f>SUM(E38:E39)</f>
        <v>25000</v>
      </c>
    </row>
    <row r="38" spans="1:5" s="2" customFormat="1" ht="19.5" customHeight="1">
      <c r="A38" s="22" t="s">
        <v>26</v>
      </c>
      <c r="B38" s="30" t="s">
        <v>27</v>
      </c>
      <c r="C38" s="110"/>
      <c r="D38" s="82">
        <v>25000</v>
      </c>
      <c r="E38" s="45"/>
    </row>
    <row r="39" spans="1:5" s="2" customFormat="1" ht="20.25" customHeight="1" thickBot="1">
      <c r="A39" s="22" t="s">
        <v>13</v>
      </c>
      <c r="B39" s="30" t="s">
        <v>53</v>
      </c>
      <c r="C39" s="24"/>
      <c r="D39" s="82"/>
      <c r="E39" s="45">
        <v>25000</v>
      </c>
    </row>
    <row r="40" spans="1:5" s="34" customFormat="1" ht="75" customHeight="1" thickBot="1" thickTop="1">
      <c r="A40" s="57">
        <v>756</v>
      </c>
      <c r="B40" s="58" t="s">
        <v>140</v>
      </c>
      <c r="C40" s="59" t="s">
        <v>54</v>
      </c>
      <c r="D40" s="80">
        <f>SUM(D41)</f>
        <v>34000</v>
      </c>
      <c r="E40" s="50">
        <f>SUM(E41)</f>
        <v>34000</v>
      </c>
    </row>
    <row r="41" spans="1:5" s="34" customFormat="1" ht="32.25" customHeight="1" thickTop="1">
      <c r="A41" s="35">
        <v>75647</v>
      </c>
      <c r="B41" s="36" t="s">
        <v>55</v>
      </c>
      <c r="C41" s="37"/>
      <c r="D41" s="81">
        <f>SUM(D42:D44)</f>
        <v>34000</v>
      </c>
      <c r="E41" s="51">
        <f>SUM(E42:E44)</f>
        <v>34000</v>
      </c>
    </row>
    <row r="42" spans="1:5" s="2" customFormat="1" ht="29.25" customHeight="1">
      <c r="A42" s="169" t="s">
        <v>56</v>
      </c>
      <c r="B42" s="170" t="s">
        <v>84</v>
      </c>
      <c r="C42" s="171"/>
      <c r="D42" s="107">
        <v>34000</v>
      </c>
      <c r="E42" s="108"/>
    </row>
    <row r="43" spans="1:5" s="2" customFormat="1" ht="17.25" customHeight="1">
      <c r="A43" s="22" t="s">
        <v>57</v>
      </c>
      <c r="B43" s="30" t="s">
        <v>58</v>
      </c>
      <c r="C43" s="24"/>
      <c r="D43" s="82"/>
      <c r="E43" s="45">
        <v>22000</v>
      </c>
    </row>
    <row r="44" spans="1:5" s="2" customFormat="1" ht="17.25" customHeight="1" thickBot="1">
      <c r="A44" s="22" t="s">
        <v>13</v>
      </c>
      <c r="B44" s="30" t="s">
        <v>12</v>
      </c>
      <c r="C44" s="24"/>
      <c r="D44" s="82"/>
      <c r="E44" s="45">
        <v>12000</v>
      </c>
    </row>
    <row r="45" spans="1:5" s="34" customFormat="1" ht="19.5" customHeight="1" thickBot="1" thickTop="1">
      <c r="A45" s="57">
        <v>758</v>
      </c>
      <c r="B45" s="58" t="s">
        <v>86</v>
      </c>
      <c r="C45" s="59" t="s">
        <v>59</v>
      </c>
      <c r="D45" s="80">
        <f>SUM(D46)</f>
        <v>698500</v>
      </c>
      <c r="E45" s="50"/>
    </row>
    <row r="46" spans="1:5" s="34" customFormat="1" ht="18.75" customHeight="1" thickTop="1">
      <c r="A46" s="35">
        <v>75818</v>
      </c>
      <c r="B46" s="36" t="s">
        <v>60</v>
      </c>
      <c r="C46" s="37"/>
      <c r="D46" s="81">
        <f>SUM(D47:D48)</f>
        <v>698500</v>
      </c>
      <c r="E46" s="51"/>
    </row>
    <row r="47" spans="1:5" s="2" customFormat="1" ht="17.25" customHeight="1">
      <c r="A47" s="75">
        <v>4810</v>
      </c>
      <c r="B47" s="30" t="s">
        <v>118</v>
      </c>
      <c r="C47" s="24"/>
      <c r="D47" s="82">
        <v>45000</v>
      </c>
      <c r="E47" s="45"/>
    </row>
    <row r="48" spans="1:5" s="2" customFormat="1" ht="17.25" customHeight="1" thickBot="1">
      <c r="A48" s="22" t="s">
        <v>61</v>
      </c>
      <c r="B48" s="30" t="s">
        <v>62</v>
      </c>
      <c r="C48" s="110"/>
      <c r="D48" s="82">
        <v>653500</v>
      </c>
      <c r="E48" s="45"/>
    </row>
    <row r="49" spans="1:5" s="34" customFormat="1" ht="21.75" customHeight="1" thickBot="1" thickTop="1">
      <c r="A49" s="57">
        <v>801</v>
      </c>
      <c r="B49" s="58" t="s">
        <v>21</v>
      </c>
      <c r="C49" s="59" t="s">
        <v>7</v>
      </c>
      <c r="D49" s="84">
        <f>D50+D59+D61+D70+D74</f>
        <v>166579</v>
      </c>
      <c r="E49" s="60">
        <f>E50+E59+E61+E70+E74</f>
        <v>371644</v>
      </c>
    </row>
    <row r="50" spans="1:5" s="34" customFormat="1" ht="22.5" customHeight="1" thickTop="1">
      <c r="A50" s="35">
        <v>80101</v>
      </c>
      <c r="B50" s="36" t="s">
        <v>63</v>
      </c>
      <c r="C50" s="37"/>
      <c r="D50" s="81">
        <f>SUM(D51:D58)</f>
        <v>14361</v>
      </c>
      <c r="E50" s="51">
        <f>SUM(E51:E58)</f>
        <v>119681</v>
      </c>
    </row>
    <row r="51" spans="1:5" s="2" customFormat="1" ht="18" customHeight="1">
      <c r="A51" s="40">
        <v>4010</v>
      </c>
      <c r="B51" s="52" t="s">
        <v>64</v>
      </c>
      <c r="C51" s="114"/>
      <c r="D51" s="107">
        <v>3940</v>
      </c>
      <c r="E51" s="108"/>
    </row>
    <row r="52" spans="1:5" s="2" customFormat="1" ht="18" customHeight="1">
      <c r="A52" s="75">
        <v>4040</v>
      </c>
      <c r="B52" s="77" t="s">
        <v>65</v>
      </c>
      <c r="C52" s="24"/>
      <c r="D52" s="82"/>
      <c r="E52" s="45">
        <v>13093</v>
      </c>
    </row>
    <row r="53" spans="1:5" s="2" customFormat="1" ht="18" customHeight="1">
      <c r="A53" s="75">
        <v>4110</v>
      </c>
      <c r="B53" s="77" t="s">
        <v>66</v>
      </c>
      <c r="C53" s="24"/>
      <c r="D53" s="82"/>
      <c r="E53" s="45">
        <v>1221</v>
      </c>
    </row>
    <row r="54" spans="1:5" s="2" customFormat="1" ht="18" customHeight="1">
      <c r="A54" s="75">
        <v>4120</v>
      </c>
      <c r="B54" s="77" t="s">
        <v>67</v>
      </c>
      <c r="C54" s="24"/>
      <c r="D54" s="82"/>
      <c r="E54" s="45">
        <v>167</v>
      </c>
    </row>
    <row r="55" spans="1:5" s="2" customFormat="1" ht="27.75" customHeight="1">
      <c r="A55" s="75">
        <v>4240</v>
      </c>
      <c r="B55" s="77" t="s">
        <v>38</v>
      </c>
      <c r="C55" s="24"/>
      <c r="D55" s="82"/>
      <c r="E55" s="45">
        <v>42800</v>
      </c>
    </row>
    <row r="56" spans="1:5" s="2" customFormat="1" ht="16.5" customHeight="1">
      <c r="A56" s="75">
        <v>4260</v>
      </c>
      <c r="B56" s="77" t="s">
        <v>70</v>
      </c>
      <c r="C56" s="24"/>
      <c r="D56" s="82">
        <v>8155</v>
      </c>
      <c r="E56" s="45"/>
    </row>
    <row r="57" spans="1:5" s="2" customFormat="1" ht="16.5" customHeight="1">
      <c r="A57" s="75">
        <v>4270</v>
      </c>
      <c r="B57" s="77" t="s">
        <v>68</v>
      </c>
      <c r="C57" s="24"/>
      <c r="D57" s="82"/>
      <c r="E57" s="45">
        <v>62400</v>
      </c>
    </row>
    <row r="58" spans="1:5" s="2" customFormat="1" ht="16.5" customHeight="1">
      <c r="A58" s="75">
        <v>4300</v>
      </c>
      <c r="B58" s="77" t="s">
        <v>12</v>
      </c>
      <c r="C58" s="24"/>
      <c r="D58" s="82">
        <v>2266</v>
      </c>
      <c r="E58" s="45"/>
    </row>
    <row r="59" spans="1:5" s="34" customFormat="1" ht="19.5" customHeight="1">
      <c r="A59" s="35">
        <v>80104</v>
      </c>
      <c r="B59" s="36" t="s">
        <v>33</v>
      </c>
      <c r="C59" s="37"/>
      <c r="D59" s="81"/>
      <c r="E59" s="51">
        <f>SUM(E60)</f>
        <v>21745</v>
      </c>
    </row>
    <row r="60" spans="1:5" s="34" customFormat="1" ht="29.25" customHeight="1">
      <c r="A60" s="40">
        <v>2540</v>
      </c>
      <c r="B60" s="52" t="s">
        <v>35</v>
      </c>
      <c r="C60" s="106"/>
      <c r="D60" s="107"/>
      <c r="E60" s="108">
        <v>21745</v>
      </c>
    </row>
    <row r="61" spans="1:5" s="34" customFormat="1" ht="21" customHeight="1">
      <c r="A61" s="35">
        <v>80110</v>
      </c>
      <c r="B61" s="36" t="s">
        <v>69</v>
      </c>
      <c r="C61" s="37"/>
      <c r="D61" s="81">
        <f>SUM(D62:D69)</f>
        <v>5428</v>
      </c>
      <c r="E61" s="51">
        <f>SUM(E62:E69)</f>
        <v>93918</v>
      </c>
    </row>
    <row r="62" spans="1:5" s="34" customFormat="1" ht="32.25" customHeight="1">
      <c r="A62" s="40">
        <v>2540</v>
      </c>
      <c r="B62" s="52" t="s">
        <v>35</v>
      </c>
      <c r="C62" s="106"/>
      <c r="D62" s="107"/>
      <c r="E62" s="108">
        <v>41800</v>
      </c>
    </row>
    <row r="63" spans="1:5" s="34" customFormat="1" ht="29.25" customHeight="1">
      <c r="A63" s="22" t="s">
        <v>32</v>
      </c>
      <c r="B63" s="77" t="s">
        <v>46</v>
      </c>
      <c r="C63" s="76"/>
      <c r="D63" s="82"/>
      <c r="E63" s="45">
        <v>10166</v>
      </c>
    </row>
    <row r="64" spans="1:5" s="34" customFormat="1" ht="16.5" customHeight="1">
      <c r="A64" s="22" t="s">
        <v>56</v>
      </c>
      <c r="B64" s="77" t="s">
        <v>64</v>
      </c>
      <c r="C64" s="76"/>
      <c r="D64" s="82">
        <v>3511</v>
      </c>
      <c r="E64" s="45"/>
    </row>
    <row r="65" spans="1:5" s="2" customFormat="1" ht="16.5" customHeight="1">
      <c r="A65" s="75">
        <v>4040</v>
      </c>
      <c r="B65" s="77" t="s">
        <v>65</v>
      </c>
      <c r="C65" s="24"/>
      <c r="D65" s="82"/>
      <c r="E65" s="45">
        <v>8752</v>
      </c>
    </row>
    <row r="66" spans="1:5" s="2" customFormat="1" ht="28.5" customHeight="1">
      <c r="A66" s="75">
        <v>4240</v>
      </c>
      <c r="B66" s="77" t="s">
        <v>38</v>
      </c>
      <c r="C66" s="24"/>
      <c r="D66" s="82"/>
      <c r="E66" s="45">
        <v>13200</v>
      </c>
    </row>
    <row r="67" spans="1:5" s="2" customFormat="1" ht="18" customHeight="1">
      <c r="A67" s="75">
        <v>4270</v>
      </c>
      <c r="B67" s="77" t="s">
        <v>68</v>
      </c>
      <c r="C67" s="24"/>
      <c r="D67" s="82"/>
      <c r="E67" s="45">
        <v>20000</v>
      </c>
    </row>
    <row r="68" spans="1:5" s="2" customFormat="1" ht="18" customHeight="1">
      <c r="A68" s="75">
        <v>4280</v>
      </c>
      <c r="B68" s="77" t="s">
        <v>87</v>
      </c>
      <c r="C68" s="24"/>
      <c r="D68" s="82">
        <v>900</v>
      </c>
      <c r="E68" s="45"/>
    </row>
    <row r="69" spans="1:5" s="2" customFormat="1" ht="20.25" customHeight="1">
      <c r="A69" s="22" t="s">
        <v>13</v>
      </c>
      <c r="B69" s="30" t="s">
        <v>12</v>
      </c>
      <c r="C69" s="110"/>
      <c r="D69" s="82">
        <v>1017</v>
      </c>
      <c r="E69" s="45"/>
    </row>
    <row r="70" spans="1:5" s="34" customFormat="1" ht="21" customHeight="1">
      <c r="A70" s="35">
        <v>80146</v>
      </c>
      <c r="B70" s="36" t="s">
        <v>71</v>
      </c>
      <c r="C70" s="37"/>
      <c r="D70" s="81">
        <f>SUM(D71:D73)</f>
        <v>123121</v>
      </c>
      <c r="E70" s="51">
        <f>SUM(E71:E73)</f>
        <v>123000</v>
      </c>
    </row>
    <row r="71" spans="1:5" s="34" customFormat="1" ht="30" customHeight="1">
      <c r="A71" s="40">
        <v>2510</v>
      </c>
      <c r="B71" s="52" t="s">
        <v>34</v>
      </c>
      <c r="C71" s="106"/>
      <c r="D71" s="107"/>
      <c r="E71" s="108">
        <v>14700</v>
      </c>
    </row>
    <row r="72" spans="1:5" s="2" customFormat="1" ht="21" customHeight="1">
      <c r="A72" s="75">
        <v>4040</v>
      </c>
      <c r="B72" s="77" t="s">
        <v>65</v>
      </c>
      <c r="C72" s="24"/>
      <c r="D72" s="82">
        <v>121</v>
      </c>
      <c r="E72" s="45"/>
    </row>
    <row r="73" spans="1:5" s="2" customFormat="1" ht="30.75" customHeight="1">
      <c r="A73" s="93">
        <v>4300</v>
      </c>
      <c r="B73" s="184" t="s">
        <v>72</v>
      </c>
      <c r="C73" s="172"/>
      <c r="D73" s="94">
        <v>123000</v>
      </c>
      <c r="E73" s="95">
        <v>108300</v>
      </c>
    </row>
    <row r="74" spans="1:5" s="34" customFormat="1" ht="18.75" customHeight="1">
      <c r="A74" s="35">
        <v>80195</v>
      </c>
      <c r="B74" s="36" t="s">
        <v>8</v>
      </c>
      <c r="C74" s="37"/>
      <c r="D74" s="81">
        <f>SUM(D75:D77)</f>
        <v>23669</v>
      </c>
      <c r="E74" s="51">
        <f>SUM(E75:E77)</f>
        <v>13300</v>
      </c>
    </row>
    <row r="75" spans="1:5" s="34" customFormat="1" ht="45" customHeight="1">
      <c r="A75" s="22" t="s">
        <v>32</v>
      </c>
      <c r="B75" s="30" t="s">
        <v>74</v>
      </c>
      <c r="C75" s="106"/>
      <c r="D75" s="107">
        <v>10369</v>
      </c>
      <c r="E75" s="108"/>
    </row>
    <row r="76" spans="1:5" s="34" customFormat="1" ht="27" customHeight="1">
      <c r="A76" s="22" t="s">
        <v>56</v>
      </c>
      <c r="B76" s="30" t="s">
        <v>73</v>
      </c>
      <c r="C76" s="76"/>
      <c r="D76" s="82">
        <v>13300</v>
      </c>
      <c r="E76" s="45"/>
    </row>
    <row r="77" spans="1:5" s="2" customFormat="1" ht="33" customHeight="1" thickBot="1">
      <c r="A77" s="22" t="s">
        <v>56</v>
      </c>
      <c r="B77" s="30" t="s">
        <v>75</v>
      </c>
      <c r="C77" s="24"/>
      <c r="D77" s="82"/>
      <c r="E77" s="45">
        <v>13300</v>
      </c>
    </row>
    <row r="78" spans="1:5" s="34" customFormat="1" ht="21" customHeight="1" thickBot="1" thickTop="1">
      <c r="A78" s="57">
        <v>851</v>
      </c>
      <c r="B78" s="58" t="s">
        <v>76</v>
      </c>
      <c r="C78" s="59" t="s">
        <v>77</v>
      </c>
      <c r="D78" s="80">
        <f>SUM(D79)</f>
        <v>16000</v>
      </c>
      <c r="E78" s="50">
        <f>SUM(E79)</f>
        <v>16000</v>
      </c>
    </row>
    <row r="79" spans="1:5" s="34" customFormat="1" ht="18.75" customHeight="1" thickTop="1">
      <c r="A79" s="35">
        <v>85153</v>
      </c>
      <c r="B79" s="36" t="s">
        <v>78</v>
      </c>
      <c r="C79" s="37"/>
      <c r="D79" s="81">
        <f>SUM(D80:D82)</f>
        <v>16000</v>
      </c>
      <c r="E79" s="51">
        <f>SUM(E80:E82)</f>
        <v>16000</v>
      </c>
    </row>
    <row r="80" spans="1:5" s="2" customFormat="1" ht="44.25" customHeight="1">
      <c r="A80" s="40">
        <v>2820</v>
      </c>
      <c r="B80" s="115" t="s">
        <v>79</v>
      </c>
      <c r="C80" s="110"/>
      <c r="D80" s="82"/>
      <c r="E80" s="45">
        <v>16000</v>
      </c>
    </row>
    <row r="81" spans="1:5" s="2" customFormat="1" ht="18.75" customHeight="1">
      <c r="A81" s="22" t="s">
        <v>26</v>
      </c>
      <c r="B81" s="30" t="s">
        <v>27</v>
      </c>
      <c r="C81" s="110"/>
      <c r="D81" s="82">
        <v>1000</v>
      </c>
      <c r="E81" s="45"/>
    </row>
    <row r="82" spans="1:5" s="2" customFormat="1" ht="18.75" customHeight="1" thickBot="1">
      <c r="A82" s="22" t="s">
        <v>13</v>
      </c>
      <c r="B82" s="30" t="s">
        <v>12</v>
      </c>
      <c r="C82" s="110"/>
      <c r="D82" s="82">
        <v>15000</v>
      </c>
      <c r="E82" s="45"/>
    </row>
    <row r="83" spans="1:5" s="34" customFormat="1" ht="21" customHeight="1" thickBot="1" thickTop="1">
      <c r="A83" s="57">
        <v>852</v>
      </c>
      <c r="B83" s="58" t="s">
        <v>39</v>
      </c>
      <c r="C83" s="59" t="s">
        <v>40</v>
      </c>
      <c r="D83" s="80">
        <f>D86+D84</f>
        <v>76600</v>
      </c>
      <c r="E83" s="50">
        <f>SUM(E86+E84)</f>
        <v>76600</v>
      </c>
    </row>
    <row r="84" spans="1:5" s="34" customFormat="1" ht="19.5" customHeight="1" thickTop="1">
      <c r="A84" s="35">
        <v>85202</v>
      </c>
      <c r="B84" s="36" t="s">
        <v>80</v>
      </c>
      <c r="C84" s="37"/>
      <c r="D84" s="81">
        <f>SUM(D85)</f>
        <v>76600</v>
      </c>
      <c r="E84" s="51"/>
    </row>
    <row r="85" spans="1:5" s="2" customFormat="1" ht="17.25" customHeight="1">
      <c r="A85" s="22" t="s">
        <v>13</v>
      </c>
      <c r="B85" s="30" t="s">
        <v>12</v>
      </c>
      <c r="C85" s="110"/>
      <c r="D85" s="82">
        <v>76600</v>
      </c>
      <c r="E85" s="45"/>
    </row>
    <row r="86" spans="1:5" s="34" customFormat="1" ht="17.25" customHeight="1">
      <c r="A86" s="35">
        <v>85219</v>
      </c>
      <c r="B86" s="36" t="s">
        <v>81</v>
      </c>
      <c r="C86" s="37"/>
      <c r="D86" s="81"/>
      <c r="E86" s="51">
        <f>SUM(E87:E88)</f>
        <v>76600</v>
      </c>
    </row>
    <row r="87" spans="1:5" s="87" customFormat="1" ht="18.75" customHeight="1">
      <c r="A87" s="22" t="s">
        <v>26</v>
      </c>
      <c r="B87" s="30" t="s">
        <v>27</v>
      </c>
      <c r="C87" s="86"/>
      <c r="D87" s="82"/>
      <c r="E87" s="45">
        <v>13900</v>
      </c>
    </row>
    <row r="88" spans="1:5" s="2" customFormat="1" ht="18.75" customHeight="1" thickBot="1">
      <c r="A88" s="22" t="s">
        <v>50</v>
      </c>
      <c r="B88" s="77" t="s">
        <v>68</v>
      </c>
      <c r="C88" s="24"/>
      <c r="D88" s="82"/>
      <c r="E88" s="45">
        <v>62700</v>
      </c>
    </row>
    <row r="89" spans="1:5" s="34" customFormat="1" ht="28.5" customHeight="1" thickBot="1" thickTop="1">
      <c r="A89" s="57">
        <v>854</v>
      </c>
      <c r="B89" s="58" t="s">
        <v>17</v>
      </c>
      <c r="C89" s="59" t="s">
        <v>7</v>
      </c>
      <c r="D89" s="84">
        <f>SUM(D90)</f>
        <v>200</v>
      </c>
      <c r="E89" s="60">
        <f>SUM(E90)</f>
        <v>200</v>
      </c>
    </row>
    <row r="90" spans="1:5" s="34" customFormat="1" ht="16.5" customHeight="1" thickTop="1">
      <c r="A90" s="35">
        <v>85401</v>
      </c>
      <c r="B90" s="36" t="s">
        <v>82</v>
      </c>
      <c r="C90" s="37"/>
      <c r="D90" s="81">
        <f>SUM(D91:D92)</f>
        <v>200</v>
      </c>
      <c r="E90" s="51">
        <f>SUM(E91:E92)</f>
        <v>200</v>
      </c>
    </row>
    <row r="91" spans="1:5" s="2" customFormat="1" ht="16.5" customHeight="1">
      <c r="A91" s="40">
        <v>4040</v>
      </c>
      <c r="B91" s="52" t="s">
        <v>65</v>
      </c>
      <c r="C91" s="114"/>
      <c r="D91" s="107">
        <v>200</v>
      </c>
      <c r="E91" s="108"/>
    </row>
    <row r="92" spans="1:5" s="34" customFormat="1" ht="18" customHeight="1" thickBot="1">
      <c r="A92" s="75">
        <v>4300</v>
      </c>
      <c r="B92" s="77" t="s">
        <v>12</v>
      </c>
      <c r="C92" s="76"/>
      <c r="D92" s="82"/>
      <c r="E92" s="45">
        <v>200</v>
      </c>
    </row>
    <row r="93" spans="1:5" s="69" customFormat="1" ht="17.25" customHeight="1" thickBot="1" thickTop="1">
      <c r="A93" s="61"/>
      <c r="B93" s="62" t="s">
        <v>9</v>
      </c>
      <c r="C93" s="74"/>
      <c r="D93" s="89">
        <f>D10+D18+D22+D31+D40+D45+D49+D78+D83+D89</f>
        <v>1067879</v>
      </c>
      <c r="E93" s="68">
        <f>E10+E18+E22+E31+E40+E45+E49+E78+E83+E89</f>
        <v>1272944</v>
      </c>
    </row>
    <row r="94" spans="1:5" s="73" customFormat="1" ht="20.25" customHeight="1" thickBot="1" thickTop="1">
      <c r="A94" s="70"/>
      <c r="B94" s="71" t="s">
        <v>20</v>
      </c>
      <c r="C94" s="91"/>
      <c r="D94" s="90">
        <f>E93-D93</f>
        <v>205065</v>
      </c>
      <c r="E94" s="72"/>
    </row>
    <row r="95" s="16" customFormat="1" ht="13.5" thickTop="1"/>
    <row r="96" s="16" customFormat="1" ht="12.75"/>
    <row r="97" s="16" customFormat="1" ht="12.75"/>
    <row r="98" s="16" customFormat="1" ht="12.75"/>
    <row r="99" s="16" customFormat="1" ht="12.75"/>
    <row r="100" s="16" customFormat="1" ht="12.75"/>
    <row r="101" s="16" customFormat="1" ht="12.75"/>
  </sheetData>
  <printOptions horizontalCentered="1"/>
  <pageMargins left="0" right="0" top="0.984251968503937" bottom="0.3937007874015748" header="0.5118110236220472" footer="0"/>
  <pageSetup firstPageNumber="4" useFirstPageNumber="1" horizontalDpi="600" verticalDpi="600" orientation="portrait" paperSize="9" r:id="rId1"/>
  <headerFooter alignWithMargins="0">
    <oddHeader>&amp;C &amp;"Times New Roman CE,Normalny"&amp;P</oddHeader>
  </headerFooter>
  <rowBreaks count="1" manualBreakCount="1">
    <brk id="7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60"/>
  <sheetViews>
    <sheetView workbookViewId="0" topLeftCell="A1">
      <selection activeCell="E3" sqref="E3"/>
    </sheetView>
  </sheetViews>
  <sheetFormatPr defaultColWidth="9.00390625" defaultRowHeight="12.75"/>
  <cols>
    <col min="1" max="1" width="8.00390625" style="1" customWidth="1"/>
    <col min="2" max="2" width="34.25390625" style="1" customWidth="1"/>
    <col min="3" max="3" width="6.875" style="1" customWidth="1"/>
    <col min="4" max="6" width="12.25390625" style="1" customWidth="1"/>
    <col min="7" max="16384" width="10.00390625" style="1" customWidth="1"/>
  </cols>
  <sheetData>
    <row r="1" spans="3:5" ht="15.75">
      <c r="C1" s="10"/>
      <c r="D1" s="10"/>
      <c r="E1" s="10" t="s">
        <v>16</v>
      </c>
    </row>
    <row r="2" spans="1:5" ht="14.25" customHeight="1">
      <c r="A2" s="3"/>
      <c r="B2" s="4"/>
      <c r="C2" s="23"/>
      <c r="D2" s="23"/>
      <c r="E2" s="23" t="s">
        <v>141</v>
      </c>
    </row>
    <row r="3" spans="1:5" ht="13.5" customHeight="1">
      <c r="A3" s="3"/>
      <c r="B3" s="4"/>
      <c r="C3" s="23"/>
      <c r="D3" s="23"/>
      <c r="E3" s="23" t="s">
        <v>15</v>
      </c>
    </row>
    <row r="4" spans="1:5" ht="15" customHeight="1">
      <c r="A4" s="3"/>
      <c r="B4" s="4"/>
      <c r="C4" s="23"/>
      <c r="D4" s="23"/>
      <c r="E4" s="23" t="s">
        <v>41</v>
      </c>
    </row>
    <row r="5" spans="1:5" ht="9" customHeight="1">
      <c r="A5" s="3"/>
      <c r="B5" s="4"/>
      <c r="C5" s="23"/>
      <c r="D5" s="23"/>
      <c r="E5" s="5"/>
    </row>
    <row r="6" spans="1:6" s="11" customFormat="1" ht="54.75" customHeight="1">
      <c r="A6" s="6" t="s">
        <v>105</v>
      </c>
      <c r="B6" s="7"/>
      <c r="C6" s="8"/>
      <c r="D6" s="8"/>
      <c r="E6" s="8"/>
      <c r="F6" s="8"/>
    </row>
    <row r="7" spans="1:6" s="11" customFormat="1" ht="22.5" customHeight="1" thickBot="1">
      <c r="A7" s="6"/>
      <c r="B7" s="7"/>
      <c r="C7" s="8"/>
      <c r="D7" s="8"/>
      <c r="E7" s="8"/>
      <c r="F7" s="41" t="s">
        <v>11</v>
      </c>
    </row>
    <row r="8" spans="1:6" s="12" customFormat="1" ht="26.25" customHeight="1">
      <c r="A8" s="26" t="s">
        <v>0</v>
      </c>
      <c r="B8" s="33" t="s">
        <v>1</v>
      </c>
      <c r="C8" s="18" t="s">
        <v>2</v>
      </c>
      <c r="D8" s="97" t="s">
        <v>18</v>
      </c>
      <c r="E8" s="64" t="s">
        <v>3</v>
      </c>
      <c r="F8" s="48"/>
    </row>
    <row r="9" spans="1:6" s="12" customFormat="1" ht="17.25" customHeight="1">
      <c r="A9" s="27" t="s">
        <v>4</v>
      </c>
      <c r="B9" s="14"/>
      <c r="C9" s="15" t="s">
        <v>5</v>
      </c>
      <c r="D9" s="98" t="s">
        <v>10</v>
      </c>
      <c r="E9" s="78" t="s">
        <v>10</v>
      </c>
      <c r="F9" s="42" t="s">
        <v>6</v>
      </c>
    </row>
    <row r="10" spans="1:6" s="21" customFormat="1" ht="12" customHeight="1" thickBot="1">
      <c r="A10" s="19">
        <v>1</v>
      </c>
      <c r="B10" s="20">
        <v>2</v>
      </c>
      <c r="C10" s="20">
        <v>3</v>
      </c>
      <c r="D10" s="139">
        <v>4</v>
      </c>
      <c r="E10" s="79">
        <v>5</v>
      </c>
      <c r="F10" s="49">
        <v>6</v>
      </c>
    </row>
    <row r="11" spans="1:6" s="34" customFormat="1" ht="22.5" customHeight="1" thickBot="1" thickTop="1">
      <c r="A11" s="57">
        <v>801</v>
      </c>
      <c r="B11" s="58" t="s">
        <v>21</v>
      </c>
      <c r="C11" s="59" t="s">
        <v>7</v>
      </c>
      <c r="D11" s="140"/>
      <c r="E11" s="80">
        <f>E12+E17+E22+E24+E26+E33+E38+E40+E31</f>
        <v>298659</v>
      </c>
      <c r="F11" s="60">
        <f>F12+F17+F22+F24+F26+F33+F38+F40+F31</f>
        <v>93594</v>
      </c>
    </row>
    <row r="12" spans="1:6" s="34" customFormat="1" ht="18" customHeight="1" thickTop="1">
      <c r="A12" s="35">
        <v>80102</v>
      </c>
      <c r="B12" s="36" t="s">
        <v>28</v>
      </c>
      <c r="C12" s="37"/>
      <c r="D12" s="141"/>
      <c r="E12" s="81">
        <f>SUM(E13:E16)</f>
        <v>1850</v>
      </c>
      <c r="F12" s="51">
        <f>SUM(F13:F16)</f>
        <v>7790</v>
      </c>
    </row>
    <row r="13" spans="1:6" s="2" customFormat="1" ht="33" customHeight="1">
      <c r="A13" s="22" t="s">
        <v>32</v>
      </c>
      <c r="B13" s="30" t="s">
        <v>46</v>
      </c>
      <c r="C13" s="24"/>
      <c r="D13" s="142"/>
      <c r="E13" s="82">
        <v>1850</v>
      </c>
      <c r="F13" s="45"/>
    </row>
    <row r="14" spans="1:6" s="2" customFormat="1" ht="18" customHeight="1">
      <c r="A14" s="75">
        <v>4040</v>
      </c>
      <c r="B14" s="77" t="s">
        <v>106</v>
      </c>
      <c r="C14" s="24"/>
      <c r="D14" s="142"/>
      <c r="E14" s="82"/>
      <c r="F14" s="45">
        <v>6470</v>
      </c>
    </row>
    <row r="15" spans="1:6" s="2" customFormat="1" ht="18" customHeight="1">
      <c r="A15" s="75">
        <v>4110</v>
      </c>
      <c r="B15" s="77" t="s">
        <v>66</v>
      </c>
      <c r="C15" s="24"/>
      <c r="D15" s="142"/>
      <c r="E15" s="82"/>
      <c r="F15" s="45">
        <v>1160</v>
      </c>
    </row>
    <row r="16" spans="1:6" s="2" customFormat="1" ht="18" customHeight="1">
      <c r="A16" s="75">
        <v>4120</v>
      </c>
      <c r="B16" s="77" t="s">
        <v>67</v>
      </c>
      <c r="C16" s="24"/>
      <c r="D16" s="142"/>
      <c r="E16" s="82"/>
      <c r="F16" s="45">
        <v>160</v>
      </c>
    </row>
    <row r="17" spans="1:6" s="34" customFormat="1" ht="18" customHeight="1">
      <c r="A17" s="35">
        <v>80111</v>
      </c>
      <c r="B17" s="36" t="s">
        <v>107</v>
      </c>
      <c r="C17" s="37"/>
      <c r="D17" s="141"/>
      <c r="E17" s="81">
        <f>SUM(E18:E21)</f>
        <v>10900</v>
      </c>
      <c r="F17" s="51"/>
    </row>
    <row r="18" spans="1:6" s="2" customFormat="1" ht="33" customHeight="1">
      <c r="A18" s="22" t="s">
        <v>32</v>
      </c>
      <c r="B18" s="30" t="s">
        <v>46</v>
      </c>
      <c r="C18" s="24"/>
      <c r="D18" s="142"/>
      <c r="E18" s="82">
        <v>1420</v>
      </c>
      <c r="F18" s="45"/>
    </row>
    <row r="19" spans="1:6" s="2" customFormat="1" ht="18" customHeight="1">
      <c r="A19" s="75">
        <v>4040</v>
      </c>
      <c r="B19" s="77" t="s">
        <v>106</v>
      </c>
      <c r="C19" s="24"/>
      <c r="D19" s="142"/>
      <c r="E19" s="82">
        <v>7860</v>
      </c>
      <c r="F19" s="45"/>
    </row>
    <row r="20" spans="1:6" s="2" customFormat="1" ht="18" customHeight="1">
      <c r="A20" s="75">
        <v>4110</v>
      </c>
      <c r="B20" s="77" t="s">
        <v>66</v>
      </c>
      <c r="C20" s="24"/>
      <c r="D20" s="142"/>
      <c r="E20" s="82">
        <v>1420</v>
      </c>
      <c r="F20" s="45"/>
    </row>
    <row r="21" spans="1:6" s="2" customFormat="1" ht="18" customHeight="1">
      <c r="A21" s="75">
        <v>4120</v>
      </c>
      <c r="B21" s="77" t="s">
        <v>67</v>
      </c>
      <c r="C21" s="24"/>
      <c r="D21" s="142"/>
      <c r="E21" s="82">
        <v>200</v>
      </c>
      <c r="F21" s="45"/>
    </row>
    <row r="22" spans="1:6" s="34" customFormat="1" ht="18" customHeight="1">
      <c r="A22" s="38" t="s">
        <v>22</v>
      </c>
      <c r="B22" s="36" t="s">
        <v>23</v>
      </c>
      <c r="C22" s="37"/>
      <c r="D22" s="141"/>
      <c r="E22" s="81">
        <f>E23</f>
        <v>3120</v>
      </c>
      <c r="F22" s="51"/>
    </row>
    <row r="23" spans="1:6" s="2" customFormat="1" ht="21.75" customHeight="1">
      <c r="A23" s="75">
        <v>4040</v>
      </c>
      <c r="B23" s="77" t="s">
        <v>106</v>
      </c>
      <c r="C23" s="24"/>
      <c r="D23" s="142"/>
      <c r="E23" s="82">
        <v>3120</v>
      </c>
      <c r="F23" s="45"/>
    </row>
    <row r="24" spans="1:6" s="34" customFormat="1" ht="18" customHeight="1">
      <c r="A24" s="38" t="s">
        <v>109</v>
      </c>
      <c r="B24" s="36" t="s">
        <v>108</v>
      </c>
      <c r="C24" s="37"/>
      <c r="D24" s="141"/>
      <c r="E24" s="81"/>
      <c r="F24" s="51">
        <f>SUM(F25)</f>
        <v>345</v>
      </c>
    </row>
    <row r="25" spans="1:6" s="2" customFormat="1" ht="21.75" customHeight="1">
      <c r="A25" s="75">
        <v>4040</v>
      </c>
      <c r="B25" s="77" t="s">
        <v>106</v>
      </c>
      <c r="C25" s="24"/>
      <c r="D25" s="142"/>
      <c r="E25" s="82"/>
      <c r="F25" s="45">
        <v>345</v>
      </c>
    </row>
    <row r="26" spans="1:6" s="34" customFormat="1" ht="17.25" customHeight="1">
      <c r="A26" s="38" t="s">
        <v>24</v>
      </c>
      <c r="B26" s="36" t="s">
        <v>25</v>
      </c>
      <c r="C26" s="37"/>
      <c r="D26" s="141"/>
      <c r="E26" s="81">
        <f>SUM(E27:E30)</f>
        <v>205239</v>
      </c>
      <c r="F26" s="51">
        <f>SUM(F27:F30)</f>
        <v>5949</v>
      </c>
    </row>
    <row r="27" spans="1:6" s="34" customFormat="1" ht="32.25" customHeight="1">
      <c r="A27" s="75">
        <v>2540</v>
      </c>
      <c r="B27" s="77" t="s">
        <v>35</v>
      </c>
      <c r="C27" s="76"/>
      <c r="D27" s="143"/>
      <c r="E27" s="82">
        <v>201945</v>
      </c>
      <c r="F27" s="45"/>
    </row>
    <row r="28" spans="1:6" s="34" customFormat="1" ht="21.75" customHeight="1">
      <c r="A28" s="75">
        <v>4040</v>
      </c>
      <c r="B28" s="77" t="s">
        <v>106</v>
      </c>
      <c r="C28" s="76"/>
      <c r="D28" s="143"/>
      <c r="E28" s="82">
        <v>3294</v>
      </c>
      <c r="F28" s="45"/>
    </row>
    <row r="29" spans="1:6" s="34" customFormat="1" ht="21.75" customHeight="1">
      <c r="A29" s="75">
        <v>4210</v>
      </c>
      <c r="B29" s="77" t="s">
        <v>27</v>
      </c>
      <c r="C29" s="76"/>
      <c r="D29" s="143"/>
      <c r="E29" s="82"/>
      <c r="F29" s="45">
        <v>3000</v>
      </c>
    </row>
    <row r="30" spans="1:6" s="34" customFormat="1" ht="31.5" customHeight="1">
      <c r="A30" s="93">
        <v>4240</v>
      </c>
      <c r="B30" s="77" t="s">
        <v>38</v>
      </c>
      <c r="C30" s="92"/>
      <c r="D30" s="144"/>
      <c r="E30" s="94"/>
      <c r="F30" s="95">
        <v>2949</v>
      </c>
    </row>
    <row r="31" spans="1:6" s="34" customFormat="1" ht="18" customHeight="1">
      <c r="A31" s="38" t="s">
        <v>112</v>
      </c>
      <c r="B31" s="36" t="s">
        <v>113</v>
      </c>
      <c r="C31" s="37"/>
      <c r="D31" s="141"/>
      <c r="E31" s="81"/>
      <c r="F31" s="51">
        <f>SUM(F32)</f>
        <v>10500</v>
      </c>
    </row>
    <row r="32" spans="1:6" s="2" customFormat="1" ht="27" customHeight="1">
      <c r="A32" s="75">
        <v>4240</v>
      </c>
      <c r="B32" s="77" t="s">
        <v>38</v>
      </c>
      <c r="C32" s="24"/>
      <c r="D32" s="142"/>
      <c r="E32" s="82"/>
      <c r="F32" s="45">
        <v>10500</v>
      </c>
    </row>
    <row r="33" spans="1:6" s="34" customFormat="1" ht="18" customHeight="1">
      <c r="A33" s="35">
        <v>80134</v>
      </c>
      <c r="B33" s="36" t="s">
        <v>110</v>
      </c>
      <c r="C33" s="37"/>
      <c r="D33" s="141"/>
      <c r="E33" s="81">
        <f>SUM(E34:E37)</f>
        <v>1850</v>
      </c>
      <c r="F33" s="51">
        <f>SUM(F34:F37)</f>
        <v>6810</v>
      </c>
    </row>
    <row r="34" spans="1:6" s="2" customFormat="1" ht="33" customHeight="1">
      <c r="A34" s="116" t="s">
        <v>32</v>
      </c>
      <c r="B34" s="117" t="s">
        <v>46</v>
      </c>
      <c r="C34" s="165"/>
      <c r="D34" s="166"/>
      <c r="E34" s="118">
        <v>1850</v>
      </c>
      <c r="F34" s="119"/>
    </row>
    <row r="35" spans="1:6" s="2" customFormat="1" ht="18" customHeight="1">
      <c r="A35" s="75">
        <v>4040</v>
      </c>
      <c r="B35" s="77" t="s">
        <v>106</v>
      </c>
      <c r="C35" s="24"/>
      <c r="D35" s="142"/>
      <c r="E35" s="82"/>
      <c r="F35" s="45">
        <v>5650</v>
      </c>
    </row>
    <row r="36" spans="1:6" s="2" customFormat="1" ht="18" customHeight="1">
      <c r="A36" s="75">
        <v>4110</v>
      </c>
      <c r="B36" s="77" t="s">
        <v>66</v>
      </c>
      <c r="C36" s="24"/>
      <c r="D36" s="142"/>
      <c r="E36" s="82"/>
      <c r="F36" s="45">
        <v>1020</v>
      </c>
    </row>
    <row r="37" spans="1:6" s="2" customFormat="1" ht="18" customHeight="1">
      <c r="A37" s="75">
        <v>4120</v>
      </c>
      <c r="B37" s="77" t="s">
        <v>67</v>
      </c>
      <c r="C37" s="24"/>
      <c r="D37" s="142"/>
      <c r="E37" s="82"/>
      <c r="F37" s="45">
        <v>140</v>
      </c>
    </row>
    <row r="38" spans="1:6" s="34" customFormat="1" ht="21.75" customHeight="1">
      <c r="A38" s="35">
        <v>80146</v>
      </c>
      <c r="B38" s="36" t="s">
        <v>71</v>
      </c>
      <c r="C38" s="37"/>
      <c r="D38" s="141"/>
      <c r="E38" s="81">
        <f>SUM(E39)</f>
        <v>59900</v>
      </c>
      <c r="F38" s="51">
        <f>SUM(F39)</f>
        <v>59900</v>
      </c>
    </row>
    <row r="39" spans="1:6" s="34" customFormat="1" ht="30" customHeight="1">
      <c r="A39" s="75">
        <v>4300</v>
      </c>
      <c r="B39" s="77" t="s">
        <v>72</v>
      </c>
      <c r="C39" s="76"/>
      <c r="D39" s="143"/>
      <c r="E39" s="82">
        <v>59900</v>
      </c>
      <c r="F39" s="45">
        <v>59900</v>
      </c>
    </row>
    <row r="40" spans="1:6" s="34" customFormat="1" ht="18" customHeight="1">
      <c r="A40" s="35">
        <v>80195</v>
      </c>
      <c r="B40" s="36" t="s">
        <v>8</v>
      </c>
      <c r="C40" s="37"/>
      <c r="D40" s="141"/>
      <c r="E40" s="81">
        <f>SUM(E41:E42)</f>
        <v>15800</v>
      </c>
      <c r="F40" s="51">
        <f>SUM(F41:F42)</f>
        <v>2300</v>
      </c>
    </row>
    <row r="41" spans="1:6" s="2" customFormat="1" ht="21" customHeight="1">
      <c r="A41" s="22" t="s">
        <v>13</v>
      </c>
      <c r="B41" s="30" t="s">
        <v>12</v>
      </c>
      <c r="C41" s="24"/>
      <c r="D41" s="142"/>
      <c r="E41" s="82"/>
      <c r="F41" s="45">
        <v>2300</v>
      </c>
    </row>
    <row r="42" spans="1:6" s="2" customFormat="1" ht="28.5" customHeight="1" thickBot="1">
      <c r="A42" s="75">
        <v>4240</v>
      </c>
      <c r="B42" s="77" t="s">
        <v>38</v>
      </c>
      <c r="C42" s="24"/>
      <c r="D42" s="142"/>
      <c r="E42" s="82">
        <v>15800</v>
      </c>
      <c r="F42" s="45"/>
    </row>
    <row r="43" spans="1:6" s="2" customFormat="1" ht="20.25" customHeight="1" thickBot="1" thickTop="1">
      <c r="A43" s="57">
        <v>852</v>
      </c>
      <c r="B43" s="58" t="s">
        <v>39</v>
      </c>
      <c r="C43" s="59" t="s">
        <v>40</v>
      </c>
      <c r="D43" s="100">
        <f>SUM(D44)</f>
        <v>1000</v>
      </c>
      <c r="E43" s="80">
        <f>SUM(E44)</f>
        <v>1000</v>
      </c>
      <c r="F43" s="152"/>
    </row>
    <row r="44" spans="1:6" s="2" customFormat="1" ht="20.25" customHeight="1" thickTop="1">
      <c r="A44" s="161">
        <v>85201</v>
      </c>
      <c r="B44" s="156" t="s">
        <v>116</v>
      </c>
      <c r="C44" s="157"/>
      <c r="D44" s="159">
        <f>SUM(D45:D46)</f>
        <v>1000</v>
      </c>
      <c r="E44" s="160">
        <f>SUM(E45:E46)</f>
        <v>1000</v>
      </c>
      <c r="F44" s="158"/>
    </row>
    <row r="45" spans="1:6" s="2" customFormat="1" ht="45" customHeight="1">
      <c r="A45" s="162" t="s">
        <v>114</v>
      </c>
      <c r="B45" s="153" t="s">
        <v>115</v>
      </c>
      <c r="C45" s="24"/>
      <c r="D45" s="155">
        <v>1000</v>
      </c>
      <c r="E45" s="82"/>
      <c r="F45" s="45"/>
    </row>
    <row r="46" spans="1:6" s="2" customFormat="1" ht="21.75" customHeight="1" thickBot="1">
      <c r="A46" s="75">
        <v>4300</v>
      </c>
      <c r="B46" s="30" t="s">
        <v>12</v>
      </c>
      <c r="C46" s="24"/>
      <c r="D46" s="154"/>
      <c r="E46" s="82">
        <v>1000</v>
      </c>
      <c r="F46" s="45"/>
    </row>
    <row r="47" spans="1:6" s="34" customFormat="1" ht="32.25" customHeight="1" thickBot="1" thickTop="1">
      <c r="A47" s="57">
        <v>854</v>
      </c>
      <c r="B47" s="58" t="s">
        <v>17</v>
      </c>
      <c r="C47" s="59" t="s">
        <v>7</v>
      </c>
      <c r="D47" s="140"/>
      <c r="E47" s="80">
        <f>E48+E51+E55+E57</f>
        <v>46660</v>
      </c>
      <c r="F47" s="60">
        <f>F48+F51+F55+F57</f>
        <v>46660</v>
      </c>
    </row>
    <row r="48" spans="1:6" s="34" customFormat="1" ht="18" customHeight="1" thickTop="1">
      <c r="A48" s="35">
        <v>85401</v>
      </c>
      <c r="B48" s="36" t="s">
        <v>82</v>
      </c>
      <c r="C48" s="37"/>
      <c r="D48" s="141"/>
      <c r="E48" s="81">
        <f>SUM(E49:E50)</f>
        <v>360</v>
      </c>
      <c r="F48" s="51">
        <f>SUM(F49:F50)</f>
        <v>360</v>
      </c>
    </row>
    <row r="49" spans="1:6" s="2" customFormat="1" ht="23.25" customHeight="1">
      <c r="A49" s="75">
        <v>4010</v>
      </c>
      <c r="B49" s="167" t="s">
        <v>64</v>
      </c>
      <c r="C49" s="24"/>
      <c r="D49" s="142"/>
      <c r="E49" s="82">
        <v>360</v>
      </c>
      <c r="F49" s="45"/>
    </row>
    <row r="50" spans="1:6" s="2" customFormat="1" ht="18" customHeight="1">
      <c r="A50" s="75">
        <v>4040</v>
      </c>
      <c r="B50" s="77" t="s">
        <v>106</v>
      </c>
      <c r="C50" s="24"/>
      <c r="D50" s="142"/>
      <c r="E50" s="82"/>
      <c r="F50" s="45">
        <v>360</v>
      </c>
    </row>
    <row r="51" spans="1:6" s="34" customFormat="1" ht="35.25" customHeight="1">
      <c r="A51" s="35">
        <v>85407</v>
      </c>
      <c r="B51" s="36" t="s">
        <v>111</v>
      </c>
      <c r="C51" s="37"/>
      <c r="D51" s="141"/>
      <c r="E51" s="81"/>
      <c r="F51" s="51">
        <f>SUM(F52:F54)</f>
        <v>31400</v>
      </c>
    </row>
    <row r="52" spans="1:6" s="2" customFormat="1" ht="23.25" customHeight="1">
      <c r="A52" s="75">
        <v>4010</v>
      </c>
      <c r="B52" s="167" t="s">
        <v>64</v>
      </c>
      <c r="C52" s="24"/>
      <c r="D52" s="142"/>
      <c r="E52" s="82"/>
      <c r="F52" s="45">
        <v>26000</v>
      </c>
    </row>
    <row r="53" spans="1:6" s="2" customFormat="1" ht="18" customHeight="1">
      <c r="A53" s="75">
        <v>4110</v>
      </c>
      <c r="B53" s="77" t="s">
        <v>66</v>
      </c>
      <c r="C53" s="24"/>
      <c r="D53" s="142"/>
      <c r="E53" s="82"/>
      <c r="F53" s="45">
        <v>4700</v>
      </c>
    </row>
    <row r="54" spans="1:6" s="53" customFormat="1" ht="14.25" customHeight="1">
      <c r="A54" s="75">
        <v>4120</v>
      </c>
      <c r="B54" s="77" t="s">
        <v>67</v>
      </c>
      <c r="C54" s="111"/>
      <c r="D54" s="145"/>
      <c r="E54" s="146"/>
      <c r="F54" s="147">
        <v>700</v>
      </c>
    </row>
    <row r="55" spans="1:6" s="53" customFormat="1" ht="14.25" customHeight="1">
      <c r="A55" s="35">
        <v>85446</v>
      </c>
      <c r="B55" s="36" t="s">
        <v>71</v>
      </c>
      <c r="C55" s="148"/>
      <c r="D55" s="149"/>
      <c r="E55" s="150">
        <f>SUM(E56)</f>
        <v>22800</v>
      </c>
      <c r="F55" s="151">
        <f>SUM(F56)</f>
        <v>14900</v>
      </c>
    </row>
    <row r="56" spans="1:6" s="53" customFormat="1" ht="29.25" customHeight="1">
      <c r="A56" s="75">
        <v>4300</v>
      </c>
      <c r="B56" s="77" t="s">
        <v>72</v>
      </c>
      <c r="C56" s="111"/>
      <c r="D56" s="145"/>
      <c r="E56" s="82">
        <v>22800</v>
      </c>
      <c r="F56" s="45">
        <v>14900</v>
      </c>
    </row>
    <row r="57" spans="1:6" s="53" customFormat="1" ht="14.25" customHeight="1">
      <c r="A57" s="35">
        <v>85495</v>
      </c>
      <c r="B57" s="36" t="s">
        <v>8</v>
      </c>
      <c r="C57" s="148"/>
      <c r="D57" s="149"/>
      <c r="E57" s="81">
        <f>SUM(E58)</f>
        <v>23500</v>
      </c>
      <c r="F57" s="51"/>
    </row>
    <row r="58" spans="1:6" s="53" customFormat="1" ht="30.75" customHeight="1" thickBot="1">
      <c r="A58" s="120" t="s">
        <v>56</v>
      </c>
      <c r="B58" s="121" t="s">
        <v>73</v>
      </c>
      <c r="C58" s="111"/>
      <c r="D58" s="145"/>
      <c r="E58" s="82">
        <v>23500</v>
      </c>
      <c r="F58" s="45"/>
    </row>
    <row r="59" spans="1:6" s="63" customFormat="1" ht="19.5" customHeight="1" thickBot="1" thickTop="1">
      <c r="A59" s="61"/>
      <c r="B59" s="62" t="s">
        <v>9</v>
      </c>
      <c r="C59" s="74"/>
      <c r="D59" s="163">
        <f>D43</f>
        <v>1000</v>
      </c>
      <c r="E59" s="83">
        <f>E11+E47+E43</f>
        <v>346319</v>
      </c>
      <c r="F59" s="168">
        <f>F11+F47+F43</f>
        <v>140254</v>
      </c>
    </row>
    <row r="60" spans="1:6" s="16" customFormat="1" ht="20.25" customHeight="1" thickBot="1" thickTop="1">
      <c r="A60" s="70"/>
      <c r="B60" s="71" t="s">
        <v>20</v>
      </c>
      <c r="C60" s="71"/>
      <c r="D60" s="164"/>
      <c r="E60" s="90">
        <f>F59-E59</f>
        <v>-206065</v>
      </c>
      <c r="F60" s="72"/>
    </row>
    <row r="61" s="16" customFormat="1" ht="13.5" thickTop="1"/>
  </sheetData>
  <printOptions horizontalCentered="1"/>
  <pageMargins left="0" right="0" top="0.984251968503937" bottom="0.5905511811023623" header="0.5118110236220472" footer="0"/>
  <pageSetup firstPageNumber="7" useFirstPageNumber="1" horizontalDpi="600" verticalDpi="600" orientation="portrait" paperSize="9" r:id="rId1"/>
  <headerFooter alignWithMargins="0">
    <oddHeader>&amp;C&amp;"Times New Roman CE,Normalny"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Zyla</dc:creator>
  <cp:keywords/>
  <dc:description/>
  <cp:lastModifiedBy>Agnieszka Mioduszewska</cp:lastModifiedBy>
  <cp:lastPrinted>2004-04-02T07:17:33Z</cp:lastPrinted>
  <dcterms:created xsi:type="dcterms:W3CDTF">2000-03-17T13:30:26Z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