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0"/>
  </bookViews>
  <sheets>
    <sheet name="Zal nr 3" sheetId="1" r:id="rId1"/>
    <sheet name="Zał nr 4" sheetId="2" r:id="rId2"/>
    <sheet name="Zał nr1" sheetId="3" r:id="rId3"/>
    <sheet name="Zal nr2" sheetId="4" r:id="rId4"/>
  </sheets>
  <definedNames>
    <definedName name="_xlnm.Print_Titles" localSheetId="0">'Zal nr 3'!$8:$10</definedName>
    <definedName name="_xlnm.Print_Titles" localSheetId="3">'Zal nr2'!$8:$10</definedName>
    <definedName name="_xlnm.Print_Titles" localSheetId="1">'Zał nr 4'!$8:$10</definedName>
    <definedName name="_xlnm.Print_Titles" localSheetId="2">'Zał nr1'!$7:$9</definedName>
  </definedNames>
  <calcPr fullCalcOnLoad="1"/>
</workbook>
</file>

<file path=xl/sharedStrings.xml><?xml version="1.0" encoding="utf-8"?>
<sst xmlns="http://schemas.openxmlformats.org/spreadsheetml/2006/main" count="326" uniqueCount="126">
  <si>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</si>
  <si>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</si>
  <si>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</si>
  <si>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</si>
  <si>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</si>
  <si>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</si>
  <si>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</si>
  <si>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E</t>
  </si>
  <si>
    <t>Pozostała działalność</t>
  </si>
  <si>
    <t>OGÓŁEM</t>
  </si>
  <si>
    <t>Zmniejszenia</t>
  </si>
  <si>
    <t>w złotych</t>
  </si>
  <si>
    <t>Zakup usług pozostałych</t>
  </si>
  <si>
    <t>4300</t>
  </si>
  <si>
    <t>Załącznik nr 1 do Zarządzenia</t>
  </si>
  <si>
    <t>Prezydenta Miasta Koszalina</t>
  </si>
  <si>
    <t>Załącznik nr 2 do Zarządzenia</t>
  </si>
  <si>
    <t>EDUKACYJNA OPIEKA WYCHOWAWCZA</t>
  </si>
  <si>
    <t>DOCHODY</t>
  </si>
  <si>
    <t>Załącznik nr 3 do Zarządzenia</t>
  </si>
  <si>
    <t>per saldo</t>
  </si>
  <si>
    <t>OŚWIATA I WYCHOWANIE</t>
  </si>
  <si>
    <t>80120</t>
  </si>
  <si>
    <t>Licea ogólnokształcące</t>
  </si>
  <si>
    <t>80130</t>
  </si>
  <si>
    <t>Szkoły zawodowe</t>
  </si>
  <si>
    <t>4210</t>
  </si>
  <si>
    <t>Zakup materiałów i wyposażenia</t>
  </si>
  <si>
    <t>Szkoły podstawowe specjalne</t>
  </si>
  <si>
    <t>Dotacje celowe przekazane z budżetu państwa na realizację zadań bieżących z zakresu administracji rządowej oraz inne zadania zlecone ustawami realizowane przez powiat.</t>
  </si>
  <si>
    <t>Załącznik nr 4 do Zarządzenia</t>
  </si>
  <si>
    <t>3020</t>
  </si>
  <si>
    <t>Przedszkola</t>
  </si>
  <si>
    <t>Dotacja podmiotowa z budżetu dla niepublicznej jednostki systemu oświaty</t>
  </si>
  <si>
    <t>OA</t>
  </si>
  <si>
    <t>RWZ</t>
  </si>
  <si>
    <t>Zakup pomocy naukowych, dydaktycznych i książek</t>
  </si>
  <si>
    <t>POMOC SPOŁECZNA</t>
  </si>
  <si>
    <t>KS</t>
  </si>
  <si>
    <t>Nagrody i wydatki osobowe niezaliczane do wynagrodzeń</t>
  </si>
  <si>
    <t>DZIAŁALNOŚĆ USŁUGOWA</t>
  </si>
  <si>
    <t>ADMINISTRACJA PUBLICZNA</t>
  </si>
  <si>
    <t>Urząd Miejski</t>
  </si>
  <si>
    <t>4010</t>
  </si>
  <si>
    <t>Fn</t>
  </si>
  <si>
    <t>Rezerwy ogólne i celowe</t>
  </si>
  <si>
    <t>Szkoły podstawowe</t>
  </si>
  <si>
    <t>Wynagrodzenia osobowe pracowników</t>
  </si>
  <si>
    <t>Dodatkowe wynagrodzenie roczne</t>
  </si>
  <si>
    <t>Składki na ubezpieczenia społeczne</t>
  </si>
  <si>
    <t>Składki na FP</t>
  </si>
  <si>
    <t>Gimnazja</t>
  </si>
  <si>
    <t>Zakup energii</t>
  </si>
  <si>
    <t>Dokształcanie i doskonalenie nauczycieli</t>
  </si>
  <si>
    <r>
      <t xml:space="preserve">Wynagrodzenia osobowe pracowników - </t>
    </r>
    <r>
      <rPr>
        <i/>
        <sz val="10"/>
        <rFont val="Times New Roman"/>
        <family val="1"/>
      </rPr>
      <t>odprawy emerytalne</t>
    </r>
  </si>
  <si>
    <r>
      <t>Nagrody i wydatki osobowe niezaliczane do wynagrodzeń -</t>
    </r>
    <r>
      <rPr>
        <i/>
        <sz val="10"/>
        <rFont val="Times New Roman"/>
        <family val="1"/>
      </rPr>
      <t xml:space="preserve"> choroby zawodowe, odprawy z przyczyn pracodawcy</t>
    </r>
  </si>
  <si>
    <t>OCHRONA ZDROWIA</t>
  </si>
  <si>
    <t xml:space="preserve">Dotacja celowa z budżetu na finansowanie lub dofinansowanie zadań zleconych do realizacji stowarzyszeniom </t>
  </si>
  <si>
    <t>Świetlice szkolne</t>
  </si>
  <si>
    <t>RÓŻNE ROZLICZENIA</t>
  </si>
  <si>
    <t>Zakup usług zdrowotnych</t>
  </si>
  <si>
    <t>6060</t>
  </si>
  <si>
    <t>Zakupy inwestycyjne jednostek budżetowych</t>
  </si>
  <si>
    <t>2110</t>
  </si>
  <si>
    <t>Świadczenia rodzinne oraz składki na ubezpieczenia emerytalne i rentowe z ubezpieczenia społecznego</t>
  </si>
  <si>
    <t>ZMIANY PLANU  DOCHODÓW  I  WYDATKÓW NA  ZADANIA  ZLECONE POWIATOWI  Z ZAKRESU ADMINISTRACJI  RZĄDOWEJ                                                                W  2004  ROKU</t>
  </si>
  <si>
    <t>Dodatkowe wynagrodzenia roczne</t>
  </si>
  <si>
    <t>Gimnazja specjalne</t>
  </si>
  <si>
    <t>Placówki wychowania pozaszkolnego - MDK</t>
  </si>
  <si>
    <t>80132</t>
  </si>
  <si>
    <t>Szkoły artystyczne - POKP</t>
  </si>
  <si>
    <t>PI</t>
  </si>
  <si>
    <t>Rezerwa ogólna</t>
  </si>
  <si>
    <t>85214</t>
  </si>
  <si>
    <t>Zasiłki i pomoc w naturze oraz składki na ubezpieczenia społeczne</t>
  </si>
  <si>
    <t>2010</t>
  </si>
  <si>
    <t xml:space="preserve">Dotacje celowe otrzymane z budżetu państwa na realizacje zadań bieżących z zakresu administracji rządowej oraz innych zadań  zleconych  gminom  ustawami </t>
  </si>
  <si>
    <t>3110</t>
  </si>
  <si>
    <t>Świadczenia społeczne</t>
  </si>
  <si>
    <t>NB</t>
  </si>
  <si>
    <t>71015</t>
  </si>
  <si>
    <t>Nadzór budowlany</t>
  </si>
  <si>
    <t>Podróże służbowe krajowe</t>
  </si>
  <si>
    <t>z dnia 31 maja 2004 r.</t>
  </si>
  <si>
    <t>z dnia  31  maja  2004 r.</t>
  </si>
  <si>
    <t>KULTURA FIZYCZNA I SPORT</t>
  </si>
  <si>
    <t>KULTURA I OCHRONA DZIEDZICTWA NARODOWEGO</t>
  </si>
  <si>
    <t>Pozostałe zadania w zakresie kultury</t>
  </si>
  <si>
    <t>OP</t>
  </si>
  <si>
    <t>BRM</t>
  </si>
  <si>
    <t>85216</t>
  </si>
  <si>
    <t>Zasilki rodzinne, pielęgnacyjne i wychowawcze</t>
  </si>
  <si>
    <t>4260</t>
  </si>
  <si>
    <t>4440</t>
  </si>
  <si>
    <t>Odpis na  ZFŚS</t>
  </si>
  <si>
    <t>ZMIANY  PLANU  DOCHODÓW  I   WYDATKÓW   NA  ZADANIA  WŁASNE   GMINY     W  2004  ROKU</t>
  </si>
  <si>
    <t>4040</t>
  </si>
  <si>
    <t>RO "ROKOSOWO"</t>
  </si>
  <si>
    <t>RO "BUKOWE"</t>
  </si>
  <si>
    <t>Rada Miejska</t>
  </si>
  <si>
    <t>MRM</t>
  </si>
  <si>
    <t>Różne opłaty i składki</t>
  </si>
  <si>
    <t>SM</t>
  </si>
  <si>
    <t>Komisje poborowe</t>
  </si>
  <si>
    <t>SO</t>
  </si>
  <si>
    <t>Teatry, dramatyczne i lalkowe</t>
  </si>
  <si>
    <t>Dotacja podmiotowa z budżetu dla instytucji kultury</t>
  </si>
  <si>
    <t>Domy i ośrodki kultury, świetlice i kluby</t>
  </si>
  <si>
    <t>ZMIANY PLANU  DOCHODÓW  I  WYDATKÓW NA  ZADANIA  ZLECONE GMINIE  Z ZAKRESU ADMINISTRACJI  RZĄDOWEJ                                                          W  2004 ROKU</t>
  </si>
  <si>
    <t>Wpłaty na PFRON</t>
  </si>
  <si>
    <t>Centrum Kształcenia Ustawicznego</t>
  </si>
  <si>
    <t>Odpis na ZFŚS</t>
  </si>
  <si>
    <t>Specjalne ośrodki szkolno - wychowawcze</t>
  </si>
  <si>
    <t xml:space="preserve">Nagrody i wydatki osobowe niezaliczane do wynagrodzeń </t>
  </si>
  <si>
    <t>Zakup usług pozostalych</t>
  </si>
  <si>
    <t>ZOE-APM</t>
  </si>
  <si>
    <r>
      <t>Zakup materiałów i wyposażenia -</t>
    </r>
    <r>
      <rPr>
        <i/>
        <sz val="10"/>
        <rFont val="Times New Roman"/>
        <family val="1"/>
      </rPr>
      <t xml:space="preserve"> nagrody </t>
    </r>
  </si>
  <si>
    <r>
      <t xml:space="preserve">Zakup usług pozostalych - </t>
    </r>
    <r>
      <rPr>
        <i/>
        <sz val="10"/>
        <rFont val="Times New Roman"/>
        <family val="1"/>
      </rPr>
      <t>organizacja konkursów, olimpiad</t>
    </r>
  </si>
  <si>
    <t>Dotacje celowe przekazane z budżetu państwa na realizację własnych zadań bieżących gmin</t>
  </si>
  <si>
    <t>ZMIANY  W  PLANIE   WYDATKÓW   NA  ZADANIA  WŁASNE   POWIATU     W  2004  ROKU</t>
  </si>
  <si>
    <t>URZĘDY NACZELNYCH ORGANÓW WŁADZY PAŃSTWOWEJ, KONTROLI I OCHRONY PRAWA PRAZ SĄDOWNICTWA</t>
  </si>
  <si>
    <t>Wybory do Parlamentu Europejskiego</t>
  </si>
  <si>
    <t>Przeciwdziałanie alkoholizmowi</t>
  </si>
  <si>
    <t>PU</t>
  </si>
  <si>
    <t>ZK</t>
  </si>
  <si>
    <t xml:space="preserve">Nr   171 / 1162 / 04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</si>
</sst>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7" xfId="0" applyNumberFormat="1" applyFont="1" applyFill="1" applyBorder="1" applyAlignment="1" applyProtection="1">
      <alignment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8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0" fontId="14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3" fontId="17" fillId="0" borderId="11" xfId="0" applyNumberFormat="1" applyFont="1" applyBorder="1" applyAlignment="1">
      <alignment horizontal="centerContinuous" vertical="center"/>
    </xf>
    <xf numFmtId="0" fontId="18" fillId="0" borderId="0" xfId="0" applyFont="1" applyAlignment="1">
      <alignment/>
    </xf>
    <xf numFmtId="0" fontId="8" fillId="0" borderId="2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Font="1" applyBorder="1" applyAlignment="1">
      <alignment horizontal="center" vertical="center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164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7" fillId="0" borderId="21" xfId="0" applyNumberFormat="1" applyFont="1" applyBorder="1" applyAlignment="1">
      <alignment horizontal="centerContinuous" vertical="center"/>
    </xf>
    <xf numFmtId="0" fontId="17" fillId="0" borderId="21" xfId="0" applyFont="1" applyBorder="1" applyAlignment="1">
      <alignment vertical="center"/>
    </xf>
    <xf numFmtId="164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Continuous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0" fontId="8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0" xfId="0" applyFont="1" applyBorder="1" applyAlignment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3" fontId="14" fillId="0" borderId="32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vertical="center" wrapText="1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7" xfId="0" applyNumberFormat="1" applyFont="1" applyFill="1" applyBorder="1" applyAlignment="1" applyProtection="1">
      <alignment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16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Continuous" vertical="center"/>
      <protection locked="0"/>
    </xf>
    <xf numFmtId="0" fontId="5" fillId="0" borderId="34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0" fontId="15" fillId="0" borderId="2" xfId="0" applyFont="1" applyBorder="1" applyAlignment="1">
      <alignment vertical="center" wrapText="1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3" fontId="14" fillId="0" borderId="37" xfId="0" applyNumberFormat="1" applyFont="1" applyFill="1" applyBorder="1" applyAlignment="1" applyProtection="1">
      <alignment vertical="center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Continuous"/>
      <protection locked="0"/>
    </xf>
    <xf numFmtId="0" fontId="10" fillId="0" borderId="38" xfId="0" applyFont="1" applyBorder="1" applyAlignment="1">
      <alignment horizontal="center" vertical="center"/>
    </xf>
    <xf numFmtId="0" fontId="13" fillId="0" borderId="32" xfId="0" applyNumberFormat="1" applyFont="1" applyFill="1" applyBorder="1" applyAlignment="1" applyProtection="1">
      <alignment horizontal="center" vertical="center"/>
      <protection locked="0"/>
    </xf>
    <xf numFmtId="164" fontId="14" fillId="0" borderId="31" xfId="0" applyNumberFormat="1" applyFont="1" applyFill="1" applyBorder="1" applyAlignment="1" applyProtection="1">
      <alignment horizontal="center" vertical="center"/>
      <protection locked="0"/>
    </xf>
    <xf numFmtId="164" fontId="14" fillId="0" borderId="32" xfId="0" applyNumberFormat="1" applyFont="1" applyFill="1" applyBorder="1" applyAlignment="1" applyProtection="1">
      <alignment horizontal="center" vertical="center"/>
      <protection locked="0"/>
    </xf>
    <xf numFmtId="164" fontId="5" fillId="0" borderId="35" xfId="0" applyNumberFormat="1" applyFont="1" applyFill="1" applyBorder="1" applyAlignment="1" applyProtection="1">
      <alignment horizontal="center" vertical="center"/>
      <protection locked="0"/>
    </xf>
    <xf numFmtId="164" fontId="14" fillId="0" borderId="35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164" fontId="9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8" fillId="0" borderId="31" xfId="0" applyNumberFormat="1" applyFont="1" applyBorder="1" applyAlignment="1">
      <alignment vertical="center"/>
    </xf>
    <xf numFmtId="164" fontId="5" fillId="0" borderId="2" xfId="0" applyNumberFormat="1" applyFont="1" applyFill="1" applyBorder="1" applyAlignment="1" applyProtection="1">
      <alignment horizontal="left" vertical="center"/>
      <protection locked="0"/>
    </xf>
    <xf numFmtId="3" fontId="8" fillId="0" borderId="17" xfId="0" applyNumberFormat="1" applyFont="1" applyBorder="1" applyAlignment="1">
      <alignment horizontal="right" vertical="center"/>
    </xf>
    <xf numFmtId="164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vertical="center" wrapText="1"/>
    </xf>
    <xf numFmtId="49" fontId="20" fillId="0" borderId="5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vertical="center" wrapText="1"/>
      <protection locked="0"/>
    </xf>
    <xf numFmtId="164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41" xfId="0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4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45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46" xfId="0" applyNumberFormat="1" applyFont="1" applyFill="1" applyBorder="1" applyAlignment="1" applyProtection="1">
      <alignment horizontal="center" vertical="center"/>
      <protection locked="0"/>
    </xf>
    <xf numFmtId="3" fontId="14" fillId="0" borderId="47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3" fontId="15" fillId="0" borderId="48" xfId="0" applyNumberFormat="1" applyFont="1" applyFill="1" applyBorder="1" applyAlignment="1" applyProtection="1">
      <alignment vertical="center"/>
      <protection locked="0"/>
    </xf>
    <xf numFmtId="3" fontId="8" fillId="0" borderId="4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3" fontId="14" fillId="0" borderId="6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3" fontId="15" fillId="0" borderId="2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0" fontId="13" fillId="0" borderId="38" xfId="0" applyNumberFormat="1" applyFont="1" applyFill="1" applyBorder="1" applyAlignment="1" applyProtection="1">
      <alignment horizontal="center" vertical="center"/>
      <protection locked="0"/>
    </xf>
    <xf numFmtId="3" fontId="15" fillId="0" borderId="39" xfId="0" applyNumberFormat="1" applyFont="1" applyFill="1" applyBorder="1" applyAlignment="1" applyProtection="1">
      <alignment vertical="center"/>
      <protection locked="0"/>
    </xf>
    <xf numFmtId="0" fontId="10" fillId="0" borderId="32" xfId="0" applyFont="1" applyBorder="1" applyAlignment="1">
      <alignment horizontal="center" vertical="center"/>
    </xf>
    <xf numFmtId="0" fontId="13" fillId="0" borderId="50" xfId="0" applyNumberFormat="1" applyFont="1" applyFill="1" applyBorder="1" applyAlignment="1" applyProtection="1">
      <alignment horizontal="center" vertical="center"/>
      <protection locked="0"/>
    </xf>
    <xf numFmtId="164" fontId="14" fillId="0" borderId="51" xfId="0" applyNumberFormat="1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6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14" fillId="0" borderId="52" xfId="0" applyNumberFormat="1" applyFont="1" applyFill="1" applyBorder="1" applyAlignment="1" applyProtection="1">
      <alignment horizontal="right" vertical="center"/>
      <protection locked="0"/>
    </xf>
    <xf numFmtId="3" fontId="17" fillId="0" borderId="52" xfId="0" applyNumberFormat="1" applyFont="1" applyBorder="1" applyAlignment="1">
      <alignment horizontal="centerContinuous" vertical="center"/>
    </xf>
    <xf numFmtId="0" fontId="4" fillId="0" borderId="49" xfId="0" applyNumberFormat="1" applyFont="1" applyFill="1" applyBorder="1" applyAlignment="1" applyProtection="1">
      <alignment horizontal="centerContinuous"/>
      <protection locked="0"/>
    </xf>
    <xf numFmtId="164" fontId="6" fillId="0" borderId="35" xfId="0" applyNumberFormat="1" applyFont="1" applyFill="1" applyBorder="1" applyAlignment="1" applyProtection="1">
      <alignment horizontal="center" vertical="center"/>
      <protection locked="0"/>
    </xf>
    <xf numFmtId="164" fontId="14" fillId="0" borderId="30" xfId="0" applyNumberFormat="1" applyFont="1" applyFill="1" applyBorder="1" applyAlignment="1" applyProtection="1">
      <alignment horizontal="center" vertical="center"/>
      <protection locked="0"/>
    </xf>
    <xf numFmtId="164" fontId="5" fillId="0" borderId="53" xfId="0" applyNumberFormat="1" applyFont="1" applyFill="1" applyBorder="1" applyAlignment="1" applyProtection="1">
      <alignment horizontal="center" vertical="center"/>
      <protection locked="0"/>
    </xf>
    <xf numFmtId="164" fontId="19" fillId="0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54" xfId="0" applyFont="1" applyBorder="1" applyAlignment="1">
      <alignment vertical="center"/>
    </xf>
    <xf numFmtId="3" fontId="14" fillId="0" borderId="32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top" wrapText="1"/>
      <protection locked="0"/>
    </xf>
    <xf numFmtId="3" fontId="5" fillId="0" borderId="52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5" fillId="0" borderId="55" xfId="0" applyNumberFormat="1" applyFont="1" applyFill="1" applyBorder="1" applyAlignment="1" applyProtection="1">
      <alignment horizontal="right" vertical="center"/>
      <protection locked="0"/>
    </xf>
    <xf numFmtId="3" fontId="5" fillId="0" borderId="56" xfId="0" applyNumberFormat="1" applyFont="1" applyFill="1" applyBorder="1" applyAlignment="1" applyProtection="1">
      <alignment horizontal="right" vertical="center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3" fontId="14" fillId="0" borderId="57" xfId="0" applyNumberFormat="1" applyFont="1" applyFill="1" applyBorder="1" applyAlignment="1" applyProtection="1">
      <alignment horizontal="right" vertical="center"/>
      <protection locked="0"/>
    </xf>
    <xf numFmtId="3" fontId="14" fillId="0" borderId="58" xfId="0" applyNumberFormat="1" applyFont="1" applyFill="1" applyBorder="1" applyAlignment="1" applyProtection="1">
      <alignment horizontal="right" vertical="center"/>
      <protection locked="0"/>
    </xf>
    <xf numFmtId="0" fontId="19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9" xfId="0" applyNumberFormat="1" applyFont="1" applyFill="1" applyBorder="1" applyAlignment="1" applyProtection="1">
      <alignment horizontal="center" vertical="center"/>
      <protection locked="0"/>
    </xf>
    <xf numFmtId="164" fontId="19" fillId="0" borderId="30" xfId="0" applyNumberFormat="1" applyFont="1" applyFill="1" applyBorder="1" applyAlignment="1" applyProtection="1">
      <alignment horizontal="center" vertical="center"/>
      <protection locked="0"/>
    </xf>
    <xf numFmtId="3" fontId="19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2" xfId="0" applyNumberFormat="1" applyFont="1" applyFill="1" applyBorder="1" applyAlignment="1" applyProtection="1">
      <alignment vertical="center" wrapText="1"/>
      <protection locked="0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0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59" xfId="0" applyNumberFormat="1" applyFont="1" applyFill="1" applyBorder="1" applyAlignment="1" applyProtection="1">
      <alignment vertical="center" wrapText="1"/>
      <protection locked="0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49" fontId="19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5" xfId="0" applyNumberFormat="1" applyFont="1" applyFill="1" applyBorder="1" applyAlignment="1" applyProtection="1">
      <alignment horizontal="centerContinuous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Border="1" applyAlignment="1">
      <alignment vertical="center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6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49" xfId="0" applyFont="1" applyBorder="1" applyAlignment="1">
      <alignment vertical="center"/>
    </xf>
    <xf numFmtId="3" fontId="15" fillId="0" borderId="24" xfId="0" applyNumberFormat="1" applyFont="1" applyFill="1" applyBorder="1" applyAlignment="1" applyProtection="1">
      <alignment vertical="center"/>
      <protection locked="0"/>
    </xf>
    <xf numFmtId="49" fontId="15" fillId="0" borderId="26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3" fontId="15" fillId="0" borderId="25" xfId="0" applyNumberFormat="1" applyFont="1" applyFill="1" applyBorder="1" applyAlignment="1" applyProtection="1">
      <alignment vertical="center"/>
      <protection locked="0"/>
    </xf>
    <xf numFmtId="3" fontId="15" fillId="0" borderId="61" xfId="0" applyNumberFormat="1" applyFont="1" applyFill="1" applyBorder="1" applyAlignment="1" applyProtection="1">
      <alignment vertical="center"/>
      <protection locked="0"/>
    </xf>
    <xf numFmtId="3" fontId="15" fillId="0" borderId="62" xfId="0" applyNumberFormat="1" applyFont="1" applyFill="1" applyBorder="1" applyAlignment="1" applyProtection="1">
      <alignment vertical="center"/>
      <protection locked="0"/>
    </xf>
    <xf numFmtId="3" fontId="15" fillId="0" borderId="28" xfId="0" applyNumberFormat="1" applyFont="1" applyFill="1" applyBorder="1" applyAlignment="1" applyProtection="1">
      <alignment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8.00390625" style="1" customWidth="1"/>
    <col min="2" max="2" width="31.25390625" style="1" customWidth="1"/>
    <col min="3" max="3" width="7.00390625" style="1" customWidth="1"/>
    <col min="4" max="7" width="11.875" style="1" customWidth="1"/>
    <col min="8" max="16384" width="10.00390625" style="1" customWidth="1"/>
  </cols>
  <sheetData>
    <row r="1" spans="4:7" s="11" customFormat="1" ht="15.75">
      <c r="D1" s="10"/>
      <c r="E1" s="10"/>
      <c r="F1" s="10" t="s">
        <v>19</v>
      </c>
      <c r="G1" s="10"/>
    </row>
    <row r="2" spans="1:7" s="11" customFormat="1" ht="13.5" customHeight="1">
      <c r="A2" s="28"/>
      <c r="B2" s="29"/>
      <c r="C2" s="8"/>
      <c r="D2" s="23"/>
      <c r="E2" s="23"/>
      <c r="F2" s="23" t="s">
        <v>125</v>
      </c>
      <c r="G2" s="23"/>
    </row>
    <row r="3" spans="1:7" s="11" customFormat="1" ht="14.25" customHeight="1">
      <c r="A3" s="28"/>
      <c r="B3" s="29"/>
      <c r="C3" s="8"/>
      <c r="D3" s="23"/>
      <c r="E3" s="23"/>
      <c r="F3" s="23" t="s">
        <v>15</v>
      </c>
      <c r="G3" s="23"/>
    </row>
    <row r="4" spans="1:7" s="11" customFormat="1" ht="15" customHeight="1">
      <c r="A4" s="28"/>
      <c r="B4" s="29"/>
      <c r="C4" s="47"/>
      <c r="D4" s="23"/>
      <c r="E4" s="23"/>
      <c r="F4" s="23" t="s">
        <v>84</v>
      </c>
      <c r="G4" s="23"/>
    </row>
    <row r="5" spans="1:7" s="11" customFormat="1" ht="15" customHeight="1" hidden="1">
      <c r="A5" s="28"/>
      <c r="B5" s="29"/>
      <c r="C5" s="47"/>
      <c r="D5" s="23"/>
      <c r="E5" s="23"/>
      <c r="F5" s="23"/>
      <c r="G5" s="23"/>
    </row>
    <row r="6" spans="1:7" s="11" customFormat="1" ht="58.5" customHeight="1">
      <c r="A6" s="6" t="s">
        <v>108</v>
      </c>
      <c r="B6" s="7"/>
      <c r="C6" s="8"/>
      <c r="D6" s="9"/>
      <c r="E6" s="9"/>
      <c r="F6" s="9"/>
      <c r="G6" s="9"/>
    </row>
    <row r="7" spans="1:7" s="11" customFormat="1" ht="13.5" customHeight="1" thickBot="1">
      <c r="A7" s="6"/>
      <c r="B7" s="7"/>
      <c r="C7" s="8"/>
      <c r="D7" s="9"/>
      <c r="E7" s="9"/>
      <c r="F7" s="9"/>
      <c r="G7" s="9" t="s">
        <v>11</v>
      </c>
    </row>
    <row r="8" spans="1:7" s="12" customFormat="1" ht="25.5">
      <c r="A8" s="17" t="s">
        <v>0</v>
      </c>
      <c r="B8" s="33" t="s">
        <v>1</v>
      </c>
      <c r="C8" s="18" t="s">
        <v>2</v>
      </c>
      <c r="D8" s="148" t="s">
        <v>18</v>
      </c>
      <c r="E8" s="149"/>
      <c r="F8" s="148" t="s">
        <v>3</v>
      </c>
      <c r="G8" s="64"/>
    </row>
    <row r="9" spans="1:7" s="12" customFormat="1" ht="14.25" customHeight="1">
      <c r="A9" s="13" t="s">
        <v>4</v>
      </c>
      <c r="B9" s="14"/>
      <c r="C9" s="15" t="s">
        <v>5</v>
      </c>
      <c r="D9" s="155" t="s">
        <v>10</v>
      </c>
      <c r="E9" s="163" t="s">
        <v>6</v>
      </c>
      <c r="F9" s="78" t="s">
        <v>10</v>
      </c>
      <c r="G9" s="42" t="s">
        <v>6</v>
      </c>
    </row>
    <row r="10" spans="1:7" s="21" customFormat="1" ht="12" thickBot="1">
      <c r="A10" s="31">
        <v>1</v>
      </c>
      <c r="B10" s="32">
        <v>2</v>
      </c>
      <c r="C10" s="32">
        <v>3</v>
      </c>
      <c r="D10" s="32">
        <v>4</v>
      </c>
      <c r="E10" s="150">
        <v>5</v>
      </c>
      <c r="F10" s="161">
        <v>6</v>
      </c>
      <c r="G10" s="43">
        <v>7</v>
      </c>
    </row>
    <row r="11" spans="1:7" s="39" customFormat="1" ht="75" customHeight="1" thickBot="1" thickTop="1">
      <c r="A11" s="57">
        <v>751</v>
      </c>
      <c r="B11" s="58" t="s">
        <v>120</v>
      </c>
      <c r="C11" s="59" t="s">
        <v>34</v>
      </c>
      <c r="D11" s="156"/>
      <c r="E11" s="99">
        <f>SUM(E12)</f>
        <v>47095</v>
      </c>
      <c r="F11" s="80"/>
      <c r="G11" s="60">
        <f>SUM(G12)</f>
        <v>47095</v>
      </c>
    </row>
    <row r="12" spans="1:7" s="39" customFormat="1" ht="28.5" customHeight="1" thickTop="1">
      <c r="A12" s="35">
        <v>75113</v>
      </c>
      <c r="B12" s="36" t="s">
        <v>121</v>
      </c>
      <c r="C12" s="37"/>
      <c r="D12" s="157"/>
      <c r="E12" s="151">
        <f>SUM(E13:E14)</f>
        <v>47095</v>
      </c>
      <c r="F12" s="119"/>
      <c r="G12" s="95">
        <f>SUM(G13:G17)</f>
        <v>47095</v>
      </c>
    </row>
    <row r="13" spans="1:7" s="39" customFormat="1" ht="75" customHeight="1">
      <c r="A13" s="140" t="s">
        <v>75</v>
      </c>
      <c r="B13" s="116" t="s">
        <v>76</v>
      </c>
      <c r="C13" s="24"/>
      <c r="D13" s="158"/>
      <c r="E13" s="152">
        <v>47095</v>
      </c>
      <c r="F13" s="120"/>
      <c r="G13" s="55"/>
    </row>
    <row r="14" spans="1:7" s="39" customFormat="1" ht="15.75" customHeight="1">
      <c r="A14" s="75">
        <v>4110</v>
      </c>
      <c r="B14" s="77" t="s">
        <v>49</v>
      </c>
      <c r="C14" s="24"/>
      <c r="D14" s="159"/>
      <c r="E14" s="153"/>
      <c r="F14" s="162"/>
      <c r="G14" s="56">
        <v>3102</v>
      </c>
    </row>
    <row r="15" spans="1:7" s="39" customFormat="1" ht="15.75" customHeight="1">
      <c r="A15" s="75">
        <v>4120</v>
      </c>
      <c r="B15" s="77" t="s">
        <v>50</v>
      </c>
      <c r="C15" s="24"/>
      <c r="D15" s="159"/>
      <c r="E15" s="153"/>
      <c r="F15" s="210"/>
      <c r="G15" s="56">
        <v>441</v>
      </c>
    </row>
    <row r="16" spans="1:7" s="39" customFormat="1" ht="15.75" customHeight="1">
      <c r="A16" s="140" t="s">
        <v>26</v>
      </c>
      <c r="B16" s="116" t="s">
        <v>27</v>
      </c>
      <c r="C16" s="24"/>
      <c r="D16" s="159"/>
      <c r="E16" s="153"/>
      <c r="F16" s="210"/>
      <c r="G16" s="56">
        <v>10000</v>
      </c>
    </row>
    <row r="17" spans="1:7" s="39" customFormat="1" ht="15.75" customHeight="1" thickBot="1">
      <c r="A17" s="140" t="s">
        <v>13</v>
      </c>
      <c r="B17" s="116" t="s">
        <v>12</v>
      </c>
      <c r="C17" s="24"/>
      <c r="D17" s="159"/>
      <c r="E17" s="153"/>
      <c r="F17" s="210"/>
      <c r="G17" s="56">
        <v>33552</v>
      </c>
    </row>
    <row r="18" spans="1:7" s="39" customFormat="1" ht="21.75" customHeight="1" thickBot="1" thickTop="1">
      <c r="A18" s="57">
        <v>852</v>
      </c>
      <c r="B18" s="58" t="s">
        <v>37</v>
      </c>
      <c r="C18" s="59" t="s">
        <v>38</v>
      </c>
      <c r="D18" s="156">
        <f>D19+D29+D33</f>
        <v>1150804</v>
      </c>
      <c r="E18" s="99">
        <f>E19+E29+E33</f>
        <v>8312000</v>
      </c>
      <c r="F18" s="80">
        <f>F19+F29+F33</f>
        <v>1150804</v>
      </c>
      <c r="G18" s="60">
        <f>G19+G29+G33</f>
        <v>8312000</v>
      </c>
    </row>
    <row r="19" spans="1:7" s="39" customFormat="1" ht="60" customHeight="1" thickTop="1">
      <c r="A19" s="35">
        <v>85212</v>
      </c>
      <c r="B19" s="36" t="s">
        <v>64</v>
      </c>
      <c r="C19" s="37"/>
      <c r="D19" s="157"/>
      <c r="E19" s="151">
        <f>SUM(E20:E21)</f>
        <v>8312000</v>
      </c>
      <c r="F19" s="119"/>
      <c r="G19" s="95">
        <f>SUM(G20:G28)</f>
        <v>8312000</v>
      </c>
    </row>
    <row r="20" spans="1:7" s="39" customFormat="1" ht="75" customHeight="1">
      <c r="A20" s="140" t="s">
        <v>75</v>
      </c>
      <c r="B20" s="116" t="s">
        <v>76</v>
      </c>
      <c r="C20" s="24"/>
      <c r="D20" s="158"/>
      <c r="E20" s="152">
        <v>8312000</v>
      </c>
      <c r="F20" s="120"/>
      <c r="G20" s="55"/>
    </row>
    <row r="21" spans="1:7" s="39" customFormat="1" ht="15.75" customHeight="1">
      <c r="A21" s="140" t="s">
        <v>77</v>
      </c>
      <c r="B21" s="116" t="s">
        <v>78</v>
      </c>
      <c r="C21" s="24"/>
      <c r="D21" s="159"/>
      <c r="E21" s="153"/>
      <c r="F21" s="162"/>
      <c r="G21" s="56">
        <v>8145760</v>
      </c>
    </row>
    <row r="22" spans="1:7" s="39" customFormat="1" ht="28.5" customHeight="1">
      <c r="A22" s="140" t="s">
        <v>43</v>
      </c>
      <c r="B22" s="77" t="s">
        <v>47</v>
      </c>
      <c r="C22" s="24"/>
      <c r="D22" s="159"/>
      <c r="E22" s="153"/>
      <c r="F22" s="162"/>
      <c r="G22" s="56">
        <v>93240</v>
      </c>
    </row>
    <row r="23" spans="1:7" s="39" customFormat="1" ht="15.75" customHeight="1">
      <c r="A23" s="75">
        <v>4110</v>
      </c>
      <c r="B23" s="77" t="s">
        <v>49</v>
      </c>
      <c r="C23" s="24"/>
      <c r="D23" s="159"/>
      <c r="E23" s="153"/>
      <c r="F23" s="162"/>
      <c r="G23" s="56">
        <v>16530</v>
      </c>
    </row>
    <row r="24" spans="1:7" s="39" customFormat="1" ht="15.75" customHeight="1">
      <c r="A24" s="75">
        <v>4120</v>
      </c>
      <c r="B24" s="77" t="s">
        <v>50</v>
      </c>
      <c r="C24" s="24"/>
      <c r="D24" s="159"/>
      <c r="E24" s="153"/>
      <c r="F24" s="162"/>
      <c r="G24" s="56">
        <v>2284</v>
      </c>
    </row>
    <row r="25" spans="1:7" s="39" customFormat="1" ht="15.75" customHeight="1">
      <c r="A25" s="140" t="s">
        <v>26</v>
      </c>
      <c r="B25" s="116" t="s">
        <v>27</v>
      </c>
      <c r="C25" s="24"/>
      <c r="D25" s="159"/>
      <c r="E25" s="153"/>
      <c r="F25" s="162"/>
      <c r="G25" s="56">
        <v>26151</v>
      </c>
    </row>
    <row r="26" spans="1:7" s="39" customFormat="1" ht="15.75" customHeight="1">
      <c r="A26" s="140" t="s">
        <v>92</v>
      </c>
      <c r="B26" s="116" t="s">
        <v>52</v>
      </c>
      <c r="C26" s="24"/>
      <c r="D26" s="159"/>
      <c r="E26" s="153"/>
      <c r="F26" s="162"/>
      <c r="G26" s="56">
        <v>9000</v>
      </c>
    </row>
    <row r="27" spans="1:7" s="39" customFormat="1" ht="15.75" customHeight="1">
      <c r="A27" s="140" t="s">
        <v>13</v>
      </c>
      <c r="B27" s="116" t="s">
        <v>12</v>
      </c>
      <c r="C27" s="24"/>
      <c r="D27" s="159"/>
      <c r="E27" s="153"/>
      <c r="F27" s="162"/>
      <c r="G27" s="56">
        <v>15000</v>
      </c>
    </row>
    <row r="28" spans="1:7" s="39" customFormat="1" ht="15.75" customHeight="1">
      <c r="A28" s="211" t="s">
        <v>93</v>
      </c>
      <c r="B28" s="212" t="s">
        <v>94</v>
      </c>
      <c r="C28" s="137"/>
      <c r="D28" s="213"/>
      <c r="E28" s="214"/>
      <c r="F28" s="215"/>
      <c r="G28" s="216">
        <v>4035</v>
      </c>
    </row>
    <row r="29" spans="1:7" s="39" customFormat="1" ht="32.25" customHeight="1">
      <c r="A29" s="139" t="s">
        <v>73</v>
      </c>
      <c r="B29" s="138" t="s">
        <v>74</v>
      </c>
      <c r="C29" s="37"/>
      <c r="D29" s="157">
        <f>SUM(D30:D31)</f>
        <v>1024354</v>
      </c>
      <c r="E29" s="151"/>
      <c r="F29" s="119">
        <f>SUM(F30:F32)</f>
        <v>1024354</v>
      </c>
      <c r="G29" s="95"/>
    </row>
    <row r="30" spans="1:7" s="39" customFormat="1" ht="73.5" customHeight="1">
      <c r="A30" s="140" t="s">
        <v>75</v>
      </c>
      <c r="B30" s="116" t="s">
        <v>76</v>
      </c>
      <c r="C30" s="24"/>
      <c r="D30" s="158">
        <v>1024354</v>
      </c>
      <c r="E30" s="152"/>
      <c r="F30" s="120"/>
      <c r="G30" s="55"/>
    </row>
    <row r="31" spans="1:7" s="39" customFormat="1" ht="18" customHeight="1">
      <c r="A31" s="140" t="s">
        <v>77</v>
      </c>
      <c r="B31" s="116" t="s">
        <v>78</v>
      </c>
      <c r="C31" s="24"/>
      <c r="D31" s="159"/>
      <c r="E31" s="153"/>
      <c r="F31" s="162">
        <v>786354</v>
      </c>
      <c r="G31" s="56"/>
    </row>
    <row r="32" spans="1:7" s="39" customFormat="1" ht="18" customHeight="1">
      <c r="A32" s="75">
        <v>4110</v>
      </c>
      <c r="B32" s="77" t="s">
        <v>49</v>
      </c>
      <c r="C32" s="24"/>
      <c r="D32" s="159"/>
      <c r="E32" s="153"/>
      <c r="F32" s="162">
        <v>238000</v>
      </c>
      <c r="G32" s="56"/>
    </row>
    <row r="33" spans="1:7" s="39" customFormat="1" ht="27.75" customHeight="1">
      <c r="A33" s="139" t="s">
        <v>90</v>
      </c>
      <c r="B33" s="138" t="s">
        <v>91</v>
      </c>
      <c r="C33" s="37"/>
      <c r="D33" s="157">
        <f>SUM(D34:D35)</f>
        <v>126450</v>
      </c>
      <c r="E33" s="151"/>
      <c r="F33" s="119">
        <f>SUM(F34:F35)</f>
        <v>126450</v>
      </c>
      <c r="G33" s="95"/>
    </row>
    <row r="34" spans="1:7" s="39" customFormat="1" ht="71.25" customHeight="1">
      <c r="A34" s="140" t="s">
        <v>75</v>
      </c>
      <c r="B34" s="116" t="s">
        <v>76</v>
      </c>
      <c r="C34" s="24"/>
      <c r="D34" s="158">
        <v>126450</v>
      </c>
      <c r="E34" s="152"/>
      <c r="F34" s="120"/>
      <c r="G34" s="55"/>
    </row>
    <row r="35" spans="1:7" s="39" customFormat="1" ht="17.25" customHeight="1" thickBot="1">
      <c r="A35" s="141" t="s">
        <v>77</v>
      </c>
      <c r="B35" s="116" t="s">
        <v>78</v>
      </c>
      <c r="C35" s="24"/>
      <c r="D35" s="159"/>
      <c r="E35" s="153"/>
      <c r="F35" s="162">
        <v>126450</v>
      </c>
      <c r="G35" s="56"/>
    </row>
    <row r="36" spans="1:7" s="25" customFormat="1" ht="23.25" customHeight="1" thickBot="1" thickTop="1">
      <c r="A36" s="65"/>
      <c r="B36" s="66" t="s">
        <v>9</v>
      </c>
      <c r="C36" s="67"/>
      <c r="D36" s="160">
        <f>D18+D11</f>
        <v>1150804</v>
      </c>
      <c r="E36" s="154">
        <f>E18+E11</f>
        <v>8359095</v>
      </c>
      <c r="F36" s="122">
        <f>F18+F11</f>
        <v>1150804</v>
      </c>
      <c r="G36" s="44">
        <f>G18+G11</f>
        <v>8359095</v>
      </c>
    </row>
    <row r="37" spans="1:7" ht="19.5" customHeight="1" thickBot="1" thickTop="1">
      <c r="A37" s="70"/>
      <c r="B37" s="71" t="s">
        <v>20</v>
      </c>
      <c r="C37" s="71"/>
      <c r="D37" s="171">
        <f>E36-D36</f>
        <v>7208291</v>
      </c>
      <c r="E37" s="172"/>
      <c r="F37" s="89">
        <f>G36-F36</f>
        <v>7208291</v>
      </c>
      <c r="G37" s="123"/>
    </row>
    <row r="38" ht="16.5" thickTop="1"/>
  </sheetData>
  <printOptions horizontalCentered="1"/>
  <pageMargins left="0" right="0" top="0.984251968503937" bottom="0.5905511811023623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2" sqref="F2"/>
    </sheetView>
  </sheetViews>
  <sheetFormatPr defaultColWidth="9.00390625" defaultRowHeight="12.75"/>
  <cols>
    <col min="1" max="1" width="8.00390625" style="1" customWidth="1"/>
    <col min="2" max="2" width="34.25390625" style="1" customWidth="1"/>
    <col min="3" max="3" width="7.00390625" style="1" customWidth="1"/>
    <col min="4" max="7" width="11.625" style="1" customWidth="1"/>
    <col min="8" max="16384" width="10.00390625" style="1" customWidth="1"/>
  </cols>
  <sheetData>
    <row r="1" spans="5:7" s="11" customFormat="1" ht="12.75" customHeight="1">
      <c r="E1" s="10"/>
      <c r="F1" s="10" t="s">
        <v>30</v>
      </c>
      <c r="G1" s="10"/>
    </row>
    <row r="2" spans="1:7" s="11" customFormat="1" ht="12.75" customHeight="1">
      <c r="A2" s="28"/>
      <c r="B2" s="29"/>
      <c r="C2" s="8"/>
      <c r="D2" s="8"/>
      <c r="E2" s="23"/>
      <c r="F2" s="23" t="s">
        <v>125</v>
      </c>
      <c r="G2" s="23"/>
    </row>
    <row r="3" spans="1:7" s="11" customFormat="1" ht="12.75" customHeight="1">
      <c r="A3" s="28"/>
      <c r="B3" s="29"/>
      <c r="C3" s="8"/>
      <c r="D3" s="8"/>
      <c r="E3" s="23"/>
      <c r="F3" s="23" t="s">
        <v>15</v>
      </c>
      <c r="G3" s="23"/>
    </row>
    <row r="4" spans="1:7" s="11" customFormat="1" ht="12.75" customHeight="1">
      <c r="A4" s="28"/>
      <c r="B4" s="29"/>
      <c r="C4" s="47"/>
      <c r="D4" s="47"/>
      <c r="E4" s="23"/>
      <c r="F4" s="23" t="s">
        <v>83</v>
      </c>
      <c r="G4" s="23"/>
    </row>
    <row r="5" spans="1:7" s="11" customFormat="1" ht="12.75" customHeight="1">
      <c r="A5" s="28"/>
      <c r="B5" s="29"/>
      <c r="C5" s="47"/>
      <c r="D5" s="47"/>
      <c r="E5" s="23"/>
      <c r="F5" s="23"/>
      <c r="G5" s="23"/>
    </row>
    <row r="6" spans="1:7" s="11" customFormat="1" ht="63.75" customHeight="1">
      <c r="A6" s="6" t="s">
        <v>65</v>
      </c>
      <c r="B6" s="7"/>
      <c r="C6" s="8"/>
      <c r="D6" s="8"/>
      <c r="E6" s="9"/>
      <c r="F6" s="9"/>
      <c r="G6" s="9"/>
    </row>
    <row r="7" spans="1:7" s="11" customFormat="1" ht="12" customHeight="1" thickBot="1">
      <c r="A7" s="6"/>
      <c r="B7" s="7"/>
      <c r="C7" s="8"/>
      <c r="D7" s="8"/>
      <c r="E7" s="9"/>
      <c r="F7" s="9"/>
      <c r="G7" s="9" t="s">
        <v>11</v>
      </c>
    </row>
    <row r="8" spans="1:7" s="12" customFormat="1" ht="25.5">
      <c r="A8" s="17" t="s">
        <v>0</v>
      </c>
      <c r="B8" s="33" t="s">
        <v>1</v>
      </c>
      <c r="C8" s="18" t="s">
        <v>2</v>
      </c>
      <c r="D8" s="96" t="s">
        <v>18</v>
      </c>
      <c r="E8" s="96"/>
      <c r="F8" s="64" t="s">
        <v>3</v>
      </c>
      <c r="G8" s="64"/>
    </row>
    <row r="9" spans="1:7" s="12" customFormat="1" ht="12.75" customHeight="1">
      <c r="A9" s="13" t="s">
        <v>4</v>
      </c>
      <c r="B9" s="14"/>
      <c r="C9" s="181" t="s">
        <v>5</v>
      </c>
      <c r="D9" s="78" t="s">
        <v>10</v>
      </c>
      <c r="E9" s="97" t="s">
        <v>6</v>
      </c>
      <c r="F9" s="124" t="s">
        <v>10</v>
      </c>
      <c r="G9" s="42" t="s">
        <v>6</v>
      </c>
    </row>
    <row r="10" spans="1:7" s="21" customFormat="1" ht="12" thickBot="1">
      <c r="A10" s="31">
        <v>1</v>
      </c>
      <c r="B10" s="32">
        <v>2</v>
      </c>
      <c r="C10" s="32">
        <v>3</v>
      </c>
      <c r="D10" s="164">
        <v>4</v>
      </c>
      <c r="E10" s="98">
        <v>5</v>
      </c>
      <c r="F10" s="161">
        <v>6</v>
      </c>
      <c r="G10" s="43">
        <v>7</v>
      </c>
    </row>
    <row r="11" spans="1:7" s="21" customFormat="1" ht="16.5" thickBot="1" thickTop="1">
      <c r="A11" s="57">
        <v>710</v>
      </c>
      <c r="B11" s="58" t="s">
        <v>40</v>
      </c>
      <c r="C11" s="59" t="s">
        <v>79</v>
      </c>
      <c r="D11" s="182"/>
      <c r="E11" s="183"/>
      <c r="F11" s="118">
        <f>SUM(F12)</f>
        <v>2621</v>
      </c>
      <c r="G11" s="50">
        <f>SUM(G12)</f>
        <v>2621</v>
      </c>
    </row>
    <row r="12" spans="1:7" s="21" customFormat="1" ht="17.25" customHeight="1" thickTop="1">
      <c r="A12" s="139" t="s">
        <v>80</v>
      </c>
      <c r="B12" s="138" t="s">
        <v>81</v>
      </c>
      <c r="C12" s="37"/>
      <c r="D12" s="184"/>
      <c r="E12" s="185"/>
      <c r="F12" s="190">
        <f>SUM(F13:F16)</f>
        <v>2621</v>
      </c>
      <c r="G12" s="191">
        <f>SUM(G13:G16)</f>
        <v>2621</v>
      </c>
    </row>
    <row r="13" spans="1:7" s="21" customFormat="1" ht="17.25" customHeight="1">
      <c r="A13" s="22" t="s">
        <v>96</v>
      </c>
      <c r="B13" s="114" t="s">
        <v>66</v>
      </c>
      <c r="C13" s="180"/>
      <c r="D13" s="169"/>
      <c r="E13" s="133"/>
      <c r="F13" s="186">
        <v>643</v>
      </c>
      <c r="G13" s="45"/>
    </row>
    <row r="14" spans="1:7" s="21" customFormat="1" ht="17.25" customHeight="1">
      <c r="A14" s="75">
        <v>4110</v>
      </c>
      <c r="B14" s="77" t="s">
        <v>49</v>
      </c>
      <c r="C14" s="180"/>
      <c r="D14" s="169"/>
      <c r="E14" s="133"/>
      <c r="F14" s="186"/>
      <c r="G14" s="45">
        <v>2065</v>
      </c>
    </row>
    <row r="15" spans="1:7" s="21" customFormat="1" ht="17.25" customHeight="1">
      <c r="A15" s="75">
        <v>4120</v>
      </c>
      <c r="B15" s="77" t="s">
        <v>50</v>
      </c>
      <c r="C15" s="180"/>
      <c r="D15" s="169"/>
      <c r="E15" s="133"/>
      <c r="F15" s="186"/>
      <c r="G15" s="45">
        <v>556</v>
      </c>
    </row>
    <row r="16" spans="1:7" s="2" customFormat="1" ht="17.25" customHeight="1" thickBot="1">
      <c r="A16" s="187">
        <v>4300</v>
      </c>
      <c r="B16" s="189" t="s">
        <v>12</v>
      </c>
      <c r="C16" s="188"/>
      <c r="D16" s="169"/>
      <c r="E16" s="133"/>
      <c r="F16" s="186">
        <v>1978</v>
      </c>
      <c r="G16" s="45"/>
    </row>
    <row r="17" spans="1:7" s="39" customFormat="1" ht="16.5" thickBot="1" thickTop="1">
      <c r="A17" s="57">
        <v>852</v>
      </c>
      <c r="B17" s="58" t="s">
        <v>37</v>
      </c>
      <c r="C17" s="59" t="s">
        <v>124</v>
      </c>
      <c r="D17" s="170">
        <f>D18+D21</f>
        <v>23423</v>
      </c>
      <c r="E17" s="99">
        <f>E18+E21</f>
        <v>23423</v>
      </c>
      <c r="F17" s="118">
        <f>F18+F21</f>
        <v>23423</v>
      </c>
      <c r="G17" s="50">
        <f>G18+G21</f>
        <v>23423</v>
      </c>
    </row>
    <row r="18" spans="1:7" s="39" customFormat="1" ht="55.5" customHeight="1" thickTop="1">
      <c r="A18" s="35">
        <v>85212</v>
      </c>
      <c r="B18" s="36" t="s">
        <v>64</v>
      </c>
      <c r="C18" s="37"/>
      <c r="D18" s="165"/>
      <c r="E18" s="100">
        <f>SUM(E19:E20)</f>
        <v>23423</v>
      </c>
      <c r="F18" s="119"/>
      <c r="G18" s="95">
        <f>SUM(G19:G20)</f>
        <v>23423</v>
      </c>
    </row>
    <row r="19" spans="1:7" s="39" customFormat="1" ht="75">
      <c r="A19" s="22" t="s">
        <v>63</v>
      </c>
      <c r="B19" s="103" t="s">
        <v>29</v>
      </c>
      <c r="C19" s="24"/>
      <c r="D19" s="166"/>
      <c r="E19" s="101">
        <v>23423</v>
      </c>
      <c r="F19" s="120"/>
      <c r="G19" s="55"/>
    </row>
    <row r="20" spans="1:7" s="39" customFormat="1" ht="15">
      <c r="A20" s="140" t="s">
        <v>77</v>
      </c>
      <c r="B20" s="116" t="s">
        <v>78</v>
      </c>
      <c r="C20" s="24"/>
      <c r="D20" s="166"/>
      <c r="E20" s="115"/>
      <c r="F20" s="121"/>
      <c r="G20" s="117">
        <v>23423</v>
      </c>
    </row>
    <row r="21" spans="1:7" s="39" customFormat="1" ht="30" customHeight="1">
      <c r="A21" s="139" t="s">
        <v>90</v>
      </c>
      <c r="B21" s="138" t="s">
        <v>91</v>
      </c>
      <c r="C21" s="37"/>
      <c r="D21" s="167">
        <f>SUM(D22)</f>
        <v>23423</v>
      </c>
      <c r="E21" s="168"/>
      <c r="F21" s="119">
        <f>SUM(F22:F23)</f>
        <v>23423</v>
      </c>
      <c r="G21" s="95"/>
    </row>
    <row r="22" spans="1:7" s="39" customFormat="1" ht="75">
      <c r="A22" s="22" t="s">
        <v>63</v>
      </c>
      <c r="B22" s="103" t="s">
        <v>29</v>
      </c>
      <c r="C22" s="24"/>
      <c r="D22" s="169">
        <v>23423</v>
      </c>
      <c r="E22" s="133"/>
      <c r="F22" s="121"/>
      <c r="G22" s="117"/>
    </row>
    <row r="23" spans="1:7" s="39" customFormat="1" ht="18.75" customHeight="1" thickBot="1">
      <c r="A23" s="140" t="s">
        <v>77</v>
      </c>
      <c r="B23" s="116" t="s">
        <v>78</v>
      </c>
      <c r="C23" s="24"/>
      <c r="D23" s="169"/>
      <c r="E23" s="133"/>
      <c r="F23" s="121">
        <v>23423</v>
      </c>
      <c r="G23" s="117"/>
    </row>
    <row r="24" spans="1:7" s="25" customFormat="1" ht="19.5" customHeight="1" thickBot="1" thickTop="1">
      <c r="A24" s="65"/>
      <c r="B24" s="66" t="s">
        <v>9</v>
      </c>
      <c r="C24" s="66"/>
      <c r="D24" s="160">
        <f>D17+D11</f>
        <v>23423</v>
      </c>
      <c r="E24" s="102">
        <f>E17+E11</f>
        <v>23423</v>
      </c>
      <c r="F24" s="122">
        <f>F17+F11</f>
        <v>26044</v>
      </c>
      <c r="G24" s="44">
        <f>+G17+G11</f>
        <v>26044</v>
      </c>
    </row>
    <row r="25" spans="1:7" ht="21.75" customHeight="1" thickBot="1" thickTop="1">
      <c r="A25" s="70"/>
      <c r="B25" s="71" t="s">
        <v>20</v>
      </c>
      <c r="C25" s="71"/>
      <c r="D25" s="171">
        <f>E24-D24</f>
        <v>0</v>
      </c>
      <c r="E25" s="172"/>
      <c r="F25" s="89">
        <f>G24-F24</f>
        <v>0</v>
      </c>
      <c r="G25" s="123"/>
    </row>
    <row r="26" ht="16.5" thickTop="1"/>
  </sheetData>
  <printOptions horizontalCentered="1"/>
  <pageMargins left="0" right="0" top="0.7874015748031497" bottom="0.3937007874015748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1">
      <selection activeCell="E2" sqref="E2"/>
    </sheetView>
  </sheetViews>
  <sheetFormatPr defaultColWidth="9.00390625" defaultRowHeight="12.75"/>
  <cols>
    <col min="1" max="1" width="8.00390625" style="1" customWidth="1"/>
    <col min="2" max="2" width="39.75390625" style="1" customWidth="1"/>
    <col min="3" max="3" width="6.875" style="1" customWidth="1"/>
    <col min="4" max="6" width="13.375" style="1" customWidth="1"/>
    <col min="7" max="16384" width="10.00390625" style="1" customWidth="1"/>
  </cols>
  <sheetData>
    <row r="1" ht="14.25" customHeight="1">
      <c r="E1" s="10" t="s">
        <v>14</v>
      </c>
    </row>
    <row r="2" spans="1:5" ht="14.25" customHeight="1">
      <c r="A2" s="3"/>
      <c r="B2" s="4"/>
      <c r="C2" s="5"/>
      <c r="D2" s="5"/>
      <c r="E2" s="23" t="s">
        <v>125</v>
      </c>
    </row>
    <row r="3" spans="1:5" ht="14.25" customHeight="1">
      <c r="A3" s="3"/>
      <c r="B3" s="4"/>
      <c r="C3" s="5"/>
      <c r="D3" s="5"/>
      <c r="E3" s="23" t="s">
        <v>15</v>
      </c>
    </row>
    <row r="4" spans="1:5" ht="14.25" customHeight="1">
      <c r="A4" s="3"/>
      <c r="B4" s="4"/>
      <c r="C4" s="5"/>
      <c r="D4" s="5"/>
      <c r="E4" s="23" t="s">
        <v>84</v>
      </c>
    </row>
    <row r="5" spans="1:6" s="11" customFormat="1" ht="50.25" customHeight="1">
      <c r="A5" s="6" t="s">
        <v>95</v>
      </c>
      <c r="B5" s="7"/>
      <c r="C5" s="8"/>
      <c r="D5" s="8"/>
      <c r="E5" s="46"/>
      <c r="F5" s="46"/>
    </row>
    <row r="6" spans="1:6" s="11" customFormat="1" ht="30.75" customHeight="1" thickBot="1">
      <c r="A6" s="6"/>
      <c r="B6" s="7"/>
      <c r="C6" s="8"/>
      <c r="D6" s="8"/>
      <c r="F6" s="54" t="s">
        <v>11</v>
      </c>
    </row>
    <row r="7" spans="1:6" s="12" customFormat="1" ht="26.25" customHeight="1">
      <c r="A7" s="26" t="s">
        <v>0</v>
      </c>
      <c r="B7" s="33" t="s">
        <v>1</v>
      </c>
      <c r="C7" s="18" t="s">
        <v>2</v>
      </c>
      <c r="D7" s="148" t="s">
        <v>18</v>
      </c>
      <c r="E7" s="208" t="s">
        <v>3</v>
      </c>
      <c r="F7" s="48"/>
    </row>
    <row r="8" spans="1:6" s="12" customFormat="1" ht="11.25" customHeight="1">
      <c r="A8" s="27" t="s">
        <v>4</v>
      </c>
      <c r="B8" s="14"/>
      <c r="C8" s="15" t="s">
        <v>5</v>
      </c>
      <c r="D8" s="163" t="s">
        <v>6</v>
      </c>
      <c r="E8" s="78" t="s">
        <v>10</v>
      </c>
      <c r="F8" s="42" t="s">
        <v>6</v>
      </c>
    </row>
    <row r="9" spans="1:6" s="21" customFormat="1" ht="11.25" customHeight="1" thickBot="1">
      <c r="A9" s="19">
        <v>1</v>
      </c>
      <c r="B9" s="20">
        <v>2</v>
      </c>
      <c r="C9" s="20">
        <v>3</v>
      </c>
      <c r="D9" s="125">
        <v>4</v>
      </c>
      <c r="E9" s="88">
        <v>5</v>
      </c>
      <c r="F9" s="49">
        <v>6</v>
      </c>
    </row>
    <row r="10" spans="1:6" s="34" customFormat="1" ht="21" customHeight="1" thickBot="1" thickTop="1">
      <c r="A10" s="57">
        <v>750</v>
      </c>
      <c r="B10" s="58" t="s">
        <v>41</v>
      </c>
      <c r="C10" s="59"/>
      <c r="D10" s="126"/>
      <c r="E10" s="80">
        <f>E17+E22+E11</f>
        <v>49300</v>
      </c>
      <c r="F10" s="50">
        <f>F17+F22+F11</f>
        <v>37700</v>
      </c>
    </row>
    <row r="11" spans="1:6" s="34" customFormat="1" ht="16.5" customHeight="1" thickTop="1">
      <c r="A11" s="35">
        <v>75022</v>
      </c>
      <c r="B11" s="36" t="s">
        <v>99</v>
      </c>
      <c r="C11" s="37"/>
      <c r="D11" s="127"/>
      <c r="E11" s="81">
        <f>SUM(E12)</f>
        <v>3100</v>
      </c>
      <c r="F11" s="51">
        <f>SUM(F12)</f>
        <v>3100</v>
      </c>
    </row>
    <row r="12" spans="1:6" s="87" customFormat="1" ht="18.75" customHeight="1">
      <c r="A12" s="192"/>
      <c r="B12" s="197" t="s">
        <v>100</v>
      </c>
      <c r="C12" s="86" t="s">
        <v>7</v>
      </c>
      <c r="D12" s="176"/>
      <c r="E12" s="198">
        <f>SUM(E13:E16)</f>
        <v>3100</v>
      </c>
      <c r="F12" s="85">
        <f>SUM(F13:F16)</f>
        <v>3100</v>
      </c>
    </row>
    <row r="13" spans="1:6" s="2" customFormat="1" ht="16.5" customHeight="1">
      <c r="A13" s="75">
        <v>4210</v>
      </c>
      <c r="B13" s="77" t="s">
        <v>27</v>
      </c>
      <c r="C13" s="24"/>
      <c r="D13" s="128"/>
      <c r="E13" s="82"/>
      <c r="F13" s="45">
        <v>1000</v>
      </c>
    </row>
    <row r="14" spans="1:6" s="2" customFormat="1" ht="16.5" customHeight="1">
      <c r="A14" s="75">
        <v>4300</v>
      </c>
      <c r="B14" s="77" t="s">
        <v>12</v>
      </c>
      <c r="C14" s="24"/>
      <c r="D14" s="128"/>
      <c r="E14" s="82"/>
      <c r="F14" s="45">
        <v>2100</v>
      </c>
    </row>
    <row r="15" spans="1:6" s="2" customFormat="1" ht="16.5" customHeight="1">
      <c r="A15" s="75">
        <v>4410</v>
      </c>
      <c r="B15" s="77" t="s">
        <v>82</v>
      </c>
      <c r="C15" s="24"/>
      <c r="D15" s="128"/>
      <c r="E15" s="82">
        <v>3000</v>
      </c>
      <c r="F15" s="45"/>
    </row>
    <row r="16" spans="1:6" s="2" customFormat="1" ht="15.75" customHeight="1">
      <c r="A16" s="75">
        <v>4430</v>
      </c>
      <c r="B16" s="77" t="s">
        <v>101</v>
      </c>
      <c r="C16" s="24"/>
      <c r="D16" s="128"/>
      <c r="E16" s="82">
        <v>100</v>
      </c>
      <c r="F16" s="45"/>
    </row>
    <row r="17" spans="1:6" s="34" customFormat="1" ht="16.5" customHeight="1">
      <c r="A17" s="35">
        <v>75023</v>
      </c>
      <c r="B17" s="36" t="s">
        <v>42</v>
      </c>
      <c r="C17" s="37"/>
      <c r="D17" s="127"/>
      <c r="E17" s="81">
        <f>SUM(E18:E21)</f>
        <v>35100</v>
      </c>
      <c r="F17" s="51">
        <f>SUM(F18:F21)</f>
        <v>23500</v>
      </c>
    </row>
    <row r="18" spans="1:6" s="2" customFormat="1" ht="17.25" customHeight="1">
      <c r="A18" s="75">
        <v>4110</v>
      </c>
      <c r="B18" s="77" t="s">
        <v>49</v>
      </c>
      <c r="C18" s="76" t="s">
        <v>34</v>
      </c>
      <c r="D18" s="128"/>
      <c r="E18" s="82">
        <v>34600</v>
      </c>
      <c r="F18" s="45"/>
    </row>
    <row r="19" spans="1:6" s="2" customFormat="1" ht="17.25" customHeight="1">
      <c r="A19" s="75">
        <v>4210</v>
      </c>
      <c r="B19" s="30" t="s">
        <v>27</v>
      </c>
      <c r="C19" s="76" t="s">
        <v>35</v>
      </c>
      <c r="D19" s="128"/>
      <c r="E19" s="82"/>
      <c r="F19" s="45">
        <v>500</v>
      </c>
    </row>
    <row r="20" spans="1:6" s="2" customFormat="1" ht="16.5" customHeight="1">
      <c r="A20" s="75">
        <v>4300</v>
      </c>
      <c r="B20" s="30" t="s">
        <v>12</v>
      </c>
      <c r="C20" s="76" t="s">
        <v>35</v>
      </c>
      <c r="D20" s="128"/>
      <c r="E20" s="82">
        <v>500</v>
      </c>
      <c r="F20" s="45"/>
    </row>
    <row r="21" spans="1:6" s="2" customFormat="1" ht="21" customHeight="1">
      <c r="A21" s="22" t="s">
        <v>61</v>
      </c>
      <c r="B21" s="30" t="s">
        <v>62</v>
      </c>
      <c r="C21" s="76" t="s">
        <v>102</v>
      </c>
      <c r="D21" s="128"/>
      <c r="E21" s="82"/>
      <c r="F21" s="45">
        <v>23000</v>
      </c>
    </row>
    <row r="22" spans="1:6" s="34" customFormat="1" ht="17.25" customHeight="1">
      <c r="A22" s="35">
        <v>75095</v>
      </c>
      <c r="B22" s="36" t="s">
        <v>8</v>
      </c>
      <c r="C22" s="37" t="s">
        <v>71</v>
      </c>
      <c r="D22" s="127"/>
      <c r="E22" s="81">
        <f>SUM(E23:E24)</f>
        <v>11100</v>
      </c>
      <c r="F22" s="51">
        <f>SUM(F23:F24)</f>
        <v>11100</v>
      </c>
    </row>
    <row r="23" spans="1:6" s="2" customFormat="1" ht="19.5" customHeight="1">
      <c r="A23" s="22" t="s">
        <v>26</v>
      </c>
      <c r="B23" s="30" t="s">
        <v>27</v>
      </c>
      <c r="C23" s="108"/>
      <c r="D23" s="173"/>
      <c r="E23" s="82">
        <v>11100</v>
      </c>
      <c r="F23" s="45"/>
    </row>
    <row r="24" spans="1:6" s="2" customFormat="1" ht="20.25" customHeight="1" thickBot="1">
      <c r="A24" s="22" t="s">
        <v>61</v>
      </c>
      <c r="B24" s="30" t="s">
        <v>62</v>
      </c>
      <c r="C24" s="24"/>
      <c r="D24" s="128"/>
      <c r="E24" s="82"/>
      <c r="F24" s="45">
        <v>11100</v>
      </c>
    </row>
    <row r="25" spans="1:6" s="34" customFormat="1" ht="19.5" customHeight="1" thickBot="1" thickTop="1">
      <c r="A25" s="57">
        <v>758</v>
      </c>
      <c r="B25" s="58" t="s">
        <v>59</v>
      </c>
      <c r="C25" s="59" t="s">
        <v>44</v>
      </c>
      <c r="D25" s="126"/>
      <c r="E25" s="80">
        <f>SUM(E26)</f>
        <v>17000</v>
      </c>
      <c r="F25" s="50"/>
    </row>
    <row r="26" spans="1:6" s="34" customFormat="1" ht="18.75" customHeight="1" thickTop="1">
      <c r="A26" s="35">
        <v>75818</v>
      </c>
      <c r="B26" s="36" t="s">
        <v>45</v>
      </c>
      <c r="C26" s="37"/>
      <c r="D26" s="127"/>
      <c r="E26" s="81">
        <f>SUM(E27:E27)</f>
        <v>17000</v>
      </c>
      <c r="F26" s="51"/>
    </row>
    <row r="27" spans="1:6" s="2" customFormat="1" ht="17.25" customHeight="1" thickBot="1">
      <c r="A27" s="75">
        <v>4810</v>
      </c>
      <c r="B27" s="30" t="s">
        <v>72</v>
      </c>
      <c r="C27" s="24"/>
      <c r="D27" s="128"/>
      <c r="E27" s="82">
        <v>17000</v>
      </c>
      <c r="F27" s="45"/>
    </row>
    <row r="28" spans="1:6" s="34" customFormat="1" ht="21.75" customHeight="1" thickBot="1" thickTop="1">
      <c r="A28" s="57">
        <v>801</v>
      </c>
      <c r="B28" s="58" t="s">
        <v>21</v>
      </c>
      <c r="C28" s="59" t="s">
        <v>7</v>
      </c>
      <c r="D28" s="99">
        <f>SUM(D29)</f>
        <v>7000</v>
      </c>
      <c r="E28" s="84">
        <f>E29+E41+E43+E51+E53</f>
        <v>138550</v>
      </c>
      <c r="F28" s="60">
        <f>F29+F41+F43+F51+F53</f>
        <v>153778</v>
      </c>
    </row>
    <row r="29" spans="1:6" s="34" customFormat="1" ht="18" customHeight="1" thickTop="1">
      <c r="A29" s="35">
        <v>80101</v>
      </c>
      <c r="B29" s="36" t="s">
        <v>46</v>
      </c>
      <c r="C29" s="37"/>
      <c r="D29" s="178">
        <f>SUM(D30)</f>
        <v>7000</v>
      </c>
      <c r="E29" s="81">
        <f>SUM(E30:E40)</f>
        <v>12520</v>
      </c>
      <c r="F29" s="51">
        <f>SUM(F30:F40)</f>
        <v>117106</v>
      </c>
    </row>
    <row r="30" spans="1:6" s="2" customFormat="1" ht="33" customHeight="1">
      <c r="A30" s="40">
        <v>2030</v>
      </c>
      <c r="B30" s="52" t="s">
        <v>118</v>
      </c>
      <c r="C30" s="110"/>
      <c r="D30" s="179">
        <v>7000</v>
      </c>
      <c r="E30" s="105"/>
      <c r="F30" s="106"/>
    </row>
    <row r="31" spans="1:6" s="2" customFormat="1" ht="29.25" customHeight="1">
      <c r="A31" s="75">
        <v>2540</v>
      </c>
      <c r="B31" s="77" t="s">
        <v>33</v>
      </c>
      <c r="C31" s="24"/>
      <c r="D31" s="133"/>
      <c r="E31" s="82"/>
      <c r="F31" s="45">
        <v>3916</v>
      </c>
    </row>
    <row r="32" spans="1:6" s="2" customFormat="1" ht="15" customHeight="1">
      <c r="A32" s="75">
        <v>4010</v>
      </c>
      <c r="B32" s="77" t="s">
        <v>47</v>
      </c>
      <c r="C32" s="24"/>
      <c r="D32" s="128"/>
      <c r="E32" s="82"/>
      <c r="F32" s="45">
        <v>68370</v>
      </c>
    </row>
    <row r="33" spans="1:6" s="2" customFormat="1" ht="15" customHeight="1">
      <c r="A33" s="75">
        <v>4040</v>
      </c>
      <c r="B33" s="77" t="s">
        <v>48</v>
      </c>
      <c r="C33" s="24"/>
      <c r="D33" s="128"/>
      <c r="E33" s="82">
        <v>12520</v>
      </c>
      <c r="F33" s="45"/>
    </row>
    <row r="34" spans="1:6" s="2" customFormat="1" ht="15" customHeight="1">
      <c r="A34" s="75">
        <v>4110</v>
      </c>
      <c r="B34" s="77" t="s">
        <v>49</v>
      </c>
      <c r="C34" s="24"/>
      <c r="D34" s="128"/>
      <c r="E34" s="82"/>
      <c r="F34" s="45">
        <v>7160</v>
      </c>
    </row>
    <row r="35" spans="1:6" s="2" customFormat="1" ht="15" customHeight="1">
      <c r="A35" s="75">
        <v>4120</v>
      </c>
      <c r="B35" s="77" t="s">
        <v>50</v>
      </c>
      <c r="C35" s="24"/>
      <c r="D35" s="128"/>
      <c r="E35" s="82"/>
      <c r="F35" s="45">
        <v>1020</v>
      </c>
    </row>
    <row r="36" spans="1:6" s="2" customFormat="1" ht="15" customHeight="1">
      <c r="A36" s="75">
        <v>4210</v>
      </c>
      <c r="B36" s="77" t="s">
        <v>27</v>
      </c>
      <c r="C36" s="24"/>
      <c r="D36" s="128"/>
      <c r="E36" s="82"/>
      <c r="F36" s="45">
        <v>10300</v>
      </c>
    </row>
    <row r="37" spans="1:6" s="2" customFormat="1" ht="27.75" customHeight="1">
      <c r="A37" s="75">
        <v>4240</v>
      </c>
      <c r="B37" s="77" t="s">
        <v>36</v>
      </c>
      <c r="C37" s="24"/>
      <c r="D37" s="128"/>
      <c r="E37" s="82"/>
      <c r="F37" s="45">
        <v>7000</v>
      </c>
    </row>
    <row r="38" spans="1:6" s="2" customFormat="1" ht="14.25" customHeight="1">
      <c r="A38" s="75">
        <v>4280</v>
      </c>
      <c r="B38" s="77" t="s">
        <v>60</v>
      </c>
      <c r="C38" s="24"/>
      <c r="D38" s="128"/>
      <c r="E38" s="82"/>
      <c r="F38" s="45">
        <v>2200</v>
      </c>
    </row>
    <row r="39" spans="1:6" s="2" customFormat="1" ht="14.25" customHeight="1">
      <c r="A39" s="75">
        <v>4300</v>
      </c>
      <c r="B39" s="77" t="s">
        <v>12</v>
      </c>
      <c r="C39" s="24"/>
      <c r="D39" s="128"/>
      <c r="E39" s="82"/>
      <c r="F39" s="45">
        <v>16000</v>
      </c>
    </row>
    <row r="40" spans="1:6" s="2" customFormat="1" ht="14.25" customHeight="1">
      <c r="A40" s="92">
        <v>4440</v>
      </c>
      <c r="B40" s="142" t="s">
        <v>111</v>
      </c>
      <c r="C40" s="137"/>
      <c r="D40" s="175"/>
      <c r="E40" s="93"/>
      <c r="F40" s="94">
        <v>1140</v>
      </c>
    </row>
    <row r="41" spans="1:6" s="34" customFormat="1" ht="19.5" customHeight="1">
      <c r="A41" s="35">
        <v>80104</v>
      </c>
      <c r="B41" s="36" t="s">
        <v>32</v>
      </c>
      <c r="C41" s="37"/>
      <c r="D41" s="127"/>
      <c r="E41" s="81"/>
      <c r="F41" s="51">
        <f>SUM(F42)</f>
        <v>70</v>
      </c>
    </row>
    <row r="42" spans="1:6" s="34" customFormat="1" ht="19.5" customHeight="1">
      <c r="A42" s="75">
        <v>4040</v>
      </c>
      <c r="B42" s="77" t="s">
        <v>48</v>
      </c>
      <c r="C42" s="104"/>
      <c r="D42" s="174"/>
      <c r="E42" s="105"/>
      <c r="F42" s="106">
        <v>70</v>
      </c>
    </row>
    <row r="43" spans="1:6" s="34" customFormat="1" ht="18.75" customHeight="1">
      <c r="A43" s="35">
        <v>80110</v>
      </c>
      <c r="B43" s="36" t="s">
        <v>51</v>
      </c>
      <c r="C43" s="37"/>
      <c r="D43" s="127"/>
      <c r="E43" s="81">
        <f>SUM(E44:E50)</f>
        <v>10830</v>
      </c>
      <c r="F43" s="51">
        <f>SUM(F44:F50)</f>
        <v>33702</v>
      </c>
    </row>
    <row r="44" spans="1:6" s="34" customFormat="1" ht="32.25" customHeight="1">
      <c r="A44" s="40">
        <v>2540</v>
      </c>
      <c r="B44" s="52" t="s">
        <v>33</v>
      </c>
      <c r="C44" s="104"/>
      <c r="D44" s="174"/>
      <c r="E44" s="105"/>
      <c r="F44" s="106">
        <v>4312</v>
      </c>
    </row>
    <row r="45" spans="1:6" s="34" customFormat="1" ht="29.25" customHeight="1">
      <c r="A45" s="22" t="s">
        <v>31</v>
      </c>
      <c r="B45" s="77" t="s">
        <v>39</v>
      </c>
      <c r="C45" s="76"/>
      <c r="D45" s="129"/>
      <c r="E45" s="82"/>
      <c r="F45" s="45"/>
    </row>
    <row r="46" spans="1:6" s="34" customFormat="1" ht="16.5" customHeight="1">
      <c r="A46" s="22" t="s">
        <v>43</v>
      </c>
      <c r="B46" s="77" t="s">
        <v>47</v>
      </c>
      <c r="C46" s="76"/>
      <c r="D46" s="129"/>
      <c r="E46" s="82"/>
      <c r="F46" s="45">
        <v>25790</v>
      </c>
    </row>
    <row r="47" spans="1:6" s="2" customFormat="1" ht="16.5" customHeight="1">
      <c r="A47" s="75">
        <v>4040</v>
      </c>
      <c r="B47" s="77" t="s">
        <v>48</v>
      </c>
      <c r="C47" s="24"/>
      <c r="D47" s="128"/>
      <c r="E47" s="82">
        <v>6580</v>
      </c>
      <c r="F47" s="45"/>
    </row>
    <row r="48" spans="1:6" s="2" customFormat="1" ht="16.5" customHeight="1">
      <c r="A48" s="75">
        <v>4110</v>
      </c>
      <c r="B48" s="77" t="s">
        <v>49</v>
      </c>
      <c r="C48" s="24"/>
      <c r="D48" s="128"/>
      <c r="E48" s="82">
        <v>3700</v>
      </c>
      <c r="F48" s="45"/>
    </row>
    <row r="49" spans="1:6" s="2" customFormat="1" ht="16.5" customHeight="1">
      <c r="A49" s="75">
        <v>4120</v>
      </c>
      <c r="B49" s="77" t="s">
        <v>50</v>
      </c>
      <c r="C49" s="24"/>
      <c r="D49" s="128"/>
      <c r="E49" s="82">
        <v>550</v>
      </c>
      <c r="F49" s="45"/>
    </row>
    <row r="50" spans="1:6" s="2" customFormat="1" ht="15.75" customHeight="1">
      <c r="A50" s="22" t="s">
        <v>13</v>
      </c>
      <c r="B50" s="30" t="s">
        <v>12</v>
      </c>
      <c r="C50" s="108"/>
      <c r="D50" s="173"/>
      <c r="E50" s="82"/>
      <c r="F50" s="45">
        <v>3600</v>
      </c>
    </row>
    <row r="51" spans="1:6" s="34" customFormat="1" ht="21" customHeight="1">
      <c r="A51" s="35">
        <v>80146</v>
      </c>
      <c r="B51" s="36" t="s">
        <v>53</v>
      </c>
      <c r="C51" s="37"/>
      <c r="D51" s="127"/>
      <c r="E51" s="81">
        <f>SUM(E52:E52)</f>
        <v>630</v>
      </c>
      <c r="F51" s="51"/>
    </row>
    <row r="52" spans="1:6" s="2" customFormat="1" ht="14.25" customHeight="1">
      <c r="A52" s="75">
        <v>4040</v>
      </c>
      <c r="B52" s="77" t="s">
        <v>48</v>
      </c>
      <c r="C52" s="24"/>
      <c r="D52" s="128"/>
      <c r="E52" s="82">
        <v>630</v>
      </c>
      <c r="F52" s="45"/>
    </row>
    <row r="53" spans="1:6" s="34" customFormat="1" ht="18.75" customHeight="1">
      <c r="A53" s="35">
        <v>80195</v>
      </c>
      <c r="B53" s="36" t="s">
        <v>8</v>
      </c>
      <c r="C53" s="37"/>
      <c r="D53" s="127"/>
      <c r="E53" s="81">
        <f>SUM(E54:E58)</f>
        <v>114570</v>
      </c>
      <c r="F53" s="51">
        <f>SUM(F54:F58)</f>
        <v>2900</v>
      </c>
    </row>
    <row r="54" spans="1:6" s="34" customFormat="1" ht="27.75" customHeight="1">
      <c r="A54" s="22" t="s">
        <v>43</v>
      </c>
      <c r="B54" s="30" t="s">
        <v>54</v>
      </c>
      <c r="C54" s="104"/>
      <c r="D54" s="174"/>
      <c r="E54" s="105">
        <v>79570</v>
      </c>
      <c r="F54" s="106"/>
    </row>
    <row r="55" spans="1:6" s="34" customFormat="1" ht="15.75" customHeight="1">
      <c r="A55" s="22" t="s">
        <v>26</v>
      </c>
      <c r="B55" s="30" t="s">
        <v>116</v>
      </c>
      <c r="C55" s="76"/>
      <c r="D55" s="129"/>
      <c r="E55" s="82">
        <v>4300</v>
      </c>
      <c r="F55" s="45"/>
    </row>
    <row r="56" spans="1:6" s="34" customFormat="1" ht="30.75" customHeight="1">
      <c r="A56" s="75">
        <v>4240</v>
      </c>
      <c r="B56" s="77" t="s">
        <v>36</v>
      </c>
      <c r="C56" s="76"/>
      <c r="D56" s="129"/>
      <c r="E56" s="82">
        <v>25000</v>
      </c>
      <c r="F56" s="45"/>
    </row>
    <row r="57" spans="1:6" s="34" customFormat="1" ht="25.5" customHeight="1">
      <c r="A57" s="22" t="s">
        <v>13</v>
      </c>
      <c r="B57" s="30" t="s">
        <v>117</v>
      </c>
      <c r="C57" s="76"/>
      <c r="D57" s="129"/>
      <c r="E57" s="82">
        <v>2800</v>
      </c>
      <c r="F57" s="45"/>
    </row>
    <row r="58" spans="1:6" s="87" customFormat="1" ht="15.75" customHeight="1">
      <c r="A58" s="202"/>
      <c r="B58" s="107" t="s">
        <v>115</v>
      </c>
      <c r="C58" s="86"/>
      <c r="D58" s="176"/>
      <c r="E58" s="198">
        <f>SUM(E59:E61)</f>
        <v>2900</v>
      </c>
      <c r="F58" s="85">
        <f>SUM(F59:F61)</f>
        <v>2900</v>
      </c>
    </row>
    <row r="59" spans="1:6" s="2" customFormat="1" ht="27" customHeight="1">
      <c r="A59" s="22" t="s">
        <v>31</v>
      </c>
      <c r="B59" s="30" t="s">
        <v>39</v>
      </c>
      <c r="C59" s="24"/>
      <c r="D59" s="128"/>
      <c r="E59" s="82"/>
      <c r="F59" s="45">
        <v>600</v>
      </c>
    </row>
    <row r="60" spans="1:6" s="2" customFormat="1" ht="15" customHeight="1">
      <c r="A60" s="22" t="s">
        <v>92</v>
      </c>
      <c r="B60" s="30" t="s">
        <v>52</v>
      </c>
      <c r="C60" s="24"/>
      <c r="D60" s="128"/>
      <c r="E60" s="82">
        <v>2900</v>
      </c>
      <c r="F60" s="45"/>
    </row>
    <row r="61" spans="1:6" s="2" customFormat="1" ht="15.75" customHeight="1" thickBot="1">
      <c r="A61" s="22" t="s">
        <v>13</v>
      </c>
      <c r="B61" s="30" t="s">
        <v>114</v>
      </c>
      <c r="C61" s="24"/>
      <c r="D61" s="128"/>
      <c r="E61" s="82"/>
      <c r="F61" s="45">
        <v>2300</v>
      </c>
    </row>
    <row r="62" spans="1:6" s="34" customFormat="1" ht="21" customHeight="1" thickBot="1" thickTop="1">
      <c r="A62" s="57">
        <v>851</v>
      </c>
      <c r="B62" s="58" t="s">
        <v>56</v>
      </c>
      <c r="C62" s="59"/>
      <c r="D62" s="126"/>
      <c r="E62" s="80">
        <f>SUM(E67+E63)</f>
        <v>172070</v>
      </c>
      <c r="F62" s="50">
        <f>SUM(F67+F63)</f>
        <v>187070</v>
      </c>
    </row>
    <row r="63" spans="1:6" s="34" customFormat="1" ht="18.75" customHeight="1" thickTop="1">
      <c r="A63" s="35">
        <v>85154</v>
      </c>
      <c r="B63" s="36" t="s">
        <v>122</v>
      </c>
      <c r="C63" s="37" t="s">
        <v>123</v>
      </c>
      <c r="D63" s="127"/>
      <c r="E63" s="81">
        <f>SUM(E64:E66)</f>
        <v>168070</v>
      </c>
      <c r="F63" s="51">
        <f>SUM(F64:F66)</f>
        <v>168070</v>
      </c>
    </row>
    <row r="64" spans="1:6" s="2" customFormat="1" ht="47.25" customHeight="1">
      <c r="A64" s="40">
        <v>2820</v>
      </c>
      <c r="B64" s="111" t="s">
        <v>57</v>
      </c>
      <c r="C64" s="76"/>
      <c r="D64" s="173"/>
      <c r="E64" s="205"/>
      <c r="F64" s="45">
        <v>58500</v>
      </c>
    </row>
    <row r="65" spans="1:6" s="2" customFormat="1" ht="30.75" customHeight="1">
      <c r="A65" s="75">
        <v>2550</v>
      </c>
      <c r="B65" s="114" t="s">
        <v>106</v>
      </c>
      <c r="C65" s="76"/>
      <c r="D65" s="173"/>
      <c r="E65" s="186"/>
      <c r="F65" s="45">
        <v>109570</v>
      </c>
    </row>
    <row r="66" spans="1:6" s="2" customFormat="1" ht="24.75" customHeight="1">
      <c r="A66" s="75">
        <v>4300</v>
      </c>
      <c r="B66" s="114" t="s">
        <v>12</v>
      </c>
      <c r="C66" s="76"/>
      <c r="D66" s="173"/>
      <c r="E66" s="186">
        <v>168070</v>
      </c>
      <c r="F66" s="45"/>
    </row>
    <row r="67" spans="1:6" s="34" customFormat="1" ht="18.75" customHeight="1">
      <c r="A67" s="35">
        <v>85195</v>
      </c>
      <c r="B67" s="36" t="s">
        <v>8</v>
      </c>
      <c r="C67" s="37"/>
      <c r="D67" s="127"/>
      <c r="E67" s="81">
        <f>SUM(E68:E69)</f>
        <v>4000</v>
      </c>
      <c r="F67" s="51">
        <f>SUM(F68:F69)</f>
        <v>19000</v>
      </c>
    </row>
    <row r="68" spans="1:6" s="2" customFormat="1" ht="45" customHeight="1">
      <c r="A68" s="40">
        <v>2820</v>
      </c>
      <c r="B68" s="111" t="s">
        <v>57</v>
      </c>
      <c r="C68" s="76" t="s">
        <v>88</v>
      </c>
      <c r="D68" s="173"/>
      <c r="E68" s="205">
        <v>4000</v>
      </c>
      <c r="F68" s="45">
        <v>15000</v>
      </c>
    </row>
    <row r="69" spans="1:6" s="2" customFormat="1" ht="18.75" customHeight="1" thickBot="1">
      <c r="A69" s="75">
        <v>4300</v>
      </c>
      <c r="B69" s="114" t="s">
        <v>12</v>
      </c>
      <c r="C69" s="76" t="s">
        <v>38</v>
      </c>
      <c r="D69" s="173"/>
      <c r="E69" s="186"/>
      <c r="F69" s="45">
        <v>4000</v>
      </c>
    </row>
    <row r="70" spans="1:6" s="34" customFormat="1" ht="31.5" customHeight="1" thickBot="1" thickTop="1">
      <c r="A70" s="57">
        <v>854</v>
      </c>
      <c r="B70" s="58" t="s">
        <v>17</v>
      </c>
      <c r="C70" s="59" t="s">
        <v>7</v>
      </c>
      <c r="D70" s="126"/>
      <c r="E70" s="84">
        <f>SUM(E71+E75)</f>
        <v>480</v>
      </c>
      <c r="F70" s="60">
        <f>SUM(F71+F75)</f>
        <v>480</v>
      </c>
    </row>
    <row r="71" spans="1:6" s="34" customFormat="1" ht="17.25" customHeight="1" thickTop="1">
      <c r="A71" s="35">
        <v>85401</v>
      </c>
      <c r="B71" s="36" t="s">
        <v>58</v>
      </c>
      <c r="C71" s="37"/>
      <c r="D71" s="127"/>
      <c r="E71" s="81">
        <f>SUM(E72:E74)</f>
        <v>250</v>
      </c>
      <c r="F71" s="51">
        <f>SUM(F72:F74)</f>
        <v>480</v>
      </c>
    </row>
    <row r="72" spans="1:6" s="34" customFormat="1" ht="14.25" customHeight="1">
      <c r="A72" s="203">
        <v>4010</v>
      </c>
      <c r="B72" s="219" t="s">
        <v>47</v>
      </c>
      <c r="C72" s="37"/>
      <c r="D72" s="127"/>
      <c r="E72" s="81"/>
      <c r="F72" s="204">
        <v>150</v>
      </c>
    </row>
    <row r="73" spans="1:6" s="2" customFormat="1" ht="18.75" customHeight="1">
      <c r="A73" s="75">
        <v>4040</v>
      </c>
      <c r="B73" s="77" t="s">
        <v>48</v>
      </c>
      <c r="C73" s="24"/>
      <c r="D73" s="128"/>
      <c r="E73" s="82">
        <v>250</v>
      </c>
      <c r="F73" s="45"/>
    </row>
    <row r="74" spans="1:6" s="34" customFormat="1" ht="18.75" customHeight="1">
      <c r="A74" s="75">
        <v>4300</v>
      </c>
      <c r="B74" s="77" t="s">
        <v>12</v>
      </c>
      <c r="C74" s="76"/>
      <c r="D74" s="129"/>
      <c r="E74" s="82"/>
      <c r="F74" s="45">
        <v>330</v>
      </c>
    </row>
    <row r="75" spans="1:6" s="34" customFormat="1" ht="18" customHeight="1">
      <c r="A75" s="35">
        <v>85495</v>
      </c>
      <c r="B75" s="36" t="s">
        <v>8</v>
      </c>
      <c r="C75" s="37"/>
      <c r="D75" s="127"/>
      <c r="E75" s="81">
        <f>SUM(E76)</f>
        <v>230</v>
      </c>
      <c r="F75" s="51"/>
    </row>
    <row r="76" spans="1:6" s="2" customFormat="1" ht="16.5" customHeight="1" thickBot="1">
      <c r="A76" s="40">
        <v>4040</v>
      </c>
      <c r="B76" s="111" t="s">
        <v>48</v>
      </c>
      <c r="C76" s="217"/>
      <c r="D76" s="218"/>
      <c r="E76" s="105">
        <v>230</v>
      </c>
      <c r="F76" s="106"/>
    </row>
    <row r="77" spans="1:6" s="34" customFormat="1" ht="33.75" customHeight="1" thickBot="1" thickTop="1">
      <c r="A77" s="57">
        <v>921</v>
      </c>
      <c r="B77" s="58" t="s">
        <v>86</v>
      </c>
      <c r="C77" s="143"/>
      <c r="D77" s="126"/>
      <c r="E77" s="80">
        <f>E78+E83+E81</f>
        <v>20000</v>
      </c>
      <c r="F77" s="50">
        <f>SUM(F78+F83+F81)</f>
        <v>47000</v>
      </c>
    </row>
    <row r="78" spans="1:6" s="34" customFormat="1" ht="16.5" customHeight="1" thickTop="1">
      <c r="A78" s="35">
        <v>92105</v>
      </c>
      <c r="B78" s="36" t="s">
        <v>87</v>
      </c>
      <c r="C78" s="37"/>
      <c r="D78" s="127"/>
      <c r="E78" s="81">
        <f>SUM(E79:E80)</f>
        <v>18000</v>
      </c>
      <c r="F78" s="51">
        <f>SUM(F79:F80)</f>
        <v>40000</v>
      </c>
    </row>
    <row r="79" spans="1:6" s="34" customFormat="1" ht="45" customHeight="1">
      <c r="A79" s="40">
        <v>2820</v>
      </c>
      <c r="B79" s="111" t="s">
        <v>57</v>
      </c>
      <c r="C79" s="104" t="s">
        <v>88</v>
      </c>
      <c r="D79" s="129"/>
      <c r="E79" s="82">
        <v>18000</v>
      </c>
      <c r="F79" s="45">
        <v>4000</v>
      </c>
    </row>
    <row r="80" spans="1:6" s="34" customFormat="1" ht="15" customHeight="1">
      <c r="A80" s="75">
        <v>4300</v>
      </c>
      <c r="B80" s="77" t="s">
        <v>12</v>
      </c>
      <c r="C80" s="76" t="s">
        <v>38</v>
      </c>
      <c r="D80" s="129"/>
      <c r="E80" s="82"/>
      <c r="F80" s="45">
        <v>36000</v>
      </c>
    </row>
    <row r="81" spans="1:6" s="34" customFormat="1" ht="18" customHeight="1">
      <c r="A81" s="35">
        <v>92109</v>
      </c>
      <c r="B81" s="36" t="s">
        <v>107</v>
      </c>
      <c r="C81" s="37" t="s">
        <v>38</v>
      </c>
      <c r="D81" s="127"/>
      <c r="E81" s="81"/>
      <c r="F81" s="51">
        <f>SUM(F82)</f>
        <v>5000</v>
      </c>
    </row>
    <row r="82" spans="1:6" s="34" customFormat="1" ht="30.75" customHeight="1">
      <c r="A82" s="40">
        <v>2550</v>
      </c>
      <c r="B82" s="111" t="s">
        <v>106</v>
      </c>
      <c r="C82" s="104"/>
      <c r="D82" s="129"/>
      <c r="E82" s="82"/>
      <c r="F82" s="45">
        <v>5000</v>
      </c>
    </row>
    <row r="83" spans="1:6" s="34" customFormat="1" ht="18.75" customHeight="1">
      <c r="A83" s="35">
        <v>92195</v>
      </c>
      <c r="B83" s="36" t="s">
        <v>8</v>
      </c>
      <c r="C83" s="37" t="s">
        <v>89</v>
      </c>
      <c r="D83" s="127"/>
      <c r="E83" s="81">
        <f>SUM(E84)</f>
        <v>2000</v>
      </c>
      <c r="F83" s="51">
        <f>SUM(F84)</f>
        <v>2000</v>
      </c>
    </row>
    <row r="84" spans="1:6" s="87" customFormat="1" ht="16.5" customHeight="1">
      <c r="A84" s="192"/>
      <c r="B84" s="107" t="s">
        <v>98</v>
      </c>
      <c r="C84" s="193"/>
      <c r="D84" s="194"/>
      <c r="E84" s="195">
        <f>SUM(E85:E86)</f>
        <v>2000</v>
      </c>
      <c r="F84" s="196">
        <f>SUM(F85:F86)</f>
        <v>2000</v>
      </c>
    </row>
    <row r="85" spans="1:6" s="34" customFormat="1" ht="18" customHeight="1">
      <c r="A85" s="22" t="s">
        <v>26</v>
      </c>
      <c r="B85" s="30" t="s">
        <v>27</v>
      </c>
      <c r="C85" s="76"/>
      <c r="D85" s="129"/>
      <c r="E85" s="82"/>
      <c r="F85" s="45">
        <v>2000</v>
      </c>
    </row>
    <row r="86" spans="1:6" s="147" customFormat="1" ht="17.25" customHeight="1" thickBot="1">
      <c r="A86" s="22" t="s">
        <v>13</v>
      </c>
      <c r="B86" s="30" t="s">
        <v>12</v>
      </c>
      <c r="C86" s="144"/>
      <c r="D86" s="177"/>
      <c r="E86" s="145">
        <v>2000</v>
      </c>
      <c r="F86" s="146"/>
    </row>
    <row r="87" spans="1:6" s="34" customFormat="1" ht="24" customHeight="1" thickBot="1" thickTop="1">
      <c r="A87" s="57">
        <v>926</v>
      </c>
      <c r="B87" s="58" t="s">
        <v>85</v>
      </c>
      <c r="C87" s="143" t="s">
        <v>89</v>
      </c>
      <c r="D87" s="126"/>
      <c r="E87" s="80">
        <f>SUM(E88)</f>
        <v>250</v>
      </c>
      <c r="F87" s="50">
        <f>SUM(F88)</f>
        <v>250</v>
      </c>
    </row>
    <row r="88" spans="1:6" s="34" customFormat="1" ht="16.5" customHeight="1" thickTop="1">
      <c r="A88" s="35">
        <v>92695</v>
      </c>
      <c r="B88" s="36" t="s">
        <v>8</v>
      </c>
      <c r="C88" s="37"/>
      <c r="D88" s="127"/>
      <c r="E88" s="81">
        <f>SUM(E89)</f>
        <v>250</v>
      </c>
      <c r="F88" s="51">
        <f>SUM(F89)</f>
        <v>250</v>
      </c>
    </row>
    <row r="89" spans="1:6" s="87" customFormat="1" ht="16.5" customHeight="1">
      <c r="A89" s="192"/>
      <c r="B89" s="107" t="s">
        <v>97</v>
      </c>
      <c r="C89" s="193"/>
      <c r="D89" s="194"/>
      <c r="E89" s="195">
        <f>SUM(E90:E91)</f>
        <v>250</v>
      </c>
      <c r="F89" s="196">
        <f>SUM(F90:F91)</f>
        <v>250</v>
      </c>
    </row>
    <row r="90" spans="1:6" s="34" customFormat="1" ht="18" customHeight="1">
      <c r="A90" s="22" t="s">
        <v>26</v>
      </c>
      <c r="B90" s="30" t="s">
        <v>27</v>
      </c>
      <c r="C90" s="76"/>
      <c r="D90" s="129"/>
      <c r="E90" s="82">
        <v>250</v>
      </c>
      <c r="F90" s="45"/>
    </row>
    <row r="91" spans="1:6" s="147" customFormat="1" ht="17.25" customHeight="1" thickBot="1">
      <c r="A91" s="22" t="s">
        <v>13</v>
      </c>
      <c r="B91" s="30" t="s">
        <v>12</v>
      </c>
      <c r="C91" s="144"/>
      <c r="D91" s="177"/>
      <c r="E91" s="145"/>
      <c r="F91" s="146">
        <v>250</v>
      </c>
    </row>
    <row r="92" spans="1:6" s="69" customFormat="1" ht="17.25" customHeight="1" thickBot="1" thickTop="1">
      <c r="A92" s="61"/>
      <c r="B92" s="62" t="s">
        <v>9</v>
      </c>
      <c r="C92" s="74"/>
      <c r="D92" s="134">
        <f>D87+D77+D70+D62+D28+D25+D10</f>
        <v>7000</v>
      </c>
      <c r="E92" s="206">
        <f>E87+E77+E70+E62+E28+E25+E10</f>
        <v>397650</v>
      </c>
      <c r="F92" s="68">
        <f>F87+F77+F70+F62+F28+F25+F10</f>
        <v>426278</v>
      </c>
    </row>
    <row r="93" spans="1:6" s="73" customFormat="1" ht="20.25" customHeight="1" thickBot="1" thickTop="1">
      <c r="A93" s="70"/>
      <c r="B93" s="71" t="s">
        <v>20</v>
      </c>
      <c r="C93" s="71"/>
      <c r="D93" s="209"/>
      <c r="E93" s="89">
        <f>F92-E92</f>
        <v>28628</v>
      </c>
      <c r="F93" s="72"/>
    </row>
    <row r="94" s="16" customFormat="1" ht="13.5" thickTop="1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</sheetData>
  <printOptions horizontalCentered="1"/>
  <pageMargins left="0" right="0" top="0.984251968503937" bottom="0.3937007874015748" header="0.5118110236220472" footer="0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D2" sqref="D2"/>
    </sheetView>
  </sheetViews>
  <sheetFormatPr defaultColWidth="9.00390625" defaultRowHeight="12.75"/>
  <cols>
    <col min="1" max="1" width="8.00390625" style="1" customWidth="1"/>
    <col min="2" max="2" width="36.25390625" style="1" customWidth="1"/>
    <col min="3" max="3" width="6.875" style="1" customWidth="1"/>
    <col min="4" max="5" width="16.125" style="1" customWidth="1"/>
    <col min="6" max="16384" width="10.00390625" style="1" customWidth="1"/>
  </cols>
  <sheetData>
    <row r="1" spans="3:4" ht="15.75">
      <c r="C1" s="10"/>
      <c r="D1" s="10" t="s">
        <v>16</v>
      </c>
    </row>
    <row r="2" spans="1:4" ht="14.25" customHeight="1">
      <c r="A2" s="3"/>
      <c r="B2" s="4"/>
      <c r="C2" s="23"/>
      <c r="D2" s="23" t="s">
        <v>125</v>
      </c>
    </row>
    <row r="3" spans="1:4" ht="13.5" customHeight="1">
      <c r="A3" s="3"/>
      <c r="B3" s="4"/>
      <c r="C3" s="23"/>
      <c r="D3" s="23" t="s">
        <v>15</v>
      </c>
    </row>
    <row r="4" spans="1:4" ht="15" customHeight="1">
      <c r="A4" s="3"/>
      <c r="B4" s="4"/>
      <c r="C4" s="23"/>
      <c r="D4" s="23" t="s">
        <v>84</v>
      </c>
    </row>
    <row r="5" spans="1:4" ht="9" customHeight="1">
      <c r="A5" s="3"/>
      <c r="B5" s="4"/>
      <c r="C5" s="23"/>
      <c r="D5" s="5"/>
    </row>
    <row r="6" spans="1:5" s="11" customFormat="1" ht="54.75" customHeight="1">
      <c r="A6" s="6" t="s">
        <v>119</v>
      </c>
      <c r="B6" s="7"/>
      <c r="C6" s="8"/>
      <c r="D6" s="8"/>
      <c r="E6" s="8"/>
    </row>
    <row r="7" spans="1:5" s="11" customFormat="1" ht="22.5" customHeight="1" thickBot="1">
      <c r="A7" s="6"/>
      <c r="B7" s="7"/>
      <c r="C7" s="8"/>
      <c r="D7" s="8"/>
      <c r="E7" s="41" t="s">
        <v>11</v>
      </c>
    </row>
    <row r="8" spans="1:5" s="12" customFormat="1" ht="26.25" customHeight="1">
      <c r="A8" s="26" t="s">
        <v>0</v>
      </c>
      <c r="B8" s="33" t="s">
        <v>1</v>
      </c>
      <c r="C8" s="18" t="s">
        <v>2</v>
      </c>
      <c r="D8" s="64" t="s">
        <v>3</v>
      </c>
      <c r="E8" s="48"/>
    </row>
    <row r="9" spans="1:5" s="12" customFormat="1" ht="17.25" customHeight="1">
      <c r="A9" s="27" t="s">
        <v>4</v>
      </c>
      <c r="B9" s="14"/>
      <c r="C9" s="15" t="s">
        <v>5</v>
      </c>
      <c r="D9" s="78" t="s">
        <v>10</v>
      </c>
      <c r="E9" s="42" t="s">
        <v>6</v>
      </c>
    </row>
    <row r="10" spans="1:5" s="21" customFormat="1" ht="12" customHeight="1" thickBot="1">
      <c r="A10" s="19">
        <v>1</v>
      </c>
      <c r="B10" s="20">
        <v>2</v>
      </c>
      <c r="C10" s="20">
        <v>3</v>
      </c>
      <c r="D10" s="79">
        <v>4</v>
      </c>
      <c r="E10" s="49">
        <v>5</v>
      </c>
    </row>
    <row r="11" spans="1:5" s="34" customFormat="1" ht="22.5" customHeight="1" thickBot="1" thickTop="1">
      <c r="A11" s="57">
        <v>750</v>
      </c>
      <c r="B11" s="58" t="s">
        <v>41</v>
      </c>
      <c r="C11" s="59" t="s">
        <v>104</v>
      </c>
      <c r="D11" s="80"/>
      <c r="E11" s="60">
        <f>SUM(E12)</f>
        <v>11600</v>
      </c>
    </row>
    <row r="12" spans="1:5" s="34" customFormat="1" ht="18" customHeight="1" thickTop="1">
      <c r="A12" s="35">
        <v>75045</v>
      </c>
      <c r="B12" s="36" t="s">
        <v>103</v>
      </c>
      <c r="C12" s="37"/>
      <c r="D12" s="81"/>
      <c r="E12" s="51">
        <f>SUM(E13)</f>
        <v>11600</v>
      </c>
    </row>
    <row r="13" spans="1:5" s="21" customFormat="1" ht="18" customHeight="1" thickBot="1">
      <c r="A13" s="22" t="s">
        <v>13</v>
      </c>
      <c r="B13" s="30" t="s">
        <v>12</v>
      </c>
      <c r="C13" s="180"/>
      <c r="D13" s="199"/>
      <c r="E13" s="45">
        <v>11600</v>
      </c>
    </row>
    <row r="14" spans="1:5" s="34" customFormat="1" ht="18" customHeight="1" thickBot="1" thickTop="1">
      <c r="A14" s="57">
        <v>801</v>
      </c>
      <c r="B14" s="58" t="s">
        <v>21</v>
      </c>
      <c r="C14" s="59" t="s">
        <v>7</v>
      </c>
      <c r="D14" s="80">
        <f>D15+D20+D25+D31+D38+D42+D44+D36</f>
        <v>46308</v>
      </c>
      <c r="E14" s="60">
        <f>E15+E20+E25+E31+E38+E42+E44+E36</f>
        <v>38080</v>
      </c>
    </row>
    <row r="15" spans="1:5" s="34" customFormat="1" ht="18" customHeight="1" thickTop="1">
      <c r="A15" s="35">
        <v>80102</v>
      </c>
      <c r="B15" s="36" t="s">
        <v>28</v>
      </c>
      <c r="C15" s="37"/>
      <c r="D15" s="81"/>
      <c r="E15" s="51">
        <f>SUM(E16:E19)</f>
        <v>2600</v>
      </c>
    </row>
    <row r="16" spans="1:5" s="2" customFormat="1" ht="16.5" customHeight="1">
      <c r="A16" s="22" t="s">
        <v>43</v>
      </c>
      <c r="B16" s="30" t="s">
        <v>47</v>
      </c>
      <c r="C16" s="24"/>
      <c r="D16" s="82"/>
      <c r="E16" s="45">
        <v>2600</v>
      </c>
    </row>
    <row r="17" spans="1:5" s="2" customFormat="1" ht="16.5" customHeight="1">
      <c r="A17" s="75">
        <v>4040</v>
      </c>
      <c r="B17" s="77" t="s">
        <v>66</v>
      </c>
      <c r="C17" s="24"/>
      <c r="D17" s="82"/>
      <c r="E17" s="45"/>
    </row>
    <row r="18" spans="1:5" s="2" customFormat="1" ht="16.5" customHeight="1">
      <c r="A18" s="75">
        <v>4110</v>
      </c>
      <c r="B18" s="77" t="s">
        <v>49</v>
      </c>
      <c r="C18" s="24"/>
      <c r="D18" s="82"/>
      <c r="E18" s="45"/>
    </row>
    <row r="19" spans="1:5" s="2" customFormat="1" ht="16.5" customHeight="1">
      <c r="A19" s="75">
        <v>4120</v>
      </c>
      <c r="B19" s="77" t="s">
        <v>50</v>
      </c>
      <c r="C19" s="24"/>
      <c r="D19" s="82"/>
      <c r="E19" s="45"/>
    </row>
    <row r="20" spans="1:5" s="34" customFormat="1" ht="18" customHeight="1">
      <c r="A20" s="35">
        <v>80111</v>
      </c>
      <c r="B20" s="36" t="s">
        <v>67</v>
      </c>
      <c r="C20" s="37"/>
      <c r="D20" s="81">
        <f>SUM(D21:D22)</f>
        <v>3240</v>
      </c>
      <c r="E20" s="51">
        <f>SUM(E21:E24)</f>
        <v>15900</v>
      </c>
    </row>
    <row r="21" spans="1:5" s="2" customFormat="1" ht="17.25" customHeight="1">
      <c r="A21" s="22" t="s">
        <v>43</v>
      </c>
      <c r="B21" s="30" t="s">
        <v>47</v>
      </c>
      <c r="C21" s="24"/>
      <c r="D21" s="82"/>
      <c r="E21" s="45">
        <v>15900</v>
      </c>
    </row>
    <row r="22" spans="1:5" s="2" customFormat="1" ht="17.25" customHeight="1">
      <c r="A22" s="75">
        <v>4040</v>
      </c>
      <c r="B22" s="77" t="s">
        <v>66</v>
      </c>
      <c r="C22" s="166"/>
      <c r="D22" s="207">
        <v>3240</v>
      </c>
      <c r="E22" s="200"/>
    </row>
    <row r="23" spans="1:5" s="2" customFormat="1" ht="17.25" customHeight="1">
      <c r="A23" s="75">
        <v>4110</v>
      </c>
      <c r="B23" s="77" t="s">
        <v>49</v>
      </c>
      <c r="C23" s="24"/>
      <c r="D23" s="82"/>
      <c r="E23" s="201"/>
    </row>
    <row r="24" spans="1:5" s="2" customFormat="1" ht="17.25" customHeight="1">
      <c r="A24" s="75">
        <v>4120</v>
      </c>
      <c r="B24" s="77" t="s">
        <v>50</v>
      </c>
      <c r="C24" s="24"/>
      <c r="D24" s="82"/>
      <c r="E24" s="45"/>
    </row>
    <row r="25" spans="1:5" s="34" customFormat="1" ht="18" customHeight="1">
      <c r="A25" s="38" t="s">
        <v>22</v>
      </c>
      <c r="B25" s="36" t="s">
        <v>23</v>
      </c>
      <c r="C25" s="37"/>
      <c r="D25" s="81">
        <f>SUM(D26:D30)</f>
        <v>10748</v>
      </c>
      <c r="E25" s="51">
        <f>SUM(E26:E30)</f>
        <v>1770</v>
      </c>
    </row>
    <row r="26" spans="1:5" s="2" customFormat="1" ht="30.75" customHeight="1">
      <c r="A26" s="40">
        <v>2540</v>
      </c>
      <c r="B26" s="52" t="s">
        <v>33</v>
      </c>
      <c r="C26" s="24"/>
      <c r="D26" s="82">
        <v>8228</v>
      </c>
      <c r="E26" s="45"/>
    </row>
    <row r="27" spans="1:5" s="2" customFormat="1" ht="18.75" customHeight="1">
      <c r="A27" s="22" t="s">
        <v>43</v>
      </c>
      <c r="B27" s="30" t="s">
        <v>47</v>
      </c>
      <c r="C27" s="24"/>
      <c r="D27" s="82"/>
      <c r="E27" s="45">
        <v>770</v>
      </c>
    </row>
    <row r="28" spans="1:5" s="2" customFormat="1" ht="17.25" customHeight="1">
      <c r="A28" s="75">
        <v>4040</v>
      </c>
      <c r="B28" s="77" t="s">
        <v>66</v>
      </c>
      <c r="C28" s="24"/>
      <c r="D28" s="82">
        <v>1520</v>
      </c>
      <c r="E28" s="45"/>
    </row>
    <row r="29" spans="1:5" s="2" customFormat="1" ht="17.25" customHeight="1">
      <c r="A29" s="75">
        <v>4140</v>
      </c>
      <c r="B29" s="77" t="s">
        <v>109</v>
      </c>
      <c r="C29" s="24"/>
      <c r="D29" s="82">
        <v>1000</v>
      </c>
      <c r="E29" s="45"/>
    </row>
    <row r="30" spans="1:5" s="2" customFormat="1" ht="17.25" customHeight="1">
      <c r="A30" s="75">
        <v>4260</v>
      </c>
      <c r="B30" s="77" t="s">
        <v>52</v>
      </c>
      <c r="C30" s="24"/>
      <c r="D30" s="82"/>
      <c r="E30" s="45">
        <v>1000</v>
      </c>
    </row>
    <row r="31" spans="1:5" s="34" customFormat="1" ht="17.25" customHeight="1">
      <c r="A31" s="38" t="s">
        <v>24</v>
      </c>
      <c r="B31" s="36" t="s">
        <v>25</v>
      </c>
      <c r="C31" s="37"/>
      <c r="D31" s="81">
        <f>SUM(D32:D35)</f>
        <v>2850</v>
      </c>
      <c r="E31" s="51">
        <f>SUM(E32:E35)</f>
        <v>2850</v>
      </c>
    </row>
    <row r="32" spans="1:5" s="34" customFormat="1" ht="15" customHeight="1">
      <c r="A32" s="22" t="s">
        <v>43</v>
      </c>
      <c r="B32" s="30" t="s">
        <v>47</v>
      </c>
      <c r="C32" s="76"/>
      <c r="D32" s="82">
        <v>170</v>
      </c>
      <c r="E32" s="45"/>
    </row>
    <row r="33" spans="1:5" s="34" customFormat="1" ht="15" customHeight="1">
      <c r="A33" s="75">
        <v>4040</v>
      </c>
      <c r="B33" s="77" t="s">
        <v>66</v>
      </c>
      <c r="C33" s="76"/>
      <c r="D33" s="82">
        <v>2680</v>
      </c>
      <c r="E33" s="45"/>
    </row>
    <row r="34" spans="1:5" s="34" customFormat="1" ht="15" customHeight="1">
      <c r="A34" s="75">
        <v>4210</v>
      </c>
      <c r="B34" s="77" t="s">
        <v>27</v>
      </c>
      <c r="C34" s="76"/>
      <c r="D34" s="82"/>
      <c r="E34" s="45">
        <v>1600</v>
      </c>
    </row>
    <row r="35" spans="1:5" s="34" customFormat="1" ht="15" customHeight="1">
      <c r="A35" s="92">
        <v>4410</v>
      </c>
      <c r="B35" s="77" t="s">
        <v>82</v>
      </c>
      <c r="C35" s="91"/>
      <c r="D35" s="93"/>
      <c r="E35" s="94">
        <v>1250</v>
      </c>
    </row>
    <row r="36" spans="1:5" s="34" customFormat="1" ht="18" customHeight="1">
      <c r="A36" s="38" t="s">
        <v>69</v>
      </c>
      <c r="B36" s="36" t="s">
        <v>70</v>
      </c>
      <c r="C36" s="37"/>
      <c r="D36" s="81"/>
      <c r="E36" s="51">
        <f>SUM(E37)</f>
        <v>1200</v>
      </c>
    </row>
    <row r="37" spans="1:5" s="2" customFormat="1" ht="20.25" customHeight="1">
      <c r="A37" s="75">
        <v>4210</v>
      </c>
      <c r="B37" s="77" t="s">
        <v>27</v>
      </c>
      <c r="C37" s="24"/>
      <c r="D37" s="82"/>
      <c r="E37" s="45">
        <v>1200</v>
      </c>
    </row>
    <row r="38" spans="1:5" s="34" customFormat="1" ht="18" customHeight="1">
      <c r="A38" s="35">
        <v>80140</v>
      </c>
      <c r="B38" s="36" t="s">
        <v>110</v>
      </c>
      <c r="C38" s="37"/>
      <c r="D38" s="81">
        <f>SUM(D39:D41)</f>
        <v>5960</v>
      </c>
      <c r="E38" s="51">
        <f>SUM(E39:E41)</f>
        <v>5960</v>
      </c>
    </row>
    <row r="39" spans="1:5" s="2" customFormat="1" ht="16.5" customHeight="1">
      <c r="A39" s="22" t="s">
        <v>43</v>
      </c>
      <c r="B39" s="30" t="s">
        <v>47</v>
      </c>
      <c r="C39" s="110"/>
      <c r="D39" s="105"/>
      <c r="E39" s="106">
        <v>5460</v>
      </c>
    </row>
    <row r="40" spans="1:5" s="2" customFormat="1" ht="16.5" customHeight="1">
      <c r="A40" s="75">
        <v>4040</v>
      </c>
      <c r="B40" s="77" t="s">
        <v>66</v>
      </c>
      <c r="C40" s="24"/>
      <c r="D40" s="82">
        <v>5960</v>
      </c>
      <c r="E40" s="45"/>
    </row>
    <row r="41" spans="1:5" s="2" customFormat="1" ht="12.75" customHeight="1">
      <c r="A41" s="92">
        <v>4440</v>
      </c>
      <c r="B41" s="142" t="s">
        <v>111</v>
      </c>
      <c r="C41" s="137"/>
      <c r="D41" s="93"/>
      <c r="E41" s="94">
        <v>500</v>
      </c>
    </row>
    <row r="42" spans="1:5" s="34" customFormat="1" ht="21.75" customHeight="1">
      <c r="A42" s="35">
        <v>80146</v>
      </c>
      <c r="B42" s="36" t="s">
        <v>53</v>
      </c>
      <c r="C42" s="37"/>
      <c r="D42" s="81">
        <f>SUM(D43)</f>
        <v>0</v>
      </c>
      <c r="E42" s="51">
        <f>SUM(E43)</f>
        <v>750</v>
      </c>
    </row>
    <row r="43" spans="1:5" s="34" customFormat="1" ht="20.25" customHeight="1">
      <c r="A43" s="75">
        <v>4040</v>
      </c>
      <c r="B43" s="77" t="s">
        <v>66</v>
      </c>
      <c r="C43" s="76"/>
      <c r="D43" s="82"/>
      <c r="E43" s="45">
        <v>750</v>
      </c>
    </row>
    <row r="44" spans="1:5" s="34" customFormat="1" ht="18" customHeight="1">
      <c r="A44" s="35">
        <v>80195</v>
      </c>
      <c r="B44" s="36" t="s">
        <v>8</v>
      </c>
      <c r="C44" s="37"/>
      <c r="D44" s="81">
        <f>SUM(D45:D50)</f>
        <v>23510</v>
      </c>
      <c r="E44" s="51">
        <f>SUM(E45:E50)</f>
        <v>7050</v>
      </c>
    </row>
    <row r="45" spans="1:5" s="34" customFormat="1" ht="45.75" customHeight="1">
      <c r="A45" s="22" t="s">
        <v>31</v>
      </c>
      <c r="B45" s="30" t="s">
        <v>55</v>
      </c>
      <c r="C45" s="104"/>
      <c r="D45" s="105">
        <v>7000</v>
      </c>
      <c r="E45" s="106"/>
    </row>
    <row r="46" spans="1:5" s="34" customFormat="1" ht="32.25" customHeight="1">
      <c r="A46" s="22" t="s">
        <v>43</v>
      </c>
      <c r="B46" s="30" t="s">
        <v>54</v>
      </c>
      <c r="C46" s="76"/>
      <c r="D46" s="82">
        <v>15260</v>
      </c>
      <c r="E46" s="45"/>
    </row>
    <row r="47" spans="1:5" s="34" customFormat="1" ht="18" customHeight="1">
      <c r="A47" s="75">
        <v>4110</v>
      </c>
      <c r="B47" s="77" t="s">
        <v>49</v>
      </c>
      <c r="C47" s="76"/>
      <c r="D47" s="82">
        <v>50</v>
      </c>
      <c r="E47" s="45"/>
    </row>
    <row r="48" spans="1:5" s="34" customFormat="1" ht="18" customHeight="1">
      <c r="A48" s="75">
        <v>4120</v>
      </c>
      <c r="B48" s="77" t="s">
        <v>50</v>
      </c>
      <c r="C48" s="76"/>
      <c r="D48" s="82"/>
      <c r="E48" s="45">
        <v>50</v>
      </c>
    </row>
    <row r="49" spans="1:5" s="34" customFormat="1" ht="32.25" customHeight="1">
      <c r="A49" s="75">
        <v>4210</v>
      </c>
      <c r="B49" s="30" t="s">
        <v>116</v>
      </c>
      <c r="C49" s="76"/>
      <c r="D49" s="82">
        <v>1200</v>
      </c>
      <c r="E49" s="45"/>
    </row>
    <row r="50" spans="1:5" s="2" customFormat="1" ht="26.25" customHeight="1" thickBot="1">
      <c r="A50" s="75">
        <v>4300</v>
      </c>
      <c r="B50" s="30" t="s">
        <v>117</v>
      </c>
      <c r="C50" s="24"/>
      <c r="D50" s="82"/>
      <c r="E50" s="45">
        <v>7000</v>
      </c>
    </row>
    <row r="51" spans="1:5" s="34" customFormat="1" ht="32.25" customHeight="1" thickBot="1" thickTop="1">
      <c r="A51" s="57">
        <v>854</v>
      </c>
      <c r="B51" s="58" t="s">
        <v>17</v>
      </c>
      <c r="C51" s="59" t="s">
        <v>7</v>
      </c>
      <c r="D51" s="80">
        <f>D52+D55+D63</f>
        <v>44350</v>
      </c>
      <c r="E51" s="60">
        <f>E52+E55+E63</f>
        <v>44350</v>
      </c>
    </row>
    <row r="52" spans="1:5" s="34" customFormat="1" ht="28.5" customHeight="1" thickTop="1">
      <c r="A52" s="35">
        <v>85403</v>
      </c>
      <c r="B52" s="36" t="s">
        <v>112</v>
      </c>
      <c r="C52" s="37"/>
      <c r="D52" s="81">
        <f>SUM(D53:D54)</f>
        <v>530</v>
      </c>
      <c r="E52" s="51">
        <f>SUM(E53:E54)</f>
        <v>10900</v>
      </c>
    </row>
    <row r="53" spans="1:5" s="2" customFormat="1" ht="18.75" customHeight="1">
      <c r="A53" s="75">
        <v>4010</v>
      </c>
      <c r="B53" s="135" t="s">
        <v>47</v>
      </c>
      <c r="C53" s="24"/>
      <c r="D53" s="82"/>
      <c r="E53" s="45">
        <v>10900</v>
      </c>
    </row>
    <row r="54" spans="1:5" s="2" customFormat="1" ht="18" customHeight="1">
      <c r="A54" s="75">
        <v>4040</v>
      </c>
      <c r="B54" s="77" t="s">
        <v>66</v>
      </c>
      <c r="C54" s="24"/>
      <c r="D54" s="82">
        <v>530</v>
      </c>
      <c r="E54" s="45"/>
    </row>
    <row r="55" spans="1:5" s="34" customFormat="1" ht="31.5" customHeight="1">
      <c r="A55" s="35">
        <v>85407</v>
      </c>
      <c r="B55" s="36" t="s">
        <v>68</v>
      </c>
      <c r="C55" s="37"/>
      <c r="D55" s="81">
        <f>SUM(D56:D62)</f>
        <v>33450</v>
      </c>
      <c r="E55" s="51">
        <f>SUM(E56:E62)</f>
        <v>33450</v>
      </c>
    </row>
    <row r="56" spans="1:5" s="2" customFormat="1" ht="31.5" customHeight="1">
      <c r="A56" s="22" t="s">
        <v>31</v>
      </c>
      <c r="B56" s="30" t="s">
        <v>113</v>
      </c>
      <c r="C56" s="24"/>
      <c r="D56" s="82"/>
      <c r="E56" s="45">
        <v>400</v>
      </c>
    </row>
    <row r="57" spans="1:5" s="2" customFormat="1" ht="20.25" customHeight="1">
      <c r="A57" s="75">
        <v>4010</v>
      </c>
      <c r="B57" s="135" t="s">
        <v>47</v>
      </c>
      <c r="C57" s="24"/>
      <c r="D57" s="82"/>
      <c r="E57" s="45">
        <v>12700</v>
      </c>
    </row>
    <row r="58" spans="1:5" s="2" customFormat="1" ht="15" customHeight="1">
      <c r="A58" s="75">
        <v>4040</v>
      </c>
      <c r="B58" s="77" t="s">
        <v>66</v>
      </c>
      <c r="C58" s="24"/>
      <c r="D58" s="82">
        <v>120</v>
      </c>
      <c r="E58" s="45"/>
    </row>
    <row r="59" spans="1:5" s="2" customFormat="1" ht="15" customHeight="1">
      <c r="A59" s="75">
        <v>4140</v>
      </c>
      <c r="B59" s="77" t="s">
        <v>109</v>
      </c>
      <c r="C59" s="24"/>
      <c r="D59" s="82"/>
      <c r="E59" s="45">
        <v>3000</v>
      </c>
    </row>
    <row r="60" spans="1:5" s="2" customFormat="1" ht="15" customHeight="1">
      <c r="A60" s="75">
        <v>4210</v>
      </c>
      <c r="B60" s="135" t="s">
        <v>27</v>
      </c>
      <c r="C60" s="24"/>
      <c r="D60" s="82"/>
      <c r="E60" s="45">
        <v>17350</v>
      </c>
    </row>
    <row r="61" spans="1:5" s="2" customFormat="1" ht="15" customHeight="1">
      <c r="A61" s="75">
        <v>4260</v>
      </c>
      <c r="B61" s="77" t="s">
        <v>52</v>
      </c>
      <c r="C61" s="24"/>
      <c r="D61" s="82">
        <v>15580</v>
      </c>
      <c r="E61" s="45"/>
    </row>
    <row r="62" spans="1:5" s="53" customFormat="1" ht="15" customHeight="1">
      <c r="A62" s="75">
        <v>4300</v>
      </c>
      <c r="B62" s="77" t="s">
        <v>12</v>
      </c>
      <c r="C62" s="109"/>
      <c r="D62" s="130">
        <v>17750</v>
      </c>
      <c r="E62" s="131"/>
    </row>
    <row r="63" spans="1:5" s="53" customFormat="1" ht="14.25" customHeight="1">
      <c r="A63" s="35">
        <v>85495</v>
      </c>
      <c r="B63" s="36" t="s">
        <v>8</v>
      </c>
      <c r="C63" s="132"/>
      <c r="D63" s="81">
        <f>SUM(D64)</f>
        <v>10370</v>
      </c>
      <c r="E63" s="51"/>
    </row>
    <row r="64" spans="1:5" s="53" customFormat="1" ht="30.75" customHeight="1" thickBot="1">
      <c r="A64" s="112" t="s">
        <v>43</v>
      </c>
      <c r="B64" s="113" t="s">
        <v>54</v>
      </c>
      <c r="C64" s="109"/>
      <c r="D64" s="82">
        <v>10370</v>
      </c>
      <c r="E64" s="45"/>
    </row>
    <row r="65" spans="1:5" s="34" customFormat="1" ht="32.25" customHeight="1" thickBot="1" thickTop="1">
      <c r="A65" s="57">
        <v>921</v>
      </c>
      <c r="B65" s="58" t="s">
        <v>86</v>
      </c>
      <c r="C65" s="143" t="s">
        <v>38</v>
      </c>
      <c r="D65" s="80">
        <f>SUM(D66)</f>
        <v>25000</v>
      </c>
      <c r="E65" s="50"/>
    </row>
    <row r="66" spans="1:5" s="34" customFormat="1" ht="18" customHeight="1" thickTop="1">
      <c r="A66" s="35">
        <v>92106</v>
      </c>
      <c r="B66" s="36" t="s">
        <v>105</v>
      </c>
      <c r="C66" s="37"/>
      <c r="D66" s="81">
        <f>SUM(D67)</f>
        <v>25000</v>
      </c>
      <c r="E66" s="51"/>
    </row>
    <row r="67" spans="1:5" s="34" customFormat="1" ht="36" customHeight="1" thickBot="1">
      <c r="A67" s="40">
        <v>2550</v>
      </c>
      <c r="B67" s="111" t="s">
        <v>106</v>
      </c>
      <c r="C67" s="104"/>
      <c r="D67" s="82">
        <v>25000</v>
      </c>
      <c r="E67" s="45"/>
    </row>
    <row r="68" spans="1:5" s="63" customFormat="1" ht="19.5" customHeight="1" thickBot="1" thickTop="1">
      <c r="A68" s="61"/>
      <c r="B68" s="62" t="s">
        <v>9</v>
      </c>
      <c r="C68" s="74"/>
      <c r="D68" s="83">
        <f>D11+D14+D51+D65</f>
        <v>115658</v>
      </c>
      <c r="E68" s="136">
        <f>E11+E14+E51+E65</f>
        <v>94030</v>
      </c>
    </row>
    <row r="69" spans="1:5" s="16" customFormat="1" ht="20.25" customHeight="1" thickBot="1" thickTop="1">
      <c r="A69" s="70"/>
      <c r="B69" s="71" t="s">
        <v>20</v>
      </c>
      <c r="C69" s="90"/>
      <c r="D69" s="89">
        <f>E68-D68</f>
        <v>-21628</v>
      </c>
      <c r="E69" s="72"/>
    </row>
    <row r="70" s="16" customFormat="1" ht="13.5" thickTop="1"/>
  </sheetData>
  <printOptions horizontalCentered="1"/>
  <pageMargins left="0" right="0" top="0.984251968503937" bottom="0.5905511811023623" header="0.5118110236220472" footer="0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Barbara Malinowska</cp:lastModifiedBy>
  <cp:lastPrinted>2004-05-31T13:37:25Z</cp:lastPrinted>
  <dcterms:created xsi:type="dcterms:W3CDTF">2000-03-17T13:30:26Z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