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4" sheetId="1" r:id="rId1"/>
    <sheet name="Zal nr 2" sheetId="2" r:id="rId2"/>
    <sheet name="Zal nr 3" sheetId="3" r:id="rId3"/>
    <sheet name="Zał nr1" sheetId="4" r:id="rId4"/>
  </sheets>
  <definedNames>
    <definedName name="_xlnm.Print_Titles" localSheetId="1">'Zal nr 2'!$8:$10</definedName>
    <definedName name="_xlnm.Print_Titles" localSheetId="2">'Zal nr 3'!$8:$11</definedName>
    <definedName name="_xlnm.Print_Titles" localSheetId="3">'Zał nr1'!$7:$9</definedName>
  </definedNames>
  <calcPr fullCalcOnLoad="1"/>
</workbook>
</file>

<file path=xl/sharedStrings.xml><?xml version="1.0" encoding="utf-8"?>
<sst xmlns="http://schemas.openxmlformats.org/spreadsheetml/2006/main" count="192" uniqueCount="105">
  <si>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</si>
  <si>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</si>
  <si>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</si>
  <si>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</si>
  <si>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</si>
  <si>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</si>
  <si>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</si>
  <si>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</si>
  <si>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</si>
  <si>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</si>
  <si>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</si>
  <si>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</si>
  <si>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</si>
  <si>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</si>
  <si>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</si>
  <si>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</si>
  <si>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</si>
  <si>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</si>
  <si>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4210</t>
  </si>
  <si>
    <t>Zakup materiałów i wyposażenia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</si>
  <si>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</si>
  <si>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</si>
  <si>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</si>
  <si>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</si>
  <si>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</si>
  <si>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</si>
  <si>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Załącznik nr 4 do Zarządzenia</t>
  </si>
  <si>
    <t>ADMINISTRACJA PUBLICZNA</t>
  </si>
  <si>
    <t>Urząd Miejski</t>
  </si>
  <si>
    <t>PI</t>
  </si>
  <si>
    <t>3020</t>
  </si>
  <si>
    <t>Nagrody i wydatki osobowe niezaliczane do wynagrodzeń</t>
  </si>
  <si>
    <t>4010</t>
  </si>
  <si>
    <t>Podróże służbowe krajowe</t>
  </si>
  <si>
    <t>KS</t>
  </si>
  <si>
    <t>Ośrodki pomocy społecznej</t>
  </si>
  <si>
    <t>KULTURA FIZYCZNA I SPORT</t>
  </si>
  <si>
    <t>RÓŻNE ROZLICZENIA</t>
  </si>
  <si>
    <t>Fn</t>
  </si>
  <si>
    <t>Rezerwy ogólne i celowe</t>
  </si>
  <si>
    <t>Rezerwa ogólna</t>
  </si>
  <si>
    <t>Wydatki na zakupy inwestycyjne jednostek budżetowych</t>
  </si>
  <si>
    <t xml:space="preserve">GOSPODARKA KOMUNALNA I OCHRONA ŚRODOWISKA </t>
  </si>
  <si>
    <t>90015</t>
  </si>
  <si>
    <t>Oświetlenie ulic, placów i dróg</t>
  </si>
  <si>
    <t>IK</t>
  </si>
  <si>
    <t>ZMIANY PLANU  DOCHODÓW  I   WYDATKÓW                                                                                NA  ZADANIA  WŁASNE  GMINY                                                                                                       W  2004  ROKU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</si>
  <si>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</si>
  <si>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</si>
  <si>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</si>
  <si>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</si>
  <si>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</si>
  <si>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</si>
  <si>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</si>
  <si>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</si>
  <si>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</si>
  <si>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</si>
  <si>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</si>
  <si>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</si>
  <si>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</si>
  <si>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</si>
  <si>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</si>
  <si>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</si>
  <si>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</si>
  <si>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</si>
  <si>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</si>
  <si>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MIASTA  KOSZALINA</t>
  </si>
  <si>
    <t>NA   2004  ROK</t>
  </si>
  <si>
    <t>Przychody z zaciągniętych pożyczek i kredytów na rynku krajowym</t>
  </si>
  <si>
    <t>Zakup usług pozostałych:</t>
  </si>
  <si>
    <t>Zakup usług zdrowotnych</t>
  </si>
  <si>
    <t>Dodatki mieszkaniowe</t>
  </si>
  <si>
    <t>Świadczenia społeczne</t>
  </si>
  <si>
    <t>Ośrodki adopcyjno - opiekuńcze</t>
  </si>
  <si>
    <t>Domy pomocy społecznej</t>
  </si>
  <si>
    <t>GOSPODARKA MIESZKANIOWA</t>
  </si>
  <si>
    <t>Gospodarka gruntami i nieruchomościami</t>
  </si>
  <si>
    <t>N</t>
  </si>
  <si>
    <t>Różne wydatki na rzecz osób fizycznych</t>
  </si>
  <si>
    <t>RO "Śródmieście"</t>
  </si>
  <si>
    <t>BHP</t>
  </si>
  <si>
    <t>EDUKACYJNA OPIEKA WYCHOWAWCZA</t>
  </si>
  <si>
    <t>Specjalne ośrodki  szkolno - wychowawcze</t>
  </si>
  <si>
    <t>z dnia  29  października  2004 roku</t>
  </si>
  <si>
    <t>OCHRONA ZDROWIA</t>
  </si>
  <si>
    <t>OP</t>
  </si>
  <si>
    <t xml:space="preserve">Dotacja celowa z budżetu na finansowanie lub dofinansowanie zadań zleconych do realizacji stowarzyszeniom </t>
  </si>
  <si>
    <t>BRM</t>
  </si>
  <si>
    <t>85214</t>
  </si>
  <si>
    <t>Zasiłki i pomoc w naturze oraz składki na ubezpieczenia społeczne</t>
  </si>
  <si>
    <t>2030</t>
  </si>
  <si>
    <t>Dotacje celowe otrzymane z budżetu państwa na realizację zadań bieżących gmin</t>
  </si>
  <si>
    <t>ZMIANY PLANU  DOCHODÓW  I  WYDATKÓW NA  ZADANIA  ZLECONE GMINIE  Z ZAKRESU ADMINISTRACJI  RZĄDOWEJ                                                 W  2004 ROKU</t>
  </si>
  <si>
    <t>2010</t>
  </si>
  <si>
    <t xml:space="preserve">Dotacje celowe otrzymane z budżetu państwa na realizacje zadań bieżących z zakresu administracji rządowej oraz innych zadań  zleconych  gminom  ustawami </t>
  </si>
  <si>
    <t>Świadcznia społeczne</t>
  </si>
  <si>
    <t>Świadczenia rodzinne oraz składki na ubezpieczenia emerytalne i rentowe z ubezpieczenia społecznego</t>
  </si>
  <si>
    <t>Świadczenia społweczne</t>
  </si>
  <si>
    <t>Składki na ubezpieczenie zdrowotne</t>
  </si>
  <si>
    <t>Ośrodki wsparcia</t>
  </si>
  <si>
    <t>Różne opłaty i składki</t>
  </si>
  <si>
    <t>ZMIANY  W   PLANIE   WYDATKÓW    NA  ZADANIA   WŁASNE  POWIATU    W  2004  ROKU</t>
  </si>
  <si>
    <t xml:space="preserve"> - "Koszalin - miastem europejskich tras rowerowych"</t>
  </si>
  <si>
    <t xml:space="preserve"> - "Uzbrojenie terenu pod Słupską Specjalną Strefę Ekonomiczną - Kompleks Koszalin"</t>
  </si>
  <si>
    <t xml:space="preserve">Nr 228 / 1521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</si>
</sst>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20" xfId="0" applyFont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/>
    </xf>
    <xf numFmtId="164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centerContinuous"/>
      <protection locked="0"/>
    </xf>
    <xf numFmtId="0" fontId="19" fillId="0" borderId="0" xfId="0" applyNumberFormat="1" applyFont="1" applyFill="1" applyBorder="1" applyAlignment="1" applyProtection="1">
      <alignment horizontal="centerContinuous"/>
      <protection locked="0"/>
    </xf>
    <xf numFmtId="165" fontId="20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" xfId="18" applyNumberFormat="1" applyFont="1" applyFill="1" applyBorder="1" applyAlignment="1" applyProtection="1">
      <alignment vertical="center" wrapText="1"/>
      <protection locked="0"/>
    </xf>
    <xf numFmtId="44" fontId="5" fillId="0" borderId="1" xfId="18" applyFont="1" applyFill="1" applyBorder="1" applyAlignment="1" applyProtection="1">
      <alignment vertical="center" wrapText="1"/>
      <protection locked="0"/>
    </xf>
    <xf numFmtId="0" fontId="28" fillId="0" borderId="6" xfId="0" applyNumberFormat="1" applyFont="1" applyFill="1" applyBorder="1" applyAlignment="1" applyProtection="1">
      <alignment horizontal="centerContinuous"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49" fontId="5" fillId="0" borderId="6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4" xfId="0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4" fontId="28" fillId="0" borderId="1" xfId="0" applyNumberFormat="1" applyFont="1" applyFill="1" applyBorder="1" applyAlignment="1" applyProtection="1">
      <alignment horizontal="center" vertical="center"/>
      <protection locked="0"/>
    </xf>
    <xf numFmtId="3" fontId="28" fillId="0" borderId="22" xfId="0" applyNumberFormat="1" applyFont="1" applyFill="1" applyBorder="1" applyAlignment="1" applyProtection="1">
      <alignment horizontal="right" vertical="center"/>
      <protection locked="0"/>
    </xf>
    <xf numFmtId="3" fontId="28" fillId="0" borderId="9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64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28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8" xfId="0" applyFont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3" fontId="26" fillId="0" borderId="12" xfId="0" applyNumberFormat="1" applyFont="1" applyBorder="1" applyAlignment="1">
      <alignment vertical="center"/>
    </xf>
    <xf numFmtId="0" fontId="20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>
      <alignment vertical="center"/>
    </xf>
    <xf numFmtId="0" fontId="22" fillId="0" borderId="2" xfId="0" applyNumberFormat="1" applyFont="1" applyFill="1" applyBorder="1" applyAlignment="1" applyProtection="1">
      <alignment horizont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3" fontId="28" fillId="0" borderId="14" xfId="0" applyNumberFormat="1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3" fontId="28" fillId="0" borderId="19" xfId="0" applyNumberFormat="1" applyFont="1" applyBorder="1" applyAlignment="1">
      <alignment horizontal="centerContinuous" vertical="center"/>
    </xf>
    <xf numFmtId="3" fontId="13" fillId="0" borderId="32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NumberFormat="1" applyFont="1" applyFill="1" applyBorder="1" applyAlignment="1" applyProtection="1">
      <alignment vertical="center" wrapText="1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vertical="center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164" fontId="13" fillId="0" borderId="35" xfId="0" applyNumberFormat="1" applyFont="1" applyFill="1" applyBorder="1" applyAlignment="1" applyProtection="1">
      <alignment horizontal="center" vertical="center"/>
      <protection locked="0"/>
    </xf>
    <xf numFmtId="164" fontId="13" fillId="0" borderId="34" xfId="0" applyNumberFormat="1" applyFont="1" applyFill="1" applyBorder="1" applyAlignment="1" applyProtection="1">
      <alignment horizontal="center" vertical="center"/>
      <protection locked="0"/>
    </xf>
    <xf numFmtId="164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vertical="center"/>
    </xf>
    <xf numFmtId="164" fontId="28" fillId="0" borderId="36" xfId="0" applyNumberFormat="1" applyFont="1" applyFill="1" applyBorder="1" applyAlignment="1" applyProtection="1">
      <alignment horizontal="center" vertical="center"/>
      <protection locked="0"/>
    </xf>
    <xf numFmtId="164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9" xfId="0" applyNumberFormat="1" applyFont="1" applyFill="1" applyBorder="1" applyAlignment="1" applyProtection="1">
      <alignment horizontal="center" vertical="center"/>
      <protection locked="0"/>
    </xf>
    <xf numFmtId="164" fontId="5" fillId="0" borderId="40" xfId="0" applyNumberFormat="1" applyFont="1" applyFill="1" applyBorder="1" applyAlignment="1" applyProtection="1">
      <alignment horizontal="center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4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1" xfId="0" applyNumberFormat="1" applyFont="1" applyBorder="1" applyAlignment="1">
      <alignment/>
    </xf>
    <xf numFmtId="0" fontId="31" fillId="0" borderId="1" xfId="0" applyFont="1" applyBorder="1" applyAlignment="1">
      <alignment/>
    </xf>
    <xf numFmtId="3" fontId="31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26" fillId="0" borderId="14" xfId="0" applyNumberFormat="1" applyFont="1" applyBorder="1" applyAlignment="1">
      <alignment vertical="center"/>
    </xf>
    <xf numFmtId="3" fontId="26" fillId="0" borderId="23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20" fillId="0" borderId="17" xfId="0" applyFont="1" applyBorder="1" applyAlignment="1">
      <alignment vertical="center"/>
    </xf>
    <xf numFmtId="0" fontId="32" fillId="0" borderId="1" xfId="0" applyFont="1" applyBorder="1" applyAlignment="1">
      <alignment wrapText="1"/>
    </xf>
    <xf numFmtId="0" fontId="14" fillId="0" borderId="0" xfId="0" applyFont="1" applyAlignment="1">
      <alignment/>
    </xf>
    <xf numFmtId="0" fontId="32" fillId="0" borderId="1" xfId="0" applyFont="1" applyBorder="1" applyAlignment="1">
      <alignment/>
    </xf>
    <xf numFmtId="3" fontId="32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32" fillId="0" borderId="1" xfId="0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43" xfId="0" applyNumberFormat="1" applyFont="1" applyFill="1" applyBorder="1" applyAlignment="1" applyProtection="1">
      <alignment horizontal="centerContinuous" vertical="center"/>
      <protection locked="0"/>
    </xf>
    <xf numFmtId="3" fontId="27" fillId="0" borderId="19" xfId="0" applyNumberFormat="1" applyFont="1" applyFill="1" applyBorder="1" applyAlignment="1" applyProtection="1">
      <alignment vertical="center"/>
      <protection locked="0"/>
    </xf>
    <xf numFmtId="3" fontId="27" fillId="0" borderId="12" xfId="0" applyNumberFormat="1" applyFont="1" applyFill="1" applyBorder="1" applyAlignment="1" applyProtection="1">
      <alignment vertical="center"/>
      <protection locked="0"/>
    </xf>
    <xf numFmtId="1" fontId="5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9" xfId="18" applyNumberFormat="1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5" fillId="0" borderId="45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NumberFormat="1" applyFont="1" applyFill="1" applyBorder="1" applyAlignment="1" applyProtection="1">
      <alignment vertical="center" wrapText="1"/>
      <protection locked="0"/>
    </xf>
    <xf numFmtId="0" fontId="27" fillId="0" borderId="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5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49" fontId="27" fillId="0" borderId="3" xfId="0" applyNumberFormat="1" applyFont="1" applyBorder="1" applyAlignment="1">
      <alignment horizontal="center" vertical="center"/>
    </xf>
    <xf numFmtId="0" fontId="20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45" xfId="0" applyFont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horizontal="centerContinuous" vertical="center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28" fillId="0" borderId="23" xfId="0" applyNumberFormat="1" applyFont="1" applyBorder="1" applyAlignment="1">
      <alignment horizontal="centerContinuous" vertical="center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38" xfId="0" applyNumberFormat="1" applyFont="1" applyFill="1" applyBorder="1" applyAlignment="1" applyProtection="1">
      <alignment horizontal="centerContinuous" vertical="center"/>
      <protection locked="0"/>
    </xf>
    <xf numFmtId="3" fontId="8" fillId="0" borderId="14" xfId="0" applyNumberFormat="1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/>
    </xf>
    <xf numFmtId="3" fontId="18" fillId="0" borderId="9" xfId="0" applyNumberFormat="1" applyFont="1" applyBorder="1" applyAlignment="1">
      <alignment/>
    </xf>
    <xf numFmtId="0" fontId="18" fillId="0" borderId="51" xfId="0" applyFont="1" applyBorder="1" applyAlignment="1">
      <alignment/>
    </xf>
    <xf numFmtId="0" fontId="17" fillId="0" borderId="51" xfId="0" applyFont="1" applyBorder="1" applyAlignment="1">
      <alignment/>
    </xf>
    <xf numFmtId="3" fontId="17" fillId="0" borderId="9" xfId="0" applyNumberFormat="1" applyFont="1" applyBorder="1" applyAlignment="1">
      <alignment/>
    </xf>
    <xf numFmtId="0" fontId="32" fillId="0" borderId="51" xfId="0" applyFont="1" applyBorder="1" applyAlignment="1">
      <alignment/>
    </xf>
    <xf numFmtId="3" fontId="32" fillId="0" borderId="9" xfId="0" applyNumberFormat="1" applyFont="1" applyBorder="1" applyAlignment="1">
      <alignment/>
    </xf>
    <xf numFmtId="0" fontId="33" fillId="0" borderId="51" xfId="0" applyFont="1" applyBorder="1" applyAlignment="1">
      <alignment/>
    </xf>
    <xf numFmtId="3" fontId="20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/>
    </xf>
    <xf numFmtId="3" fontId="17" fillId="0" borderId="52" xfId="0" applyNumberFormat="1" applyFont="1" applyBorder="1" applyAlignment="1">
      <alignment/>
    </xf>
    <xf numFmtId="0" fontId="14" fillId="0" borderId="51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32" fillId="0" borderId="52" xfId="0" applyNumberFormat="1" applyFont="1" applyBorder="1" applyAlignment="1">
      <alignment/>
    </xf>
    <xf numFmtId="3" fontId="20" fillId="0" borderId="29" xfId="0" applyNumberFormat="1" applyFont="1" applyBorder="1" applyAlignment="1">
      <alignment vertical="center"/>
    </xf>
    <xf numFmtId="0" fontId="21" fillId="0" borderId="16" xfId="0" applyFont="1" applyBorder="1" applyAlignment="1">
      <alignment/>
    </xf>
    <xf numFmtId="3" fontId="26" fillId="0" borderId="15" xfId="0" applyNumberFormat="1" applyFont="1" applyBorder="1" applyAlignment="1">
      <alignment vertical="center"/>
    </xf>
    <xf numFmtId="0" fontId="21" fillId="0" borderId="53" xfId="0" applyFont="1" applyBorder="1" applyAlignment="1">
      <alignment/>
    </xf>
    <xf numFmtId="0" fontId="20" fillId="0" borderId="54" xfId="0" applyFont="1" applyBorder="1" applyAlignment="1">
      <alignment vertical="center"/>
    </xf>
    <xf numFmtId="3" fontId="26" fillId="0" borderId="54" xfId="0" applyNumberFormat="1" applyFont="1" applyBorder="1" applyAlignment="1">
      <alignment horizontal="centerContinuous" vertical="center"/>
    </xf>
    <xf numFmtId="4" fontId="19" fillId="0" borderId="55" xfId="0" applyNumberFormat="1" applyFont="1" applyBorder="1" applyAlignment="1">
      <alignment horizontal="centerContinuous"/>
    </xf>
    <xf numFmtId="0" fontId="32" fillId="0" borderId="1" xfId="0" applyFont="1" applyBorder="1" applyAlignment="1">
      <alignment vertical="center" wrapText="1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1" xfId="0" applyNumberFormat="1" applyFont="1" applyFill="1" applyBorder="1" applyAlignment="1" applyProtection="1">
      <alignment horizontal="center" vertical="center"/>
      <protection locked="0"/>
    </xf>
    <xf numFmtId="3" fontId="13" fillId="0" borderId="4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875" style="90" customWidth="1"/>
    <col min="2" max="2" width="48.25390625" style="90" customWidth="1"/>
    <col min="3" max="4" width="15.00390625" style="90" customWidth="1"/>
    <col min="5" max="16384" width="9.125" style="90" customWidth="1"/>
  </cols>
  <sheetData>
    <row r="1" ht="12.75">
      <c r="C1" s="9" t="s">
        <v>26</v>
      </c>
    </row>
    <row r="2" ht="14.25" customHeight="1">
      <c r="C2" s="19" t="s">
        <v>104</v>
      </c>
    </row>
    <row r="3" spans="1:4" ht="14.25" customHeight="1">
      <c r="A3" s="162"/>
      <c r="B3" s="162"/>
      <c r="C3" s="19" t="s">
        <v>13</v>
      </c>
      <c r="D3" s="163"/>
    </row>
    <row r="4" spans="1:4" ht="14.25" customHeight="1">
      <c r="A4" s="162"/>
      <c r="B4" s="162"/>
      <c r="C4" s="19" t="s">
        <v>83</v>
      </c>
      <c r="D4" s="163"/>
    </row>
    <row r="5" spans="1:4" ht="21.75" customHeight="1">
      <c r="A5" s="162"/>
      <c r="B5" s="162"/>
      <c r="C5" s="164"/>
      <c r="D5" s="163"/>
    </row>
    <row r="6" spans="1:4" ht="18.75">
      <c r="A6" s="162"/>
      <c r="B6" s="165" t="s">
        <v>47</v>
      </c>
      <c r="C6" s="165"/>
      <c r="D6" s="163"/>
    </row>
    <row r="7" spans="1:4" ht="18.75">
      <c r="A7" s="162"/>
      <c r="B7" s="165" t="s">
        <v>48</v>
      </c>
      <c r="C7" s="162"/>
      <c r="D7" s="163"/>
    </row>
    <row r="8" spans="1:4" ht="18.75">
      <c r="A8" s="162"/>
      <c r="B8" s="165" t="s">
        <v>66</v>
      </c>
      <c r="C8" s="162"/>
      <c r="D8" s="163"/>
    </row>
    <row r="9" spans="1:4" ht="18.75">
      <c r="A9" s="162"/>
      <c r="B9" s="165" t="s">
        <v>67</v>
      </c>
      <c r="C9" s="162"/>
      <c r="D9" s="163"/>
    </row>
    <row r="10" ht="26.25" customHeight="1" thickBot="1">
      <c r="D10" s="166" t="s">
        <v>10</v>
      </c>
    </row>
    <row r="11" spans="1:4" ht="36.75" customHeight="1" thickBot="1">
      <c r="A11" s="239" t="s">
        <v>49</v>
      </c>
      <c r="B11" s="240" t="s">
        <v>50</v>
      </c>
      <c r="C11" s="240" t="s">
        <v>51</v>
      </c>
      <c r="D11" s="241" t="s">
        <v>52</v>
      </c>
    </row>
    <row r="12" spans="1:4" ht="14.25" customHeight="1" thickBot="1" thickTop="1">
      <c r="A12" s="242">
        <v>1</v>
      </c>
      <c r="B12" s="167">
        <v>2</v>
      </c>
      <c r="C12" s="167">
        <v>3</v>
      </c>
      <c r="D12" s="243">
        <v>4</v>
      </c>
    </row>
    <row r="13" spans="1:4" ht="45" customHeight="1" thickTop="1">
      <c r="A13" s="244">
        <v>9520</v>
      </c>
      <c r="B13" s="168" t="s">
        <v>68</v>
      </c>
      <c r="C13" s="169">
        <f>C16+C18</f>
        <v>31062540</v>
      </c>
      <c r="D13" s="245"/>
    </row>
    <row r="14" spans="1:4" ht="18.75" customHeight="1">
      <c r="A14" s="246"/>
      <c r="B14" s="170" t="s">
        <v>53</v>
      </c>
      <c r="C14" s="171"/>
      <c r="D14" s="245"/>
    </row>
    <row r="15" spans="1:4" ht="12" customHeight="1" hidden="1">
      <c r="A15" s="246"/>
      <c r="B15" s="170"/>
      <c r="C15" s="171"/>
      <c r="D15" s="245"/>
    </row>
    <row r="16" spans="1:4" s="198" customFormat="1" ht="28.5" customHeight="1">
      <c r="A16" s="247"/>
      <c r="B16" s="172" t="s">
        <v>54</v>
      </c>
      <c r="C16" s="173">
        <v>30000000</v>
      </c>
      <c r="D16" s="248"/>
    </row>
    <row r="17" spans="1:4" ht="4.5" customHeight="1">
      <c r="A17" s="246"/>
      <c r="B17" s="174"/>
      <c r="C17" s="175"/>
      <c r="D17" s="248"/>
    </row>
    <row r="18" spans="1:4" ht="20.25" customHeight="1">
      <c r="A18" s="246"/>
      <c r="B18" s="172" t="s">
        <v>55</v>
      </c>
      <c r="C18" s="173">
        <f>SUM(C19:C21)</f>
        <v>1062540</v>
      </c>
      <c r="D18" s="248"/>
    </row>
    <row r="19" spans="1:4" s="197" customFormat="1" ht="19.5" customHeight="1">
      <c r="A19" s="249"/>
      <c r="B19" s="195" t="s">
        <v>56</v>
      </c>
      <c r="C19" s="196">
        <v>250000</v>
      </c>
      <c r="D19" s="250"/>
    </row>
    <row r="20" spans="1:4" s="197" customFormat="1" ht="19.5" customHeight="1">
      <c r="A20" s="251"/>
      <c r="B20" s="195" t="s">
        <v>102</v>
      </c>
      <c r="C20" s="196">
        <v>140000</v>
      </c>
      <c r="D20" s="250"/>
    </row>
    <row r="21" spans="1:4" s="197" customFormat="1" ht="30" customHeight="1">
      <c r="A21" s="251"/>
      <c r="B21" s="265" t="s">
        <v>103</v>
      </c>
      <c r="C21" s="196">
        <v>672540</v>
      </c>
      <c r="D21" s="250"/>
    </row>
    <row r="22" spans="1:4" ht="28.5" customHeight="1">
      <c r="A22" s="244">
        <v>9550</v>
      </c>
      <c r="B22" s="178" t="s">
        <v>57</v>
      </c>
      <c r="C22" s="179">
        <v>4627000</v>
      </c>
      <c r="D22" s="252"/>
    </row>
    <row r="23" spans="1:4" ht="16.5" customHeight="1">
      <c r="A23" s="246"/>
      <c r="B23" s="177"/>
      <c r="C23" s="176"/>
      <c r="D23" s="248"/>
    </row>
    <row r="24" spans="1:4" ht="15.75">
      <c r="A24" s="244">
        <v>992</v>
      </c>
      <c r="B24" s="178" t="s">
        <v>58</v>
      </c>
      <c r="C24" s="180"/>
      <c r="D24" s="253">
        <f>D26+D27+D28+D29</f>
        <v>12683700</v>
      </c>
    </row>
    <row r="25" spans="1:4" ht="15.75" customHeight="1">
      <c r="A25" s="246"/>
      <c r="B25" s="170" t="s">
        <v>53</v>
      </c>
      <c r="C25" s="180"/>
      <c r="D25" s="254"/>
    </row>
    <row r="26" spans="1:4" s="191" customFormat="1" ht="30.75" customHeight="1">
      <c r="A26" s="255"/>
      <c r="B26" s="190" t="s">
        <v>59</v>
      </c>
      <c r="C26" s="256"/>
      <c r="D26" s="257">
        <v>4178240</v>
      </c>
    </row>
    <row r="27" spans="1:4" s="191" customFormat="1" ht="32.25" customHeight="1">
      <c r="A27" s="255"/>
      <c r="B27" s="190" t="s">
        <v>60</v>
      </c>
      <c r="C27" s="256"/>
      <c r="D27" s="257">
        <v>6548860</v>
      </c>
    </row>
    <row r="28" spans="1:4" s="191" customFormat="1" ht="24.75" customHeight="1">
      <c r="A28" s="255"/>
      <c r="B28" s="192" t="s">
        <v>61</v>
      </c>
      <c r="C28" s="193"/>
      <c r="D28" s="250">
        <v>900000</v>
      </c>
    </row>
    <row r="29" spans="1:4" s="191" customFormat="1" ht="18.75" customHeight="1">
      <c r="A29" s="255"/>
      <c r="B29" s="192" t="s">
        <v>62</v>
      </c>
      <c r="C29" s="193"/>
      <c r="D29" s="250">
        <v>1056600</v>
      </c>
    </row>
    <row r="30" spans="1:4" ht="25.5" customHeight="1" thickBot="1">
      <c r="A30" s="244">
        <v>9940</v>
      </c>
      <c r="B30" s="178" t="s">
        <v>63</v>
      </c>
      <c r="C30" s="181"/>
      <c r="D30" s="258">
        <v>296798</v>
      </c>
    </row>
    <row r="31" spans="1:4" s="194" customFormat="1" ht="21" customHeight="1" thickBot="1" thickTop="1">
      <c r="A31" s="259"/>
      <c r="B31" s="189" t="s">
        <v>64</v>
      </c>
      <c r="C31" s="182">
        <f>C22+C13+C23</f>
        <v>35689540</v>
      </c>
      <c r="D31" s="260">
        <f>D24+D30</f>
        <v>12980498</v>
      </c>
    </row>
    <row r="32" spans="1:4" s="194" customFormat="1" ht="21.75" customHeight="1" thickBot="1" thickTop="1">
      <c r="A32" s="261"/>
      <c r="B32" s="262" t="s">
        <v>65</v>
      </c>
      <c r="C32" s="263">
        <f>D31-C31</f>
        <v>-22709042</v>
      </c>
      <c r="D32" s="264"/>
    </row>
    <row r="33" spans="1:4" ht="15.75">
      <c r="A33" s="184"/>
      <c r="B33" s="185"/>
      <c r="C33" s="186"/>
      <c r="D33" s="186"/>
    </row>
    <row r="34" spans="1:4" ht="15.75">
      <c r="A34" s="184"/>
      <c r="B34" s="185"/>
      <c r="C34" s="186"/>
      <c r="D34" s="186"/>
    </row>
    <row r="35" spans="1:4" ht="15.75">
      <c r="A35" s="184"/>
      <c r="B35" s="185"/>
      <c r="C35" s="186"/>
      <c r="D35" s="186"/>
    </row>
    <row r="36" spans="1:4" ht="15.75">
      <c r="A36" s="184"/>
      <c r="B36" s="185"/>
      <c r="C36" s="186"/>
      <c r="D36" s="186"/>
    </row>
    <row r="37" spans="1:4" ht="15.75">
      <c r="A37" s="184"/>
      <c r="B37" s="185"/>
      <c r="C37" s="186"/>
      <c r="D37" s="186"/>
    </row>
    <row r="38" spans="1:4" ht="15.75">
      <c r="A38" s="184"/>
      <c r="B38" s="185"/>
      <c r="C38" s="186"/>
      <c r="D38" s="186"/>
    </row>
    <row r="39" spans="1:4" ht="12.75">
      <c r="A39" s="184"/>
      <c r="B39" s="184"/>
      <c r="C39" s="187"/>
      <c r="D39" s="187"/>
    </row>
    <row r="40" spans="1:4" ht="12.75">
      <c r="A40" s="184"/>
      <c r="B40" s="184"/>
      <c r="C40" s="187"/>
      <c r="D40" s="187"/>
    </row>
    <row r="41" spans="1:4" ht="12.75">
      <c r="A41" s="184"/>
      <c r="B41" s="184"/>
      <c r="C41" s="187"/>
      <c r="D41" s="187"/>
    </row>
    <row r="42" spans="3:4" ht="12.75">
      <c r="C42" s="188"/>
      <c r="D42" s="188"/>
    </row>
    <row r="43" spans="3:4" ht="12.75">
      <c r="C43" s="188"/>
      <c r="D43" s="188"/>
    </row>
    <row r="44" spans="3:4" ht="12.75">
      <c r="C44" s="188"/>
      <c r="D44" s="188"/>
    </row>
    <row r="45" spans="3:4" ht="12.75">
      <c r="C45" s="188"/>
      <c r="D45" s="188"/>
    </row>
    <row r="46" spans="3:4" ht="12.75">
      <c r="C46" s="188"/>
      <c r="D46" s="188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5" width="17.625" style="1" customWidth="1"/>
    <col min="6" max="16384" width="10.00390625" style="1" customWidth="1"/>
  </cols>
  <sheetData>
    <row r="1" spans="3:4" ht="15.75">
      <c r="C1" s="9"/>
      <c r="D1" s="9" t="s">
        <v>14</v>
      </c>
    </row>
    <row r="2" spans="1:4" ht="14.25" customHeight="1">
      <c r="A2" s="3"/>
      <c r="B2" s="4"/>
      <c r="C2" s="19"/>
      <c r="D2" s="19" t="s">
        <v>104</v>
      </c>
    </row>
    <row r="3" spans="1:4" ht="13.5" customHeight="1">
      <c r="A3" s="3"/>
      <c r="B3" s="4"/>
      <c r="C3" s="19"/>
      <c r="D3" s="19" t="s">
        <v>13</v>
      </c>
    </row>
    <row r="4" spans="1:4" ht="15" customHeight="1">
      <c r="A4" s="3"/>
      <c r="B4" s="4"/>
      <c r="C4" s="19"/>
      <c r="D4" s="19" t="s">
        <v>83</v>
      </c>
    </row>
    <row r="5" spans="1:4" ht="14.25" customHeight="1">
      <c r="A5" s="3"/>
      <c r="B5" s="4"/>
      <c r="C5" s="19"/>
      <c r="D5" s="5"/>
    </row>
    <row r="6" spans="1:5" s="10" customFormat="1" ht="60.75" customHeight="1">
      <c r="A6" s="6" t="s">
        <v>101</v>
      </c>
      <c r="B6" s="7"/>
      <c r="C6" s="8"/>
      <c r="D6" s="8"/>
      <c r="E6" s="8"/>
    </row>
    <row r="7" spans="1:5" s="10" customFormat="1" ht="22.5" customHeight="1" thickBot="1">
      <c r="A7" s="6"/>
      <c r="B7" s="7"/>
      <c r="C7" s="8"/>
      <c r="D7" s="8"/>
      <c r="E7" s="93" t="s">
        <v>10</v>
      </c>
    </row>
    <row r="8" spans="1:5" s="11" customFormat="1" ht="26.25" customHeight="1">
      <c r="A8" s="21" t="s">
        <v>0</v>
      </c>
      <c r="B8" s="24" t="s">
        <v>1</v>
      </c>
      <c r="C8" s="15" t="s">
        <v>2</v>
      </c>
      <c r="D8" s="45" t="s">
        <v>3</v>
      </c>
      <c r="E8" s="33"/>
    </row>
    <row r="9" spans="1:5" s="11" customFormat="1" ht="17.25" customHeight="1">
      <c r="A9" s="22" t="s">
        <v>4</v>
      </c>
      <c r="B9" s="12"/>
      <c r="C9" s="13" t="s">
        <v>5</v>
      </c>
      <c r="D9" s="53" t="s">
        <v>9</v>
      </c>
      <c r="E9" s="29" t="s">
        <v>6</v>
      </c>
    </row>
    <row r="10" spans="1:5" s="18" customFormat="1" ht="12" customHeight="1" thickBot="1">
      <c r="A10" s="16">
        <v>1</v>
      </c>
      <c r="B10" s="17">
        <v>2</v>
      </c>
      <c r="C10" s="17">
        <v>3</v>
      </c>
      <c r="D10" s="91">
        <v>4</v>
      </c>
      <c r="E10" s="30">
        <v>5</v>
      </c>
    </row>
    <row r="11" spans="1:5" s="25" customFormat="1" ht="19.5" customHeight="1" thickBot="1" thickTop="1">
      <c r="A11" s="39">
        <v>852</v>
      </c>
      <c r="B11" s="40" t="s">
        <v>23</v>
      </c>
      <c r="C11" s="62" t="s">
        <v>34</v>
      </c>
      <c r="D11" s="54">
        <f>SUM(D12)</f>
        <v>46980</v>
      </c>
      <c r="E11" s="35">
        <f>SUM(E12)</f>
        <v>5500</v>
      </c>
    </row>
    <row r="12" spans="1:5" s="25" customFormat="1" ht="19.5" customHeight="1" thickTop="1">
      <c r="A12" s="26">
        <v>85226</v>
      </c>
      <c r="B12" s="27" t="s">
        <v>73</v>
      </c>
      <c r="C12" s="28"/>
      <c r="D12" s="55">
        <f>SUM(D13:D18)</f>
        <v>46980</v>
      </c>
      <c r="E12" s="36">
        <f>SUM(E13:E18)</f>
        <v>5500</v>
      </c>
    </row>
    <row r="13" spans="1:5" s="25" customFormat="1" ht="18.75" customHeight="1">
      <c r="A13" s="96">
        <v>4010</v>
      </c>
      <c r="B13" s="52" t="s">
        <v>24</v>
      </c>
      <c r="C13" s="51"/>
      <c r="D13" s="56">
        <v>34660</v>
      </c>
      <c r="E13" s="31"/>
    </row>
    <row r="14" spans="1:5" s="25" customFormat="1" ht="18.75" customHeight="1">
      <c r="A14" s="50">
        <v>4110</v>
      </c>
      <c r="B14" s="52" t="s">
        <v>20</v>
      </c>
      <c r="C14" s="110"/>
      <c r="D14" s="56">
        <v>5983</v>
      </c>
      <c r="E14" s="31"/>
    </row>
    <row r="15" spans="1:5" s="25" customFormat="1" ht="18.75" customHeight="1">
      <c r="A15" s="50">
        <v>4120</v>
      </c>
      <c r="B15" s="52" t="s">
        <v>21</v>
      </c>
      <c r="C15" s="110"/>
      <c r="D15" s="56">
        <v>837</v>
      </c>
      <c r="E15" s="31"/>
    </row>
    <row r="16" spans="1:5" s="2" customFormat="1" ht="18.75" customHeight="1">
      <c r="A16" s="50">
        <v>4260</v>
      </c>
      <c r="B16" s="52" t="s">
        <v>25</v>
      </c>
      <c r="C16" s="205"/>
      <c r="D16" s="56">
        <v>4300</v>
      </c>
      <c r="E16" s="31"/>
    </row>
    <row r="17" spans="1:5" s="2" customFormat="1" ht="18.75" customHeight="1">
      <c r="A17" s="50">
        <v>4300</v>
      </c>
      <c r="B17" s="52" t="s">
        <v>11</v>
      </c>
      <c r="C17" s="205"/>
      <c r="D17" s="56"/>
      <c r="E17" s="31">
        <v>5500</v>
      </c>
    </row>
    <row r="18" spans="1:5" s="2" customFormat="1" ht="18.75" customHeight="1" thickBot="1">
      <c r="A18" s="50">
        <v>4410</v>
      </c>
      <c r="B18" s="52" t="s">
        <v>33</v>
      </c>
      <c r="C18" s="205"/>
      <c r="D18" s="56">
        <v>1200</v>
      </c>
      <c r="E18" s="31"/>
    </row>
    <row r="19" spans="1:5" s="2" customFormat="1" ht="33.75" customHeight="1" thickBot="1" thickTop="1">
      <c r="A19" s="39">
        <v>854</v>
      </c>
      <c r="B19" s="40" t="s">
        <v>81</v>
      </c>
      <c r="C19" s="41" t="s">
        <v>34</v>
      </c>
      <c r="D19" s="54">
        <f>D20+D22</f>
        <v>112500</v>
      </c>
      <c r="E19" s="35">
        <f>E20+E22</f>
        <v>112500</v>
      </c>
    </row>
    <row r="20" spans="1:5" s="2" customFormat="1" ht="33" customHeight="1" thickTop="1">
      <c r="A20" s="26">
        <v>85403</v>
      </c>
      <c r="B20" s="27" t="s">
        <v>82</v>
      </c>
      <c r="C20" s="28"/>
      <c r="D20" s="111">
        <f>SUM(D21)</f>
        <v>112500</v>
      </c>
      <c r="E20" s="112"/>
    </row>
    <row r="21" spans="1:5" s="2" customFormat="1" ht="32.25" customHeight="1">
      <c r="A21" s="199">
        <v>6060</v>
      </c>
      <c r="B21" s="143" t="s">
        <v>41</v>
      </c>
      <c r="C21" s="205"/>
      <c r="D21" s="135">
        <v>112500</v>
      </c>
      <c r="E21" s="209"/>
    </row>
    <row r="22" spans="1:5" s="2" customFormat="1" ht="21.75" customHeight="1">
      <c r="A22" s="26">
        <v>85495</v>
      </c>
      <c r="B22" s="27" t="s">
        <v>7</v>
      </c>
      <c r="C22" s="28"/>
      <c r="D22" s="135"/>
      <c r="E22" s="36">
        <f>SUM(E23)</f>
        <v>112500</v>
      </c>
    </row>
    <row r="23" spans="1:5" s="2" customFormat="1" ht="28.5" customHeight="1" thickBot="1">
      <c r="A23" s="199">
        <v>6060</v>
      </c>
      <c r="B23" s="143" t="s">
        <v>41</v>
      </c>
      <c r="C23" s="205"/>
      <c r="D23" s="56"/>
      <c r="E23" s="31">
        <v>112500</v>
      </c>
    </row>
    <row r="24" spans="1:5" s="95" customFormat="1" ht="19.5" customHeight="1" thickBot="1" thickTop="1">
      <c r="A24" s="43"/>
      <c r="B24" s="44" t="s">
        <v>8</v>
      </c>
      <c r="C24" s="49"/>
      <c r="D24" s="136">
        <f>D11+D19</f>
        <v>159480</v>
      </c>
      <c r="E24" s="94">
        <f>E11+E19</f>
        <v>118000</v>
      </c>
    </row>
    <row r="25" spans="1:5" s="134" customFormat="1" ht="21" customHeight="1" thickBot="1" thickTop="1">
      <c r="A25" s="129"/>
      <c r="B25" s="48" t="s">
        <v>17</v>
      </c>
      <c r="C25" s="131"/>
      <c r="D25" s="137">
        <f>E24-D24</f>
        <v>-41480</v>
      </c>
      <c r="E25" s="133"/>
    </row>
    <row r="26" ht="16.5" thickTop="1"/>
  </sheetData>
  <printOptions horizontalCentered="1"/>
  <pageMargins left="0" right="0" top="0.98425196850393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63" customWidth="1"/>
    <col min="2" max="2" width="34.375" style="63" customWidth="1"/>
    <col min="3" max="3" width="6.875" style="63" customWidth="1"/>
    <col min="4" max="7" width="12.125" style="63" customWidth="1"/>
    <col min="8" max="16384" width="10.00390625" style="63" customWidth="1"/>
  </cols>
  <sheetData>
    <row r="1" spans="5:8" ht="15.75">
      <c r="E1" s="9" t="s">
        <v>16</v>
      </c>
      <c r="F1" s="9"/>
      <c r="G1" s="9"/>
      <c r="H1" s="64"/>
    </row>
    <row r="2" spans="1:8" ht="14.25" customHeight="1">
      <c r="A2" s="65"/>
      <c r="B2" s="66"/>
      <c r="C2" s="67"/>
      <c r="D2" s="67"/>
      <c r="E2" s="19" t="s">
        <v>104</v>
      </c>
      <c r="F2" s="19"/>
      <c r="G2" s="19"/>
      <c r="H2" s="64"/>
    </row>
    <row r="3" spans="1:8" ht="14.25" customHeight="1">
      <c r="A3" s="65"/>
      <c r="B3" s="66"/>
      <c r="C3" s="67"/>
      <c r="D3" s="67"/>
      <c r="E3" s="19" t="s">
        <v>13</v>
      </c>
      <c r="F3" s="19"/>
      <c r="G3" s="19"/>
      <c r="H3" s="64"/>
    </row>
    <row r="4" spans="1:8" ht="13.5" customHeight="1">
      <c r="A4" s="65"/>
      <c r="B4" s="66"/>
      <c r="C4" s="67"/>
      <c r="D4" s="67"/>
      <c r="E4" s="19" t="s">
        <v>83</v>
      </c>
      <c r="F4" s="19"/>
      <c r="G4" s="19"/>
      <c r="H4" s="64"/>
    </row>
    <row r="5" spans="1:8" ht="15" customHeight="1">
      <c r="A5" s="65"/>
      <c r="B5" s="66"/>
      <c r="C5" s="67"/>
      <c r="D5" s="67"/>
      <c r="E5" s="67"/>
      <c r="F5" s="68"/>
      <c r="G5" s="68"/>
      <c r="H5" s="64"/>
    </row>
    <row r="6" spans="1:8" s="74" customFormat="1" ht="76.5" customHeight="1">
      <c r="A6" s="6" t="s">
        <v>92</v>
      </c>
      <c r="B6" s="70"/>
      <c r="C6" s="71"/>
      <c r="D6" s="71"/>
      <c r="E6" s="71"/>
      <c r="F6" s="72"/>
      <c r="G6" s="72"/>
      <c r="H6" s="73"/>
    </row>
    <row r="7" spans="1:8" s="74" customFormat="1" ht="2.25" customHeight="1" hidden="1" thickBot="1">
      <c r="A7" s="69"/>
      <c r="B7" s="70"/>
      <c r="C7" s="71"/>
      <c r="D7" s="71"/>
      <c r="E7" s="71"/>
      <c r="F7" s="72"/>
      <c r="G7" s="72"/>
      <c r="H7" s="73"/>
    </row>
    <row r="8" spans="1:8" s="74" customFormat="1" ht="16.5" customHeight="1" thickBot="1">
      <c r="A8" s="69"/>
      <c r="B8" s="70"/>
      <c r="C8" s="71"/>
      <c r="D8" s="71"/>
      <c r="E8" s="71"/>
      <c r="F8" s="72"/>
      <c r="G8" s="72" t="s">
        <v>10</v>
      </c>
      <c r="H8" s="73"/>
    </row>
    <row r="9" spans="1:7" s="78" customFormat="1" ht="28.5" customHeight="1">
      <c r="A9" s="75" t="s">
        <v>0</v>
      </c>
      <c r="B9" s="76" t="s">
        <v>1</v>
      </c>
      <c r="C9" s="122" t="s">
        <v>2</v>
      </c>
      <c r="D9" s="118" t="s">
        <v>15</v>
      </c>
      <c r="E9" s="221"/>
      <c r="F9" s="118" t="s">
        <v>3</v>
      </c>
      <c r="G9" s="77"/>
    </row>
    <row r="10" spans="1:7" s="81" customFormat="1" ht="13.5" customHeight="1">
      <c r="A10" s="79" t="s">
        <v>4</v>
      </c>
      <c r="B10" s="80"/>
      <c r="C10" s="123" t="s">
        <v>5</v>
      </c>
      <c r="D10" s="119" t="s">
        <v>9</v>
      </c>
      <c r="E10" s="222" t="s">
        <v>6</v>
      </c>
      <c r="F10" s="119" t="s">
        <v>9</v>
      </c>
      <c r="G10" s="115" t="s">
        <v>6</v>
      </c>
    </row>
    <row r="11" spans="1:7" s="84" customFormat="1" ht="12.75" customHeight="1" thickBot="1">
      <c r="A11" s="82">
        <v>1</v>
      </c>
      <c r="B11" s="83">
        <v>2</v>
      </c>
      <c r="C11" s="83">
        <v>3</v>
      </c>
      <c r="D11" s="120">
        <v>4</v>
      </c>
      <c r="E11" s="223">
        <v>5</v>
      </c>
      <c r="F11" s="120">
        <v>6</v>
      </c>
      <c r="G11" s="116">
        <v>7</v>
      </c>
    </row>
    <row r="12" spans="1:7" s="85" customFormat="1" ht="20.25" customHeight="1" thickBot="1" thickTop="1">
      <c r="A12" s="39">
        <v>852</v>
      </c>
      <c r="B12" s="40" t="s">
        <v>23</v>
      </c>
      <c r="C12" s="41" t="s">
        <v>34</v>
      </c>
      <c r="D12" s="54">
        <f>D13+D16+D20+D23</f>
        <v>944362</v>
      </c>
      <c r="E12" s="59">
        <f>E13+E16+E20+E23</f>
        <v>918981</v>
      </c>
      <c r="F12" s="54">
        <f>F13+F16+F20+F23</f>
        <v>981759</v>
      </c>
      <c r="G12" s="42">
        <f>G13+G16+G20+G23</f>
        <v>956378</v>
      </c>
    </row>
    <row r="13" spans="1:7" s="85" customFormat="1" ht="18.75" customHeight="1" thickTop="1">
      <c r="A13" s="237">
        <v>85203</v>
      </c>
      <c r="B13" s="27" t="s">
        <v>99</v>
      </c>
      <c r="C13" s="28"/>
      <c r="D13" s="232"/>
      <c r="E13" s="154"/>
      <c r="F13" s="55">
        <f>SUM(F14:F15)</f>
        <v>1700</v>
      </c>
      <c r="G13" s="36">
        <f>SUM(G14:G15)</f>
        <v>1700</v>
      </c>
    </row>
    <row r="14" spans="1:7" s="74" customFormat="1" ht="16.5" customHeight="1">
      <c r="A14" s="50">
        <v>4260</v>
      </c>
      <c r="B14" s="52" t="s">
        <v>25</v>
      </c>
      <c r="C14" s="20"/>
      <c r="D14" s="56"/>
      <c r="E14" s="155"/>
      <c r="F14" s="56">
        <v>1700</v>
      </c>
      <c r="G14" s="31"/>
    </row>
    <row r="15" spans="1:7" s="74" customFormat="1" ht="15.75" customHeight="1">
      <c r="A15" s="157">
        <v>4270</v>
      </c>
      <c r="B15" s="52" t="s">
        <v>22</v>
      </c>
      <c r="C15" s="20"/>
      <c r="D15" s="56"/>
      <c r="E15" s="155"/>
      <c r="F15" s="56"/>
      <c r="G15" s="31">
        <v>1700</v>
      </c>
    </row>
    <row r="16" spans="1:7" s="25" customFormat="1" ht="48.75" customHeight="1">
      <c r="A16" s="237">
        <v>85212</v>
      </c>
      <c r="B16" s="27" t="s">
        <v>96</v>
      </c>
      <c r="C16" s="28"/>
      <c r="D16" s="232"/>
      <c r="E16" s="154">
        <f>SUM(E17)</f>
        <v>918981</v>
      </c>
      <c r="F16" s="55">
        <f>SUM(F17:F19)</f>
        <v>35697</v>
      </c>
      <c r="G16" s="36">
        <f>SUM(G17:G19)</f>
        <v>954678</v>
      </c>
    </row>
    <row r="17" spans="1:7" s="85" customFormat="1" ht="72.75" customHeight="1">
      <c r="A17" s="61" t="s">
        <v>93</v>
      </c>
      <c r="B17" s="60" t="s">
        <v>94</v>
      </c>
      <c r="C17" s="110"/>
      <c r="D17" s="56"/>
      <c r="E17" s="155">
        <v>918981</v>
      </c>
      <c r="F17" s="56"/>
      <c r="G17" s="127"/>
    </row>
    <row r="18" spans="1:7" s="85" customFormat="1" ht="16.5" customHeight="1">
      <c r="A18" s="50">
        <v>3110</v>
      </c>
      <c r="B18" s="52" t="s">
        <v>97</v>
      </c>
      <c r="C18" s="110"/>
      <c r="D18" s="229"/>
      <c r="E18" s="230"/>
      <c r="F18" s="56"/>
      <c r="G18" s="127">
        <f>918981+35697</f>
        <v>954678</v>
      </c>
    </row>
    <row r="19" spans="1:7" s="85" customFormat="1" ht="16.5" customHeight="1">
      <c r="A19" s="50">
        <v>4130</v>
      </c>
      <c r="B19" s="52" t="s">
        <v>98</v>
      </c>
      <c r="C19" s="110"/>
      <c r="D19" s="126"/>
      <c r="E19" s="224"/>
      <c r="F19" s="56">
        <v>35697</v>
      </c>
      <c r="G19" s="127"/>
    </row>
    <row r="20" spans="1:7" s="85" customFormat="1" ht="32.25" customHeight="1">
      <c r="A20" s="220" t="s">
        <v>88</v>
      </c>
      <c r="B20" s="211" t="s">
        <v>89</v>
      </c>
      <c r="C20" s="28"/>
      <c r="D20" s="55">
        <f>SUM(D21)</f>
        <v>157694</v>
      </c>
      <c r="E20" s="231"/>
      <c r="F20" s="55">
        <f>SUM(F21:F22)</f>
        <v>157694</v>
      </c>
      <c r="G20" s="58"/>
    </row>
    <row r="21" spans="1:7" s="85" customFormat="1" ht="72.75" customHeight="1">
      <c r="A21" s="61" t="s">
        <v>93</v>
      </c>
      <c r="B21" s="60" t="s">
        <v>94</v>
      </c>
      <c r="C21" s="110"/>
      <c r="D21" s="56">
        <v>157694</v>
      </c>
      <c r="E21" s="155"/>
      <c r="F21" s="56"/>
      <c r="G21" s="127"/>
    </row>
    <row r="22" spans="1:7" s="85" customFormat="1" ht="16.5" customHeight="1">
      <c r="A22" s="50">
        <v>3110</v>
      </c>
      <c r="B22" s="52" t="s">
        <v>95</v>
      </c>
      <c r="C22" s="110"/>
      <c r="D22" s="56"/>
      <c r="E22" s="155"/>
      <c r="F22" s="56">
        <v>157694</v>
      </c>
      <c r="G22" s="127"/>
    </row>
    <row r="23" spans="1:7" s="25" customFormat="1" ht="15.75" customHeight="1">
      <c r="A23" s="26">
        <v>85219</v>
      </c>
      <c r="B23" s="27" t="s">
        <v>35</v>
      </c>
      <c r="C23" s="28"/>
      <c r="D23" s="55">
        <f>SUM(D24)</f>
        <v>786668</v>
      </c>
      <c r="E23" s="231"/>
      <c r="F23" s="55">
        <f>SUM(F24:F32)</f>
        <v>786668</v>
      </c>
      <c r="G23" s="36"/>
    </row>
    <row r="24" spans="1:7" s="85" customFormat="1" ht="73.5" customHeight="1">
      <c r="A24" s="61" t="s">
        <v>93</v>
      </c>
      <c r="B24" s="60" t="s">
        <v>94</v>
      </c>
      <c r="C24" s="110"/>
      <c r="D24" s="56">
        <v>786668</v>
      </c>
      <c r="E24" s="155"/>
      <c r="F24" s="56"/>
      <c r="G24" s="127"/>
    </row>
    <row r="25" spans="1:7" s="85" customFormat="1" ht="14.25" customHeight="1">
      <c r="A25" s="61" t="s">
        <v>32</v>
      </c>
      <c r="B25" s="60" t="s">
        <v>24</v>
      </c>
      <c r="C25" s="110"/>
      <c r="D25" s="56"/>
      <c r="E25" s="155"/>
      <c r="F25" s="56">
        <v>608509</v>
      </c>
      <c r="G25" s="127"/>
    </row>
    <row r="26" spans="1:7" s="85" customFormat="1" ht="15" customHeight="1">
      <c r="A26" s="50">
        <v>4110</v>
      </c>
      <c r="B26" s="52" t="s">
        <v>20</v>
      </c>
      <c r="C26" s="110"/>
      <c r="D26" s="126"/>
      <c r="E26" s="224"/>
      <c r="F26" s="56">
        <v>107787</v>
      </c>
      <c r="G26" s="127"/>
    </row>
    <row r="27" spans="1:7" s="85" customFormat="1" ht="13.5" customHeight="1">
      <c r="A27" s="50">
        <v>4120</v>
      </c>
      <c r="B27" s="52" t="s">
        <v>21</v>
      </c>
      <c r="C27" s="110"/>
      <c r="D27" s="126"/>
      <c r="E27" s="224"/>
      <c r="F27" s="56">
        <v>14692</v>
      </c>
      <c r="G27" s="127"/>
    </row>
    <row r="28" spans="1:7" s="86" customFormat="1" ht="14.25" customHeight="1">
      <c r="A28" s="101" t="s">
        <v>18</v>
      </c>
      <c r="B28" s="52" t="s">
        <v>19</v>
      </c>
      <c r="C28" s="124"/>
      <c r="D28" s="227"/>
      <c r="E28" s="228"/>
      <c r="F28" s="92">
        <v>7134</v>
      </c>
      <c r="G28" s="38"/>
    </row>
    <row r="29" spans="1:7" s="86" customFormat="1" ht="15" customHeight="1">
      <c r="A29" s="50">
        <v>4260</v>
      </c>
      <c r="B29" s="52" t="s">
        <v>25</v>
      </c>
      <c r="C29" s="126"/>
      <c r="D29" s="126"/>
      <c r="E29" s="224"/>
      <c r="F29" s="56">
        <v>1130</v>
      </c>
      <c r="G29" s="31"/>
    </row>
    <row r="30" spans="1:7" s="86" customFormat="1" ht="15" customHeight="1">
      <c r="A30" s="96">
        <v>4300</v>
      </c>
      <c r="B30" s="97" t="s">
        <v>11</v>
      </c>
      <c r="C30" s="226"/>
      <c r="D30" s="126"/>
      <c r="E30" s="224"/>
      <c r="F30" s="56">
        <v>43326</v>
      </c>
      <c r="G30" s="31"/>
    </row>
    <row r="31" spans="1:7" s="86" customFormat="1" ht="15" customHeight="1">
      <c r="A31" s="50">
        <v>4410</v>
      </c>
      <c r="B31" s="52" t="s">
        <v>33</v>
      </c>
      <c r="C31" s="126"/>
      <c r="D31" s="126"/>
      <c r="E31" s="224"/>
      <c r="F31" s="56">
        <v>3207</v>
      </c>
      <c r="G31" s="31"/>
    </row>
    <row r="32" spans="1:7" s="86" customFormat="1" ht="15" customHeight="1">
      <c r="A32" s="202">
        <v>4430</v>
      </c>
      <c r="B32" s="203" t="s">
        <v>100</v>
      </c>
      <c r="C32" s="267"/>
      <c r="D32" s="267"/>
      <c r="E32" s="268"/>
      <c r="F32" s="160">
        <v>883</v>
      </c>
      <c r="G32" s="161"/>
    </row>
    <row r="33" spans="1:7" s="86" customFormat="1" ht="33.75" customHeight="1" thickBot="1">
      <c r="A33" s="206">
        <v>900</v>
      </c>
      <c r="B33" s="266" t="s">
        <v>42</v>
      </c>
      <c r="C33" s="125" t="s">
        <v>45</v>
      </c>
      <c r="D33" s="138"/>
      <c r="E33" s="234">
        <f>SUM(E34)</f>
        <v>136342</v>
      </c>
      <c r="F33" s="144"/>
      <c r="G33" s="113"/>
    </row>
    <row r="34" spans="1:7" s="86" customFormat="1" ht="20.25" customHeight="1" thickTop="1">
      <c r="A34" s="139" t="s">
        <v>43</v>
      </c>
      <c r="B34" s="27" t="s">
        <v>44</v>
      </c>
      <c r="C34" s="126"/>
      <c r="D34" s="126"/>
      <c r="E34" s="235">
        <f>SUM(E35)</f>
        <v>136342</v>
      </c>
      <c r="F34" s="145"/>
      <c r="G34" s="31"/>
    </row>
    <row r="35" spans="1:7" s="86" customFormat="1" ht="78.75" customHeight="1" thickBot="1">
      <c r="A35" s="61" t="s">
        <v>93</v>
      </c>
      <c r="B35" s="60" t="s">
        <v>94</v>
      </c>
      <c r="C35" s="140"/>
      <c r="D35" s="140"/>
      <c r="E35" s="236">
        <v>136342</v>
      </c>
      <c r="F35" s="141"/>
      <c r="G35" s="142"/>
    </row>
    <row r="36" spans="1:7" s="89" customFormat="1" ht="21.75" customHeight="1" thickBot="1" thickTop="1">
      <c r="A36" s="87"/>
      <c r="B36" s="88" t="s">
        <v>8</v>
      </c>
      <c r="C36" s="88"/>
      <c r="D36" s="182">
        <f>D12+D33</f>
        <v>944362</v>
      </c>
      <c r="E36" s="183">
        <f>E12+E33</f>
        <v>1055323</v>
      </c>
      <c r="F36" s="121">
        <f>F12+F33</f>
        <v>981759</v>
      </c>
      <c r="G36" s="117">
        <f>G12+G33</f>
        <v>956378</v>
      </c>
    </row>
    <row r="37" spans="1:7" s="134" customFormat="1" ht="21" customHeight="1" thickBot="1" thickTop="1">
      <c r="A37" s="129"/>
      <c r="B37" s="48" t="s">
        <v>17</v>
      </c>
      <c r="C37" s="130"/>
      <c r="D37" s="132">
        <f>E36-D36</f>
        <v>110961</v>
      </c>
      <c r="E37" s="233"/>
      <c r="F37" s="137">
        <f>G36-F36</f>
        <v>-25381</v>
      </c>
      <c r="G37" s="133"/>
    </row>
    <row r="38" s="90" customFormat="1" ht="13.5" thickTop="1"/>
    <row r="39" s="90" customFormat="1" ht="12.75"/>
    <row r="40" s="90" customFormat="1" ht="12.75"/>
    <row r="41" s="90" customFormat="1" ht="12.75"/>
    <row r="42" s="90" customFormat="1" ht="12.75"/>
    <row r="43" s="90" customFormat="1" ht="12.75"/>
    <row r="44" s="90" customFormat="1" ht="12.75"/>
    <row r="45" s="90" customFormat="1" ht="12.75"/>
  </sheetData>
  <printOptions horizontalCentered="1"/>
  <pageMargins left="0" right="0" top="0.7874015748031497" bottom="0.3937007874015748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7" width="12.00390625" style="1" customWidth="1"/>
    <col min="8" max="16384" width="10.00390625" style="1" customWidth="1"/>
  </cols>
  <sheetData>
    <row r="1" spans="5:6" ht="14.25" customHeight="1">
      <c r="E1" s="9" t="s">
        <v>12</v>
      </c>
      <c r="F1" s="9"/>
    </row>
    <row r="2" spans="1:6" ht="14.25" customHeight="1">
      <c r="A2" s="3"/>
      <c r="B2" s="4"/>
      <c r="C2" s="5"/>
      <c r="D2" s="5"/>
      <c r="E2" s="19" t="s">
        <v>104</v>
      </c>
      <c r="F2" s="19"/>
    </row>
    <row r="3" spans="1:6" ht="14.25" customHeight="1">
      <c r="A3" s="3"/>
      <c r="B3" s="4"/>
      <c r="C3" s="5"/>
      <c r="D3" s="5"/>
      <c r="E3" s="19" t="s">
        <v>13</v>
      </c>
      <c r="F3" s="19"/>
    </row>
    <row r="4" spans="1:6" ht="13.5" customHeight="1">
      <c r="A4" s="3"/>
      <c r="B4" s="4"/>
      <c r="C4" s="5"/>
      <c r="D4" s="5"/>
      <c r="E4" s="19" t="s">
        <v>83</v>
      </c>
      <c r="F4" s="19"/>
    </row>
    <row r="5" spans="1:7" s="10" customFormat="1" ht="58.5" customHeight="1">
      <c r="A5" s="6" t="s">
        <v>46</v>
      </c>
      <c r="B5" s="7"/>
      <c r="C5" s="8"/>
      <c r="D5" s="8"/>
      <c r="E5" s="8"/>
      <c r="F5" s="32"/>
      <c r="G5" s="32"/>
    </row>
    <row r="6" spans="1:7" s="10" customFormat="1" ht="15.75" customHeight="1" thickBot="1">
      <c r="A6" s="6"/>
      <c r="B6" s="7"/>
      <c r="C6" s="8"/>
      <c r="D6" s="8"/>
      <c r="E6" s="8"/>
      <c r="G6" s="37" t="s">
        <v>10</v>
      </c>
    </row>
    <row r="7" spans="1:7" s="11" customFormat="1" ht="26.25" customHeight="1">
      <c r="A7" s="21" t="s">
        <v>0</v>
      </c>
      <c r="B7" s="24" t="s">
        <v>1</v>
      </c>
      <c r="C7" s="15" t="s">
        <v>2</v>
      </c>
      <c r="D7" s="108" t="s">
        <v>15</v>
      </c>
      <c r="E7" s="108"/>
      <c r="F7" s="108" t="s">
        <v>3</v>
      </c>
      <c r="G7" s="33"/>
    </row>
    <row r="8" spans="1:7" s="11" customFormat="1" ht="11.25" customHeight="1">
      <c r="A8" s="22" t="s">
        <v>4</v>
      </c>
      <c r="B8" s="12"/>
      <c r="C8" s="13" t="s">
        <v>5</v>
      </c>
      <c r="D8" s="214" t="s">
        <v>9</v>
      </c>
      <c r="E8" s="212" t="s">
        <v>6</v>
      </c>
      <c r="F8" s="53" t="s">
        <v>9</v>
      </c>
      <c r="G8" s="29" t="s">
        <v>6</v>
      </c>
    </row>
    <row r="9" spans="1:7" s="18" customFormat="1" ht="11.25" customHeight="1" thickBot="1">
      <c r="A9" s="16">
        <v>1</v>
      </c>
      <c r="B9" s="17">
        <v>2</v>
      </c>
      <c r="C9" s="17">
        <v>3</v>
      </c>
      <c r="D9" s="17">
        <v>4</v>
      </c>
      <c r="E9" s="147">
        <v>5</v>
      </c>
      <c r="F9" s="57">
        <v>6</v>
      </c>
      <c r="G9" s="34">
        <v>7</v>
      </c>
    </row>
    <row r="10" spans="1:7" s="25" customFormat="1" ht="21.75" customHeight="1" thickBot="1" thickTop="1">
      <c r="A10" s="39">
        <v>700</v>
      </c>
      <c r="B10" s="40" t="s">
        <v>75</v>
      </c>
      <c r="C10" s="62"/>
      <c r="D10" s="41"/>
      <c r="E10" s="148"/>
      <c r="F10" s="54">
        <f>SUM(F11+F13)</f>
        <v>800</v>
      </c>
      <c r="G10" s="35">
        <f>SUM(G11+G13)</f>
        <v>800</v>
      </c>
    </row>
    <row r="11" spans="1:7" s="25" customFormat="1" ht="18" customHeight="1" thickTop="1">
      <c r="A11" s="26">
        <v>70005</v>
      </c>
      <c r="B11" s="27" t="s">
        <v>76</v>
      </c>
      <c r="C11" s="28" t="s">
        <v>77</v>
      </c>
      <c r="D11" s="28"/>
      <c r="E11" s="149"/>
      <c r="F11" s="55">
        <f>SUM(F12:F12)</f>
        <v>800</v>
      </c>
      <c r="G11" s="36"/>
    </row>
    <row r="12" spans="1:7" s="2" customFormat="1" ht="18" customHeight="1">
      <c r="A12" s="96">
        <v>3030</v>
      </c>
      <c r="B12" s="98" t="s">
        <v>78</v>
      </c>
      <c r="C12" s="20"/>
      <c r="D12" s="20"/>
      <c r="E12" s="150"/>
      <c r="F12" s="109">
        <v>800</v>
      </c>
      <c r="G12" s="31"/>
    </row>
    <row r="13" spans="1:7" s="25" customFormat="1" ht="20.25" customHeight="1">
      <c r="A13" s="26">
        <v>70095</v>
      </c>
      <c r="B13" s="27" t="s">
        <v>7</v>
      </c>
      <c r="C13" s="28" t="s">
        <v>87</v>
      </c>
      <c r="D13" s="28"/>
      <c r="E13" s="149"/>
      <c r="F13" s="55"/>
      <c r="G13" s="36">
        <f>SUM(G14)</f>
        <v>800</v>
      </c>
    </row>
    <row r="14" spans="1:7" s="100" customFormat="1" ht="15" customHeight="1">
      <c r="A14" s="99"/>
      <c r="B14" s="114" t="s">
        <v>79</v>
      </c>
      <c r="C14" s="105"/>
      <c r="D14" s="105"/>
      <c r="E14" s="152"/>
      <c r="F14" s="106"/>
      <c r="G14" s="107">
        <f>SUM(G15:G16)</f>
        <v>800</v>
      </c>
    </row>
    <row r="15" spans="1:7" s="2" customFormat="1" ht="18" customHeight="1">
      <c r="A15" s="96">
        <v>4210</v>
      </c>
      <c r="B15" s="98" t="s">
        <v>19</v>
      </c>
      <c r="C15" s="20"/>
      <c r="D15" s="20"/>
      <c r="E15" s="150"/>
      <c r="F15" s="109"/>
      <c r="G15" s="31">
        <v>637</v>
      </c>
    </row>
    <row r="16" spans="1:7" s="104" customFormat="1" ht="17.25" customHeight="1" thickBot="1">
      <c r="A16" s="96">
        <v>4300</v>
      </c>
      <c r="B16" s="97" t="s">
        <v>11</v>
      </c>
      <c r="C16" s="102"/>
      <c r="D16" s="102"/>
      <c r="E16" s="151"/>
      <c r="F16" s="128"/>
      <c r="G16" s="103">
        <v>163</v>
      </c>
    </row>
    <row r="17" spans="1:7" s="25" customFormat="1" ht="19.5" customHeight="1" thickBot="1" thickTop="1">
      <c r="A17" s="39">
        <v>750</v>
      </c>
      <c r="B17" s="40" t="s">
        <v>27</v>
      </c>
      <c r="C17" s="62"/>
      <c r="D17" s="41"/>
      <c r="E17" s="148"/>
      <c r="F17" s="54">
        <f>SUM(F18+F20)</f>
        <v>5000</v>
      </c>
      <c r="G17" s="35">
        <f>SUM(G18+G20)</f>
        <v>5000</v>
      </c>
    </row>
    <row r="18" spans="1:7" s="25" customFormat="1" ht="16.5" customHeight="1" thickTop="1">
      <c r="A18" s="26">
        <v>75023</v>
      </c>
      <c r="B18" s="27" t="s">
        <v>28</v>
      </c>
      <c r="C18" s="28" t="s">
        <v>80</v>
      </c>
      <c r="D18" s="28"/>
      <c r="E18" s="149"/>
      <c r="F18" s="55">
        <f>SUM(F19:F19)</f>
        <v>5000</v>
      </c>
      <c r="G18" s="36"/>
    </row>
    <row r="19" spans="1:7" s="25" customFormat="1" ht="29.25" customHeight="1">
      <c r="A19" s="101" t="s">
        <v>30</v>
      </c>
      <c r="B19" s="52" t="s">
        <v>31</v>
      </c>
      <c r="C19" s="20"/>
      <c r="D19" s="20"/>
      <c r="E19" s="150"/>
      <c r="F19" s="56">
        <v>5000</v>
      </c>
      <c r="G19" s="31"/>
    </row>
    <row r="20" spans="1:7" s="25" customFormat="1" ht="20.25" customHeight="1">
      <c r="A20" s="26">
        <v>75095</v>
      </c>
      <c r="B20" s="27" t="s">
        <v>7</v>
      </c>
      <c r="C20" s="28" t="s">
        <v>29</v>
      </c>
      <c r="D20" s="28"/>
      <c r="E20" s="149"/>
      <c r="F20" s="55"/>
      <c r="G20" s="36">
        <f>SUM(G21)</f>
        <v>5000</v>
      </c>
    </row>
    <row r="21" spans="1:7" s="2" customFormat="1" ht="31.5" customHeight="1" thickBot="1">
      <c r="A21" s="101" t="s">
        <v>30</v>
      </c>
      <c r="B21" s="52" t="s">
        <v>31</v>
      </c>
      <c r="C21" s="20"/>
      <c r="D21" s="20"/>
      <c r="E21" s="150"/>
      <c r="F21" s="109"/>
      <c r="G21" s="31">
        <v>5000</v>
      </c>
    </row>
    <row r="22" spans="1:7" s="2" customFormat="1" ht="18.75" customHeight="1" thickBot="1" thickTop="1">
      <c r="A22" s="39">
        <v>758</v>
      </c>
      <c r="B22" s="40" t="s">
        <v>37</v>
      </c>
      <c r="C22" s="41" t="s">
        <v>38</v>
      </c>
      <c r="D22" s="41"/>
      <c r="E22" s="156"/>
      <c r="F22" s="54">
        <f>SUM(F23)</f>
        <v>8500</v>
      </c>
      <c r="G22" s="35"/>
    </row>
    <row r="23" spans="1:7" s="2" customFormat="1" ht="18" customHeight="1" thickTop="1">
      <c r="A23" s="26">
        <v>75818</v>
      </c>
      <c r="B23" s="27" t="s">
        <v>39</v>
      </c>
      <c r="C23" s="28"/>
      <c r="D23" s="28"/>
      <c r="E23" s="149"/>
      <c r="F23" s="55">
        <f>SUM(F24:F24)</f>
        <v>8500</v>
      </c>
      <c r="G23" s="36"/>
    </row>
    <row r="24" spans="1:7" s="2" customFormat="1" ht="18" customHeight="1" thickBot="1">
      <c r="A24" s="50">
        <v>4810</v>
      </c>
      <c r="B24" s="23" t="s">
        <v>40</v>
      </c>
      <c r="C24" s="20"/>
      <c r="D24" s="20"/>
      <c r="E24" s="150"/>
      <c r="F24" s="56">
        <v>8500</v>
      </c>
      <c r="G24" s="31"/>
    </row>
    <row r="25" spans="1:7" s="25" customFormat="1" ht="19.5" customHeight="1" thickBot="1" thickTop="1">
      <c r="A25" s="39">
        <v>851</v>
      </c>
      <c r="B25" s="40" t="s">
        <v>84</v>
      </c>
      <c r="C25" s="62" t="s">
        <v>85</v>
      </c>
      <c r="D25" s="41"/>
      <c r="E25" s="148"/>
      <c r="F25" s="54"/>
      <c r="G25" s="35">
        <f>SUM(G26)</f>
        <v>8500</v>
      </c>
    </row>
    <row r="26" spans="1:7" s="25" customFormat="1" ht="16.5" customHeight="1" thickTop="1">
      <c r="A26" s="26">
        <v>85195</v>
      </c>
      <c r="B26" s="27" t="s">
        <v>7</v>
      </c>
      <c r="C26" s="28"/>
      <c r="D26" s="28"/>
      <c r="E26" s="149"/>
      <c r="F26" s="55"/>
      <c r="G26" s="36">
        <f>SUM(G27:G27)</f>
        <v>8500</v>
      </c>
    </row>
    <row r="27" spans="1:7" s="25" customFormat="1" ht="47.25" customHeight="1" thickBot="1">
      <c r="A27" s="199">
        <v>2820</v>
      </c>
      <c r="B27" s="210" t="s">
        <v>86</v>
      </c>
      <c r="C27" s="20"/>
      <c r="D27" s="20"/>
      <c r="E27" s="150"/>
      <c r="F27" s="56"/>
      <c r="G27" s="31">
        <v>8500</v>
      </c>
    </row>
    <row r="28" spans="1:7" s="25" customFormat="1" ht="18.75" customHeight="1" thickBot="1" thickTop="1">
      <c r="A28" s="39">
        <v>852</v>
      </c>
      <c r="B28" s="40" t="s">
        <v>23</v>
      </c>
      <c r="C28" s="41" t="s">
        <v>34</v>
      </c>
      <c r="D28" s="219">
        <f>D29+D31+D34+D36+D47</f>
        <v>102390</v>
      </c>
      <c r="E28" s="59">
        <f>E29+E31+E34+E36+E47</f>
        <v>786668</v>
      </c>
      <c r="F28" s="54">
        <f>F29+F31+F34+F36+F47</f>
        <v>354890</v>
      </c>
      <c r="G28" s="42">
        <f>G29+G31+G34+G36+G47</f>
        <v>1080648</v>
      </c>
    </row>
    <row r="29" spans="1:7" s="25" customFormat="1" ht="18" customHeight="1" thickTop="1">
      <c r="A29" s="26">
        <v>85202</v>
      </c>
      <c r="B29" s="27" t="s">
        <v>74</v>
      </c>
      <c r="C29" s="28"/>
      <c r="D29" s="215"/>
      <c r="E29" s="149"/>
      <c r="F29" s="55">
        <f>SUM(F30)</f>
        <v>200000</v>
      </c>
      <c r="G29" s="36"/>
    </row>
    <row r="30" spans="1:7" s="2" customFormat="1" ht="15" customHeight="1">
      <c r="A30" s="96">
        <v>4300</v>
      </c>
      <c r="B30" s="97" t="s">
        <v>11</v>
      </c>
      <c r="C30" s="20"/>
      <c r="D30" s="216"/>
      <c r="E30" s="150"/>
      <c r="F30" s="56">
        <v>200000</v>
      </c>
      <c r="G30" s="31"/>
    </row>
    <row r="31" spans="1:7" s="25" customFormat="1" ht="31.5" customHeight="1">
      <c r="A31" s="220" t="s">
        <v>88</v>
      </c>
      <c r="B31" s="211" t="s">
        <v>89</v>
      </c>
      <c r="C31" s="28"/>
      <c r="D31" s="217">
        <f>SUM(D32)</f>
        <v>102390</v>
      </c>
      <c r="E31" s="149"/>
      <c r="F31" s="55">
        <f>SUM(F32:F33)</f>
        <v>102390</v>
      </c>
      <c r="G31" s="36"/>
    </row>
    <row r="32" spans="1:7" s="2" customFormat="1" ht="36" customHeight="1">
      <c r="A32" s="101" t="s">
        <v>90</v>
      </c>
      <c r="B32" s="23" t="s">
        <v>91</v>
      </c>
      <c r="C32" s="20"/>
      <c r="D32" s="218">
        <v>102390</v>
      </c>
      <c r="E32" s="150"/>
      <c r="F32" s="56"/>
      <c r="G32" s="31"/>
    </row>
    <row r="33" spans="1:7" s="2" customFormat="1" ht="20.25" customHeight="1">
      <c r="A33" s="202">
        <v>3110</v>
      </c>
      <c r="B33" s="203" t="s">
        <v>72</v>
      </c>
      <c r="C33" s="158"/>
      <c r="D33" s="158"/>
      <c r="E33" s="159"/>
      <c r="F33" s="160">
        <v>102390</v>
      </c>
      <c r="G33" s="161"/>
    </row>
    <row r="34" spans="1:7" s="25" customFormat="1" ht="16.5" customHeight="1">
      <c r="A34" s="26">
        <v>85215</v>
      </c>
      <c r="B34" s="27" t="s">
        <v>71</v>
      </c>
      <c r="C34" s="28"/>
      <c r="D34" s="28"/>
      <c r="E34" s="149"/>
      <c r="F34" s="55"/>
      <c r="G34" s="36">
        <f>SUM(G35)</f>
        <v>241480</v>
      </c>
    </row>
    <row r="35" spans="1:7" s="2" customFormat="1" ht="19.5" customHeight="1">
      <c r="A35" s="50">
        <v>3110</v>
      </c>
      <c r="B35" s="52" t="s">
        <v>72</v>
      </c>
      <c r="C35" s="20"/>
      <c r="D35" s="20"/>
      <c r="E35" s="150"/>
      <c r="F35" s="56"/>
      <c r="G35" s="31">
        <v>241480</v>
      </c>
    </row>
    <row r="36" spans="1:7" s="25" customFormat="1" ht="18.75" customHeight="1">
      <c r="A36" s="26">
        <v>85219</v>
      </c>
      <c r="B36" s="27" t="s">
        <v>35</v>
      </c>
      <c r="C36" s="28"/>
      <c r="D36" s="28"/>
      <c r="E36" s="154">
        <f>SUM(E37:E46)</f>
        <v>786668</v>
      </c>
      <c r="F36" s="55">
        <f>SUM(F40:F46)</f>
        <v>52500</v>
      </c>
      <c r="G36" s="36">
        <f>SUM(G37:G46)</f>
        <v>786668</v>
      </c>
    </row>
    <row r="37" spans="1:7" s="25" customFormat="1" ht="43.5" customHeight="1">
      <c r="A37" s="101" t="s">
        <v>90</v>
      </c>
      <c r="B37" s="23" t="s">
        <v>91</v>
      </c>
      <c r="C37" s="51"/>
      <c r="D37" s="51"/>
      <c r="E37" s="155">
        <v>786668</v>
      </c>
      <c r="F37" s="145"/>
      <c r="G37" s="204"/>
    </row>
    <row r="38" spans="1:7" s="25" customFormat="1" ht="15.75" customHeight="1">
      <c r="A38" s="61" t="s">
        <v>32</v>
      </c>
      <c r="B38" s="60" t="s">
        <v>24</v>
      </c>
      <c r="C38" s="51"/>
      <c r="D38" s="51"/>
      <c r="E38" s="153"/>
      <c r="F38" s="145"/>
      <c r="G38" s="31">
        <v>608509</v>
      </c>
    </row>
    <row r="39" spans="1:7" s="25" customFormat="1" ht="15.75" customHeight="1">
      <c r="A39" s="50">
        <v>4110</v>
      </c>
      <c r="B39" s="52" t="s">
        <v>20</v>
      </c>
      <c r="C39" s="51"/>
      <c r="D39" s="51"/>
      <c r="E39" s="153"/>
      <c r="F39" s="145"/>
      <c r="G39" s="31">
        <v>107787</v>
      </c>
    </row>
    <row r="40" spans="1:7" s="25" customFormat="1" ht="15.75" customHeight="1">
      <c r="A40" s="50">
        <v>4120</v>
      </c>
      <c r="B40" s="52" t="s">
        <v>21</v>
      </c>
      <c r="C40" s="51"/>
      <c r="D40" s="51"/>
      <c r="E40" s="153"/>
      <c r="F40" s="56"/>
      <c r="G40" s="31">
        <v>14692</v>
      </c>
    </row>
    <row r="41" spans="1:7" s="25" customFormat="1" ht="15.75" customHeight="1">
      <c r="A41" s="101" t="s">
        <v>18</v>
      </c>
      <c r="B41" s="52" t="s">
        <v>19</v>
      </c>
      <c r="C41" s="51"/>
      <c r="D41" s="51"/>
      <c r="E41" s="153"/>
      <c r="F41" s="56"/>
      <c r="G41" s="31">
        <v>7134</v>
      </c>
    </row>
    <row r="42" spans="1:7" s="2" customFormat="1" ht="15.75" customHeight="1">
      <c r="A42" s="50">
        <v>4260</v>
      </c>
      <c r="B42" s="52" t="s">
        <v>25</v>
      </c>
      <c r="C42" s="20"/>
      <c r="D42" s="20"/>
      <c r="E42" s="150"/>
      <c r="F42" s="56"/>
      <c r="G42" s="31">
        <v>1130</v>
      </c>
    </row>
    <row r="43" spans="1:7" s="2" customFormat="1" ht="15.75" customHeight="1">
      <c r="A43" s="96">
        <v>4300</v>
      </c>
      <c r="B43" s="97" t="s">
        <v>11</v>
      </c>
      <c r="C43" s="20"/>
      <c r="D43" s="20"/>
      <c r="E43" s="150"/>
      <c r="F43" s="56"/>
      <c r="G43" s="31">
        <v>43326</v>
      </c>
    </row>
    <row r="44" spans="1:7" s="2" customFormat="1" ht="15.75" customHeight="1">
      <c r="A44" s="50">
        <v>4410</v>
      </c>
      <c r="B44" s="52" t="s">
        <v>33</v>
      </c>
      <c r="C44" s="20"/>
      <c r="D44" s="20"/>
      <c r="E44" s="150"/>
      <c r="F44" s="56"/>
      <c r="G44" s="31">
        <v>3207</v>
      </c>
    </row>
    <row r="45" spans="1:7" s="2" customFormat="1" ht="15.75" customHeight="1">
      <c r="A45" s="96">
        <v>4430</v>
      </c>
      <c r="B45" s="97" t="s">
        <v>100</v>
      </c>
      <c r="C45" s="20"/>
      <c r="D45" s="20"/>
      <c r="E45" s="150"/>
      <c r="F45" s="56"/>
      <c r="G45" s="31">
        <v>883</v>
      </c>
    </row>
    <row r="46" spans="1:7" s="2" customFormat="1" ht="31.5" customHeight="1">
      <c r="A46" s="50">
        <v>6060</v>
      </c>
      <c r="B46" s="52" t="s">
        <v>41</v>
      </c>
      <c r="C46" s="158"/>
      <c r="D46" s="158"/>
      <c r="E46" s="159"/>
      <c r="F46" s="160">
        <v>52500</v>
      </c>
      <c r="G46" s="161"/>
    </row>
    <row r="47" spans="1:7" s="25" customFormat="1" ht="15.75" customHeight="1">
      <c r="A47" s="26">
        <v>85295</v>
      </c>
      <c r="B47" s="27" t="s">
        <v>7</v>
      </c>
      <c r="C47" s="28"/>
      <c r="D47" s="28"/>
      <c r="E47" s="149"/>
      <c r="F47" s="55"/>
      <c r="G47" s="36">
        <f>SUM(G48:G49)</f>
        <v>52500</v>
      </c>
    </row>
    <row r="48" spans="1:7" s="2" customFormat="1" ht="29.25" customHeight="1">
      <c r="A48" s="199">
        <v>6060</v>
      </c>
      <c r="B48" s="143" t="s">
        <v>41</v>
      </c>
      <c r="C48" s="207"/>
      <c r="D48" s="207"/>
      <c r="E48" s="208"/>
      <c r="F48" s="141"/>
      <c r="G48" s="142">
        <v>46700</v>
      </c>
    </row>
    <row r="49" spans="1:7" s="25" customFormat="1" ht="19.5" customHeight="1" thickBot="1">
      <c r="A49" s="50">
        <v>4430</v>
      </c>
      <c r="B49" s="52" t="s">
        <v>100</v>
      </c>
      <c r="C49" s="51"/>
      <c r="D49" s="51"/>
      <c r="E49" s="153"/>
      <c r="F49" s="56"/>
      <c r="G49" s="31">
        <v>5800</v>
      </c>
    </row>
    <row r="50" spans="1:7" s="2" customFormat="1" ht="18" customHeight="1" thickBot="1" thickTop="1">
      <c r="A50" s="39">
        <v>926</v>
      </c>
      <c r="B50" s="40" t="s">
        <v>36</v>
      </c>
      <c r="C50" s="41" t="s">
        <v>34</v>
      </c>
      <c r="D50" s="41"/>
      <c r="E50" s="213"/>
      <c r="F50" s="200">
        <f>SUM(F51)</f>
        <v>6000</v>
      </c>
      <c r="G50" s="201">
        <f>SUM(G51)</f>
        <v>6000</v>
      </c>
    </row>
    <row r="51" spans="1:7" s="25" customFormat="1" ht="20.25" customHeight="1" thickTop="1">
      <c r="A51" s="26">
        <v>92695</v>
      </c>
      <c r="B51" s="27" t="s">
        <v>7</v>
      </c>
      <c r="C51" s="28"/>
      <c r="D51" s="28"/>
      <c r="E51" s="149"/>
      <c r="F51" s="55">
        <f>SUM(F52:F53)</f>
        <v>6000</v>
      </c>
      <c r="G51" s="36">
        <f>SUM(G53:G53)</f>
        <v>6000</v>
      </c>
    </row>
    <row r="52" spans="1:7" s="2" customFormat="1" ht="20.25" customHeight="1">
      <c r="A52" s="50">
        <v>4280</v>
      </c>
      <c r="B52" s="52" t="s">
        <v>70</v>
      </c>
      <c r="C52" s="20"/>
      <c r="D52" s="20"/>
      <c r="E52" s="150"/>
      <c r="F52" s="56">
        <v>6000</v>
      </c>
      <c r="G52" s="31"/>
    </row>
    <row r="53" spans="1:7" s="25" customFormat="1" ht="20.25" customHeight="1" thickBot="1">
      <c r="A53" s="50">
        <v>4300</v>
      </c>
      <c r="B53" s="52" t="s">
        <v>69</v>
      </c>
      <c r="C53" s="51"/>
      <c r="D53" s="51"/>
      <c r="E53" s="153"/>
      <c r="F53" s="56"/>
      <c r="G53" s="31">
        <v>6000</v>
      </c>
    </row>
    <row r="54" spans="1:7" s="47" customFormat="1" ht="21" customHeight="1" thickBot="1" thickTop="1">
      <c r="A54" s="43"/>
      <c r="B54" s="44" t="s">
        <v>8</v>
      </c>
      <c r="C54" s="49"/>
      <c r="D54" s="238">
        <f>D50+D28+D25+D22+D17+D10</f>
        <v>102390</v>
      </c>
      <c r="E54" s="213">
        <f>E17+E22+E10+E28+E50+E25</f>
        <v>786668</v>
      </c>
      <c r="F54" s="146">
        <f>F17+F22+F10+F28+F50+F25</f>
        <v>375190</v>
      </c>
      <c r="G54" s="46">
        <f>G17+G22+G10+G28+G50+G25</f>
        <v>1100948</v>
      </c>
    </row>
    <row r="55" spans="1:7" s="134" customFormat="1" ht="20.25" customHeight="1" thickBot="1" thickTop="1">
      <c r="A55" s="129"/>
      <c r="B55" s="48" t="s">
        <v>17</v>
      </c>
      <c r="C55" s="131"/>
      <c r="D55" s="137">
        <f>E54-D54</f>
        <v>684278</v>
      </c>
      <c r="E55" s="225"/>
      <c r="F55" s="137">
        <f>G54-F54</f>
        <v>725758</v>
      </c>
      <c r="G55" s="133"/>
    </row>
    <row r="56" s="14" customFormat="1" ht="13.5" thickTop="1"/>
    <row r="57" s="14" customFormat="1" ht="12.75"/>
    <row r="58" s="14" customFormat="1" ht="12.75"/>
    <row r="59" s="14" customFormat="1" ht="12.75"/>
  </sheetData>
  <printOptions horizontalCentered="1"/>
  <pageMargins left="0" right="0" top="0.984251968503937" bottom="0.984251968503937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2004-10-29T11:01:49Z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