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'Arkusz1'!$8:$10</definedName>
    <definedName name="_xlnm.Print_Titles" localSheetId="1">'Arkusz2'!$8:$10</definedName>
    <definedName name="_xlnm.Print_Titles" localSheetId="2">'Arkusz3'!$8:$10</definedName>
    <definedName name="_xlnm.Print_Titles" localSheetId="3">'Arkusz4'!$8:$10</definedName>
  </definedNames>
  <calcPr fullCalcOnLoad="1"/>
</workbook>
</file>

<file path=xl/sharedStrings.xml><?xml version="1.0" encoding="utf-8"?>
<sst xmlns="http://schemas.openxmlformats.org/spreadsheetml/2006/main" count="270" uniqueCount="139">
  <si>
    <t>Załącznik nr 1 do Zarządzenia</t>
  </si>
  <si>
    <t>Prezydenta Miasta Koszalina</t>
  </si>
  <si>
    <t>ZMIANY  W  PLANIE  WYDATKÓW   NA   ZADANIA  WŁASNE                                                GMINY W 2004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</si>
  <si>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</si>
  <si>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</si>
  <si>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</si>
  <si>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</si>
  <si>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</si>
  <si>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</si>
  <si>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</si>
  <si>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</si>
  <si>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</si>
  <si>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</si>
  <si>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materiałów i wyposażenia</t>
  </si>
  <si>
    <t>Zakup usług pozostałych</t>
  </si>
  <si>
    <t>GOSPODARKA MIESZKANIOWA</t>
  </si>
  <si>
    <t>N</t>
  </si>
  <si>
    <t>Gospodarka gruntami i nieruchomościami</t>
  </si>
  <si>
    <t xml:space="preserve">Zakup energii </t>
  </si>
  <si>
    <r>
      <t xml:space="preserve">Zakup usług pozostałych </t>
    </r>
    <r>
      <rPr>
        <i/>
        <sz val="11"/>
        <rFont val="Times New Roman"/>
        <family val="1"/>
      </rPr>
      <t xml:space="preserve">- podziały geodezyjne  </t>
    </r>
    <r>
      <rPr>
        <sz val="11"/>
        <rFont val="Times New Roman"/>
        <family val="1"/>
      </rPr>
      <t xml:space="preserve">  </t>
    </r>
  </si>
  <si>
    <t>Koszty postępowania sądowego i prokuratorskiego</t>
  </si>
  <si>
    <t>DZIAŁALNOŚĆ USŁUGOWA</t>
  </si>
  <si>
    <t>Plany zagospodarowania przestrzennego</t>
  </si>
  <si>
    <t xml:space="preserve">Dotacja celowa z budżetu na finansowanie lub dofinansowanie zadań zleconych do realizacji stowarzyszeniom </t>
  </si>
  <si>
    <t>OP</t>
  </si>
  <si>
    <t xml:space="preserve">Zakup usług pozostałych  </t>
  </si>
  <si>
    <t>A</t>
  </si>
  <si>
    <t>ADMINISTRACJA PUBLICZNA</t>
  </si>
  <si>
    <t>BRM</t>
  </si>
  <si>
    <t>Pozostała działalność</t>
  </si>
  <si>
    <t xml:space="preserve">Nagrody i wydatki osobowe nie zaliczane do wynagrodzeń </t>
  </si>
  <si>
    <t>RÓŻNE ROZLICZENIA</t>
  </si>
  <si>
    <t>Fn</t>
  </si>
  <si>
    <t>POMOC SPOŁECZNA</t>
  </si>
  <si>
    <t>KS</t>
  </si>
  <si>
    <t>Ośrodki wsparcia</t>
  </si>
  <si>
    <t>"Złoty Wiek"</t>
  </si>
  <si>
    <t>Dodatkowe wynagrodzenie roczne</t>
  </si>
  <si>
    <t>Podatek od nieruchomości</t>
  </si>
  <si>
    <t>Hotel dla bezdomnych "Przytulisko"</t>
  </si>
  <si>
    <t>GOSPODARKA  KOMUNALNA I OCHRONA ŚRODOWISKA</t>
  </si>
  <si>
    <t>IK</t>
  </si>
  <si>
    <t>90095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</si>
  <si>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10"/>
        <rFont val="Times New Roman"/>
        <family val="1"/>
      </rPr>
      <t>czyny społeczne:</t>
    </r>
  </si>
  <si>
    <t>SKB oś. Parkowe</t>
  </si>
  <si>
    <t>SKB uzbrojenia ul. Austriackiej II</t>
  </si>
  <si>
    <t>SKB Wodociągu w ul. Pomorskiej - Bocznej</t>
  </si>
  <si>
    <t>Dotacja celowa z budżetu na finansowanie lub dofinansowanie zadań zleconych do realizacji pozostałym jednostkom nie zaliczanym do sektora finansów publicznych</t>
  </si>
  <si>
    <t>Wydatki inwestycyjne jednostek budżetowych</t>
  </si>
  <si>
    <t>GOSPODARKA KOMUNALNA I OCHRONA ŚRODOWISKA</t>
  </si>
  <si>
    <t>Gospodarka ściekowa i ochrona wód</t>
  </si>
  <si>
    <t xml:space="preserve">Pozostała działalność </t>
  </si>
  <si>
    <t>SKB Wodociągu w ul. Podmiejskiej  - bocznej</t>
  </si>
  <si>
    <t>OGÓŁEM</t>
  </si>
  <si>
    <t>per saldo</t>
  </si>
  <si>
    <t>Załącznik nr 2 do Zarządzenia</t>
  </si>
  <si>
    <t>ZMIANY  W  PLANIE  WYDATKÓW   NA   ZADANIA  WŁASNE  POWIATU   W 2004  ROKU</t>
  </si>
  <si>
    <t>w  złotych</t>
  </si>
  <si>
    <t>TRANSPORT I ŁĄCZNOŚĆ</t>
  </si>
  <si>
    <t>Drogi publiczne w miastach na prawach powiatu</t>
  </si>
  <si>
    <t>Zakup usług remontowych</t>
  </si>
  <si>
    <t>OA</t>
  </si>
  <si>
    <t>Część równoważąca subwencji ogólnej dla powiatów</t>
  </si>
  <si>
    <t>Pozostałe odsetki</t>
  </si>
  <si>
    <t>OŚWIATA I WYCHOWANIE</t>
  </si>
  <si>
    <t>E</t>
  </si>
  <si>
    <t>Licea ogólnokształcące</t>
  </si>
  <si>
    <t>Nagrody i wydatki osobowe nie zaliczane do wynagrodzeń</t>
  </si>
  <si>
    <t>Wynagrodzenia osobowe pracowników</t>
  </si>
  <si>
    <t>Różne opłaty i składki</t>
  </si>
  <si>
    <t>Licea profilowane</t>
  </si>
  <si>
    <t>Szkoły zawodowe</t>
  </si>
  <si>
    <t>Dokształcanie i doskonalenie nauczycieli</t>
  </si>
  <si>
    <r>
      <t xml:space="preserve">Zakup usług pozostałych </t>
    </r>
    <r>
      <rPr>
        <i/>
        <sz val="11"/>
        <rFont val="Times New Roman"/>
        <family val="1"/>
      </rPr>
      <t>- organizowanie konkursów, olimpiad</t>
    </r>
    <r>
      <rPr>
        <sz val="11"/>
        <rFont val="Times New Roman"/>
        <family val="1"/>
      </rPr>
      <t xml:space="preserve"> </t>
    </r>
  </si>
  <si>
    <r>
      <t xml:space="preserve">Zakup usług pozostałych </t>
    </r>
    <r>
      <rPr>
        <i/>
        <sz val="11"/>
        <rFont val="Times New Roman"/>
        <family val="1"/>
      </rPr>
      <t>- praktyki zawodowe</t>
    </r>
    <r>
      <rPr>
        <sz val="11"/>
        <rFont val="Times New Roman"/>
        <family val="1"/>
      </rPr>
      <t xml:space="preserve"> </t>
    </r>
  </si>
  <si>
    <t>EDUKACYJNA OPIEKA WYCHOWAWCZA</t>
  </si>
  <si>
    <t>Internaty i bursy szkolne</t>
  </si>
  <si>
    <t>Załącznik nr 3 do Zarządzenia</t>
  </si>
  <si>
    <t>ZMIANY PLANU DOCHODÓW I WYDATKÓW NA ZADANIA ZLECONE  GMINIE Z   ZAKRESU ADMINISTRACJI   RZĄDOWEJ                                                       W  2004  ROKU</t>
  </si>
  <si>
    <t>Świadczenia rodzinne oraz składki na ubezpieczenia emerytalne i rentowe z ubezpieczenia społecznego</t>
  </si>
  <si>
    <t>"Odrodzenie"</t>
  </si>
  <si>
    <t>Składki na ubezpieczenie społeczne</t>
  </si>
  <si>
    <t>Składki na Fundusz Pracy</t>
  </si>
  <si>
    <t>Dotacje celowe przekazane z budżetu państwa na inwestycje i zakupy inwestycyjne z zakresu administracji rządowej oraz innych zadań zleconych gminom ustawami</t>
  </si>
  <si>
    <t>Wydatki na zakupy inwestycyjne jednostek budżetowych</t>
  </si>
  <si>
    <t>Drogi publiczne gminne</t>
  </si>
  <si>
    <t>ul. Świerkowa - Jodłowa</t>
  </si>
  <si>
    <t>ul. Wiązowa - Grabowa</t>
  </si>
  <si>
    <t>ul. Gerberowa - Sadowa</t>
  </si>
  <si>
    <t>oś. Topolowe - drogi</t>
  </si>
  <si>
    <t>oś. Lipowe - drogi</t>
  </si>
  <si>
    <t>ul. Krańcowa</t>
  </si>
  <si>
    <t>Dojazd do pawilonów przy                                 ul. Władysława IV - go</t>
  </si>
  <si>
    <t>Remont placu giełdy</t>
  </si>
  <si>
    <t>ul. Francuska</t>
  </si>
  <si>
    <t>Drogi wewnętrzne</t>
  </si>
  <si>
    <t>Wydatki inwestycyjne jednostek budżetowych - ul. Śródmiejska</t>
  </si>
  <si>
    <t>RO "Śródmieście"</t>
  </si>
  <si>
    <t>ZK</t>
  </si>
  <si>
    <t>BEZPIECZEŃSTWO PUBLICZNE I OCHRONA PRZECIWPOŻAROWA</t>
  </si>
  <si>
    <t>Obrona cywilna</t>
  </si>
  <si>
    <t>Schroniska dla zwierząt</t>
  </si>
  <si>
    <t>SKB os. 4 go Marca</t>
  </si>
  <si>
    <t>SKB os. Parkowe</t>
  </si>
  <si>
    <t xml:space="preserve">Wydatki inwestycyjne jednostek budżetowych </t>
  </si>
  <si>
    <t>"Magistrala wodociągowa do Dzierżęcina"</t>
  </si>
  <si>
    <t>"Rozbudowa Cmentarza komunalnego"</t>
  </si>
  <si>
    <t>RWZ</t>
  </si>
  <si>
    <t xml:space="preserve">Nr      /         / 04  </t>
  </si>
  <si>
    <t>Komisje poborowe</t>
  </si>
  <si>
    <t>SO</t>
  </si>
  <si>
    <t>Różne wydatki na rzecz osób fizycznych</t>
  </si>
  <si>
    <t xml:space="preserve">Nr       /         / 04  </t>
  </si>
  <si>
    <t>Zasiłki i pomoc w naturze oraz składki na ubezpieczenia społeczne</t>
  </si>
  <si>
    <t>Świadczenia społeczne</t>
  </si>
  <si>
    <t>URZĘDY NACZELNYCH ORGANÓW WŁADZY PAŃSTWOWEJ, KONTROLI I OCHRONY PRAWA ORAZ SĄDOWNICTWA</t>
  </si>
  <si>
    <t>Wybory do Parlamentu Europejskiego</t>
  </si>
  <si>
    <t>Dotacje celowe otrzynane z budżetu państwa na realizację zadań bieżących z zakresu administracji rządowej oraz innych zadań zleconych gminom ustawami</t>
  </si>
  <si>
    <t>Dotacje celowe otrzymane z budżetu państwa na realizację zadań bieżących z zakresu administracji rządowej oraz innych zadań zleconych gminom ustawami</t>
  </si>
  <si>
    <t>Załącznik nr 4 do Zarządzenia</t>
  </si>
  <si>
    <t>Rezerwy ogólne i celowe</t>
  </si>
  <si>
    <t>Rezerwa ogólna</t>
  </si>
  <si>
    <t>Urząd Miejski</t>
  </si>
  <si>
    <t>SZKOLNICTWO WYŻSZE</t>
  </si>
  <si>
    <t>Składki na ubezpieczenia społeczne</t>
  </si>
  <si>
    <t>Składki na FP</t>
  </si>
  <si>
    <t>Podróże służbowe krajowe</t>
  </si>
  <si>
    <t>ZMIANY  W  PLANIE  WYDATKÓW   NA   ZADANIA  ZLECONE  POWIATOWI Z ZAKRESU ADMINISTRACJI RZĄDOWEJ                                           W 2004  ROKU</t>
  </si>
  <si>
    <t>z dnia  14  czerwca   2004 roku</t>
  </si>
  <si>
    <t>z dnia  14  czerwca  2004 roku</t>
  </si>
  <si>
    <r>
      <t>Zakup usług remontowych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- remonty bieżące dróg</t>
    </r>
  </si>
  <si>
    <r>
      <t xml:space="preserve">Wydatki inwestycyjne jednostek budżetowych                                                         </t>
    </r>
    <r>
      <rPr>
        <i/>
        <sz val="10"/>
        <rFont val="Times New Roman"/>
        <family val="1"/>
      </rPr>
      <t>"Kolektor sanitarny A - II etap"</t>
    </r>
  </si>
  <si>
    <r>
      <t xml:space="preserve">Zakup usług remontowych                                    </t>
    </r>
    <r>
      <rPr>
        <i/>
        <sz val="10"/>
        <rFont val="Times New Roman"/>
        <family val="1"/>
      </rPr>
      <t xml:space="preserve">"Kolektor XXVIII" </t>
    </r>
  </si>
  <si>
    <r>
      <t>Zakup usług pozostałych</t>
    </r>
    <r>
      <rPr>
        <i/>
        <sz val="11"/>
        <rFont val="Times New Roman"/>
        <family val="1"/>
      </rPr>
      <t xml:space="preserve"> -                                      </t>
    </r>
    <r>
      <rPr>
        <i/>
        <sz val="10"/>
        <rFont val="Times New Roman"/>
        <family val="1"/>
      </rPr>
      <t xml:space="preserve">  "Opracowania, ekspertyzy, opinie" </t>
    </r>
  </si>
  <si>
    <r>
      <t>Dotacja celowa z budżetu na finansowanie lub dofinansowanie inwestycji i zakupów inwestycyjnych jednostek nie zaliczanych do sektora finansów publicznych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czyny społeczne</t>
    </r>
  </si>
  <si>
    <r>
      <t xml:space="preserve">Wydatki inwestycyjne jednostek budżetowych </t>
    </r>
    <r>
      <rPr>
        <i/>
        <sz val="10"/>
        <rFont val="Times New Roman"/>
        <family val="1"/>
      </rPr>
      <t>- budowa  ul. Śródmiejskieja</t>
    </r>
  </si>
  <si>
    <r>
      <t xml:space="preserve">Zakup usług remontowych </t>
    </r>
    <r>
      <rPr>
        <i/>
        <sz val="11"/>
        <rFont val="Times New Roman"/>
        <family val="1"/>
      </rPr>
      <t>-</t>
    </r>
    <r>
      <rPr>
        <i/>
        <sz val="10"/>
        <rFont val="Times New Roman"/>
        <family val="1"/>
      </rPr>
      <t>Szkoła Podstawowa Nr 13</t>
    </r>
  </si>
  <si>
    <r>
      <t xml:space="preserve">Zakup usług remontowych </t>
    </r>
    <r>
      <rPr>
        <i/>
        <sz val="11"/>
        <rFont val="Times New Roman"/>
        <family val="1"/>
      </rPr>
      <t xml:space="preserve">- </t>
    </r>
    <r>
      <rPr>
        <b/>
        <i/>
        <sz val="10"/>
        <rFont val="Times New Roman"/>
        <family val="1"/>
      </rPr>
      <t>RO "Przedmieście Księżnej Anny</t>
    </r>
    <r>
      <rPr>
        <i/>
        <sz val="11"/>
        <rFont val="Times New Roman"/>
        <family val="1"/>
      </rPr>
      <t>"</t>
    </r>
  </si>
  <si>
    <t xml:space="preserve">Nr 174 / 1190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</si>
</sst>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2">
    <font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1"/>
      <name val="Times New Roman CE"/>
      <family val="1"/>
    </font>
    <font>
      <i/>
      <sz val="13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8" xfId="0" applyNumberFormat="1" applyFont="1" applyFill="1" applyBorder="1" applyAlignment="1" applyProtection="1">
      <alignment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2" xfId="18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" fontId="10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Border="1" applyAlignment="1">
      <alignment vertical="center" wrapText="1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" xfId="18" applyNumberFormat="1" applyFont="1" applyFill="1" applyBorder="1" applyAlignment="1" applyProtection="1">
      <alignment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8" xfId="0" applyNumberFormat="1" applyFont="1" applyBorder="1" applyAlignment="1">
      <alignment vertical="center" wrapText="1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164" fontId="2" fillId="0" borderId="6" xfId="18" applyNumberFormat="1" applyFont="1" applyFill="1" applyBorder="1" applyAlignment="1" applyProtection="1">
      <alignment horizontal="left" vertical="center" wrapText="1"/>
      <protection locked="0"/>
    </xf>
    <xf numFmtId="164" fontId="2" fillId="0" borderId="6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centerContinuous" vertical="center"/>
      <protection locked="0"/>
    </xf>
    <xf numFmtId="0" fontId="2" fillId="0" borderId="25" xfId="0" applyNumberFormat="1" applyFont="1" applyFill="1" applyBorder="1" applyAlignment="1" applyProtection="1">
      <alignment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20" xfId="18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8" xfId="18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164" fontId="13" fillId="0" borderId="6" xfId="18" applyNumberFormat="1" applyFont="1" applyFill="1" applyBorder="1" applyAlignment="1" applyProtection="1">
      <alignment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8" xfId="18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" xfId="18" applyNumberFormat="1" applyFont="1" applyFill="1" applyBorder="1" applyAlignment="1" applyProtection="1">
      <alignment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1" fontId="2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0" xfId="18" applyNumberFormat="1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8" xfId="18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33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4" fontId="10" fillId="0" borderId="26" xfId="0" applyNumberFormat="1" applyFont="1" applyFill="1" applyBorder="1" applyAlignment="1" applyProtection="1">
      <alignment horizontal="center" vertical="center"/>
      <protection locked="0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164" fontId="12" fillId="0" borderId="6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1" fontId="12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" xfId="18" applyNumberFormat="1" applyFont="1" applyFill="1" applyBorder="1" applyAlignment="1" applyProtection="1">
      <alignment vertical="center" wrapText="1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34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23" xfId="0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" fillId="0" borderId="35" xfId="0" applyNumberFormat="1" applyFont="1" applyFill="1" applyBorder="1" applyAlignment="1" applyProtection="1">
      <alignment/>
      <protection locked="0"/>
    </xf>
    <xf numFmtId="3" fontId="18" fillId="0" borderId="23" xfId="0" applyNumberFormat="1" applyFont="1" applyBorder="1" applyAlignment="1">
      <alignment horizontal="centerContinuous" vertical="center"/>
    </xf>
    <xf numFmtId="0" fontId="1" fillId="0" borderId="36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164" fontId="10" fillId="0" borderId="20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18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164" fontId="10" fillId="0" borderId="23" xfId="18" applyNumberFormat="1" applyFont="1" applyFill="1" applyBorder="1" applyAlignment="1" applyProtection="1">
      <alignment vertical="center" wrapText="1"/>
      <protection locked="0"/>
    </xf>
    <xf numFmtId="164" fontId="10" fillId="0" borderId="43" xfId="18" applyNumberFormat="1" applyFont="1" applyFill="1" applyBorder="1" applyAlignment="1" applyProtection="1">
      <alignment vertical="center" wrapText="1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164" fontId="2" fillId="0" borderId="26" xfId="18" applyNumberFormat="1" applyFont="1" applyFill="1" applyBorder="1" applyAlignment="1" applyProtection="1">
      <alignment vertical="center" wrapText="1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" fontId="19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8" xfId="18" applyNumberFormat="1" applyFont="1" applyFill="1" applyBorder="1" applyAlignment="1" applyProtection="1">
      <alignment vertical="center" wrapText="1"/>
      <protection locked="0"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10" fillId="0" borderId="24" xfId="18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164" fontId="10" fillId="0" borderId="12" xfId="18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1" fontId="19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0" xfId="18" applyNumberFormat="1" applyFont="1" applyFill="1" applyBorder="1" applyAlignment="1" applyProtection="1">
      <alignment vertical="center" wrapText="1"/>
      <protection locked="0"/>
    </xf>
    <xf numFmtId="164" fontId="10" fillId="0" borderId="45" xfId="18" applyNumberFormat="1" applyFont="1" applyFill="1" applyBorder="1" applyAlignment="1" applyProtection="1">
      <alignment horizontal="center" vertical="center" wrapText="1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164" fontId="10" fillId="0" borderId="8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20" xfId="18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0" fontId="16" fillId="0" borderId="18" xfId="0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vertical="center"/>
    </xf>
    <xf numFmtId="49" fontId="18" fillId="0" borderId="34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8" xfId="0" applyNumberFormat="1" applyFont="1" applyBorder="1" applyAlignment="1">
      <alignment horizontal="centerContinuous" vertical="center"/>
    </xf>
    <xf numFmtId="3" fontId="18" fillId="0" borderId="36" xfId="0" applyNumberFormat="1" applyFont="1" applyBorder="1" applyAlignment="1">
      <alignment horizontal="centerContinuous" vertical="center"/>
    </xf>
    <xf numFmtId="0" fontId="2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7" fillId="0" borderId="48" xfId="0" applyNumberFormat="1" applyFont="1" applyFill="1" applyBorder="1" applyAlignment="1" applyProtection="1">
      <alignment horizontal="center" wrapText="1"/>
      <protection locked="0"/>
    </xf>
    <xf numFmtId="0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top" wrapText="1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10" fillId="0" borderId="52" xfId="0" applyNumberFormat="1" applyFont="1" applyFill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164" fontId="10" fillId="0" borderId="8" xfId="18" applyNumberFormat="1" applyFont="1" applyFill="1" applyBorder="1" applyAlignment="1" applyProtection="1">
      <alignment vertical="center" wrapText="1"/>
      <protection locked="0"/>
    </xf>
    <xf numFmtId="3" fontId="10" fillId="0" borderId="54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164" fontId="21" fillId="0" borderId="8" xfId="18" applyNumberFormat="1" applyFont="1" applyFill="1" applyBorder="1" applyAlignment="1" applyProtection="1">
      <alignment vertical="center" wrapText="1"/>
      <protection locked="0"/>
    </xf>
    <xf numFmtId="164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0" fontId="16" fillId="0" borderId="25" xfId="0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16" fillId="0" borderId="53" xfId="0" applyNumberFormat="1" applyFont="1" applyBorder="1" applyAlignment="1">
      <alignment vertical="center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1" xfId="0" applyFont="1" applyBorder="1" applyAlignment="1">
      <alignment vertical="center"/>
    </xf>
    <xf numFmtId="1" fontId="10" fillId="0" borderId="5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5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1" fontId="10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5" xfId="18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1" fontId="1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6" xfId="18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" fontId="14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8" xfId="18" applyNumberFormat="1" applyFont="1" applyFill="1" applyBorder="1" applyAlignment="1" applyProtection="1">
      <alignment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6" xfId="18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1" fontId="14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0" xfId="18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164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8.375" style="159" customWidth="1"/>
    <col min="2" max="2" width="35.75390625" style="159" customWidth="1"/>
    <col min="3" max="3" width="6.75390625" style="159" customWidth="1"/>
    <col min="4" max="4" width="12.875" style="159" hidden="1" customWidth="1"/>
    <col min="5" max="6" width="16.75390625" style="159" customWidth="1"/>
    <col min="7" max="16384" width="10.00390625" style="159" customWidth="1"/>
  </cols>
  <sheetData>
    <row r="1" spans="4:6" s="1" customFormat="1" ht="12" customHeight="1">
      <c r="D1" s="2"/>
      <c r="E1" s="3" t="s">
        <v>0</v>
      </c>
      <c r="F1" s="3"/>
    </row>
    <row r="2" spans="1:6" s="1" customFormat="1" ht="12" customHeight="1">
      <c r="A2" s="4"/>
      <c r="B2" s="5"/>
      <c r="C2" s="6"/>
      <c r="D2" s="7"/>
      <c r="E2" s="8" t="s">
        <v>138</v>
      </c>
      <c r="F2" s="3"/>
    </row>
    <row r="3" spans="1:6" s="1" customFormat="1" ht="12" customHeight="1">
      <c r="A3" s="4"/>
      <c r="B3" s="5"/>
      <c r="C3" s="6"/>
      <c r="D3" s="7"/>
      <c r="E3" s="8" t="s">
        <v>1</v>
      </c>
      <c r="F3" s="3"/>
    </row>
    <row r="4" spans="1:6" s="1" customFormat="1" ht="12" customHeight="1">
      <c r="A4" s="4"/>
      <c r="B4" s="5"/>
      <c r="C4" s="6"/>
      <c r="D4" s="7"/>
      <c r="E4" s="8" t="s">
        <v>128</v>
      </c>
      <c r="F4" s="3"/>
    </row>
    <row r="5" spans="1:6" s="1" customFormat="1" ht="16.5" customHeight="1">
      <c r="A5" s="4"/>
      <c r="B5" s="9"/>
      <c r="C5" s="6"/>
      <c r="D5" s="10"/>
      <c r="E5" s="10"/>
      <c r="F5" s="10"/>
    </row>
    <row r="6" spans="1:6" s="1" customFormat="1" ht="46.5" customHeight="1">
      <c r="A6" s="11" t="s">
        <v>2</v>
      </c>
      <c r="B6" s="12"/>
      <c r="C6" s="13"/>
      <c r="D6" s="14"/>
      <c r="E6" s="15"/>
      <c r="F6" s="14"/>
    </row>
    <row r="7" spans="1:6" s="1" customFormat="1" ht="16.5" customHeight="1" thickBot="1">
      <c r="A7" s="11"/>
      <c r="B7" s="12"/>
      <c r="C7" s="6"/>
      <c r="D7" s="10"/>
      <c r="E7" s="16"/>
      <c r="F7" s="16" t="s">
        <v>3</v>
      </c>
    </row>
    <row r="8" spans="1:6" s="23" customFormat="1" ht="22.5" customHeight="1">
      <c r="A8" s="17" t="s">
        <v>4</v>
      </c>
      <c r="B8" s="18" t="s">
        <v>5</v>
      </c>
      <c r="C8" s="19" t="s">
        <v>6</v>
      </c>
      <c r="D8" s="20" t="s">
        <v>7</v>
      </c>
      <c r="E8" s="21" t="s">
        <v>8</v>
      </c>
      <c r="F8" s="22"/>
    </row>
    <row r="9" spans="1:6" s="23" customFormat="1" ht="16.5" customHeight="1">
      <c r="A9" s="24" t="s">
        <v>9</v>
      </c>
      <c r="B9" s="25"/>
      <c r="C9" s="26" t="s">
        <v>10</v>
      </c>
      <c r="D9" s="27" t="s">
        <v>11</v>
      </c>
      <c r="E9" s="28" t="s">
        <v>12</v>
      </c>
      <c r="F9" s="29" t="s">
        <v>11</v>
      </c>
    </row>
    <row r="10" spans="1:6" s="34" customFormat="1" ht="9.75" customHeight="1" thickBot="1">
      <c r="A10" s="30">
        <v>1</v>
      </c>
      <c r="B10" s="31">
        <v>2</v>
      </c>
      <c r="C10" s="31">
        <v>3</v>
      </c>
      <c r="D10" s="32">
        <v>4</v>
      </c>
      <c r="E10" s="31">
        <v>4</v>
      </c>
      <c r="F10" s="33">
        <v>5</v>
      </c>
    </row>
    <row r="11" spans="1:6" s="40" customFormat="1" ht="20.25" customHeight="1" thickBot="1" thickTop="1">
      <c r="A11" s="35">
        <v>600</v>
      </c>
      <c r="B11" s="36" t="s">
        <v>58</v>
      </c>
      <c r="C11" s="37" t="s">
        <v>41</v>
      </c>
      <c r="D11" s="37"/>
      <c r="E11" s="38">
        <f>E12+E22</f>
        <v>430000</v>
      </c>
      <c r="F11" s="39">
        <f>F12+F22</f>
        <v>850000</v>
      </c>
    </row>
    <row r="12" spans="1:6" s="40" customFormat="1" ht="21" customHeight="1" thickTop="1">
      <c r="A12" s="41">
        <v>60016</v>
      </c>
      <c r="B12" s="42" t="s">
        <v>85</v>
      </c>
      <c r="C12" s="43"/>
      <c r="D12" s="43"/>
      <c r="E12" s="44">
        <f>SUM(E13:E14)</f>
        <v>430000</v>
      </c>
      <c r="F12" s="45">
        <f>SUM(F13:F14)</f>
        <v>340000</v>
      </c>
    </row>
    <row r="13" spans="1:6" s="2" customFormat="1" ht="30.75" customHeight="1">
      <c r="A13" s="80">
        <v>4270</v>
      </c>
      <c r="B13" s="81" t="s">
        <v>130</v>
      </c>
      <c r="C13" s="47"/>
      <c r="D13" s="48"/>
      <c r="E13" s="49"/>
      <c r="F13" s="50">
        <v>50000</v>
      </c>
    </row>
    <row r="14" spans="1:6" s="2" customFormat="1" ht="30">
      <c r="A14" s="80">
        <v>6050</v>
      </c>
      <c r="B14" s="81" t="s">
        <v>48</v>
      </c>
      <c r="C14" s="47"/>
      <c r="D14" s="48"/>
      <c r="E14" s="49">
        <f>SUM(E15:E21)</f>
        <v>430000</v>
      </c>
      <c r="F14" s="50">
        <f>SUM(F15:F21)</f>
        <v>290000</v>
      </c>
    </row>
    <row r="15" spans="1:6" s="284" customFormat="1" ht="17.25" customHeight="1">
      <c r="A15" s="280"/>
      <c r="B15" s="281" t="s">
        <v>86</v>
      </c>
      <c r="C15" s="282"/>
      <c r="D15" s="283"/>
      <c r="E15" s="126"/>
      <c r="F15" s="127">
        <v>60000</v>
      </c>
    </row>
    <row r="16" spans="1:6" s="284" customFormat="1" ht="17.25" customHeight="1">
      <c r="A16" s="280"/>
      <c r="B16" s="281" t="s">
        <v>87</v>
      </c>
      <c r="C16" s="282"/>
      <c r="D16" s="283"/>
      <c r="E16" s="126"/>
      <c r="F16" s="127">
        <v>50000</v>
      </c>
    </row>
    <row r="17" spans="1:6" s="284" customFormat="1" ht="17.25" customHeight="1">
      <c r="A17" s="280"/>
      <c r="B17" s="281" t="s">
        <v>88</v>
      </c>
      <c r="C17" s="282"/>
      <c r="D17" s="283"/>
      <c r="E17" s="126">
        <v>30000</v>
      </c>
      <c r="F17" s="127"/>
    </row>
    <row r="18" spans="1:6" s="284" customFormat="1" ht="17.25" customHeight="1">
      <c r="A18" s="280"/>
      <c r="B18" s="281" t="s">
        <v>89</v>
      </c>
      <c r="C18" s="282"/>
      <c r="D18" s="283"/>
      <c r="E18" s="126"/>
      <c r="F18" s="127">
        <v>50000</v>
      </c>
    </row>
    <row r="19" spans="1:6" s="284" customFormat="1" ht="17.25" customHeight="1">
      <c r="A19" s="280"/>
      <c r="B19" s="281" t="s">
        <v>90</v>
      </c>
      <c r="C19" s="282"/>
      <c r="D19" s="283"/>
      <c r="E19" s="126">
        <v>100000</v>
      </c>
      <c r="F19" s="127"/>
    </row>
    <row r="20" spans="1:6" s="284" customFormat="1" ht="17.25" customHeight="1">
      <c r="A20" s="280"/>
      <c r="B20" s="281" t="s">
        <v>91</v>
      </c>
      <c r="C20" s="282"/>
      <c r="D20" s="283"/>
      <c r="E20" s="126">
        <v>300000</v>
      </c>
      <c r="F20" s="127"/>
    </row>
    <row r="21" spans="1:6" s="284" customFormat="1" ht="26.25" customHeight="1">
      <c r="A21" s="285"/>
      <c r="B21" s="286" t="s">
        <v>92</v>
      </c>
      <c r="C21" s="287"/>
      <c r="D21" s="288"/>
      <c r="E21" s="289"/>
      <c r="F21" s="290">
        <v>130000</v>
      </c>
    </row>
    <row r="22" spans="1:6" s="40" customFormat="1" ht="18.75" customHeight="1">
      <c r="A22" s="129">
        <v>60017</v>
      </c>
      <c r="B22" s="130" t="s">
        <v>95</v>
      </c>
      <c r="C22" s="247"/>
      <c r="D22" s="248"/>
      <c r="E22" s="249"/>
      <c r="F22" s="250">
        <f>F23</f>
        <v>510000</v>
      </c>
    </row>
    <row r="23" spans="1:6" s="2" customFormat="1" ht="18.75" customHeight="1">
      <c r="A23" s="80">
        <v>4270</v>
      </c>
      <c r="B23" s="81" t="s">
        <v>60</v>
      </c>
      <c r="C23" s="47"/>
      <c r="D23" s="48"/>
      <c r="E23" s="49"/>
      <c r="F23" s="50">
        <f>SUM(F24:F25)</f>
        <v>510000</v>
      </c>
    </row>
    <row r="24" spans="1:6" s="284" customFormat="1" ht="15.75" customHeight="1">
      <c r="A24" s="280"/>
      <c r="B24" s="281" t="s">
        <v>93</v>
      </c>
      <c r="C24" s="282"/>
      <c r="D24" s="283"/>
      <c r="E24" s="126"/>
      <c r="F24" s="127">
        <v>250000</v>
      </c>
    </row>
    <row r="25" spans="1:6" s="284" customFormat="1" ht="15.75" customHeight="1" thickBot="1">
      <c r="A25" s="280"/>
      <c r="B25" s="281" t="s">
        <v>94</v>
      </c>
      <c r="C25" s="282"/>
      <c r="D25" s="283"/>
      <c r="E25" s="126"/>
      <c r="F25" s="127">
        <v>260000</v>
      </c>
    </row>
    <row r="26" spans="1:6" s="54" customFormat="1" ht="30" customHeight="1" hidden="1" thickBot="1" thickTop="1">
      <c r="A26" s="51">
        <v>700</v>
      </c>
      <c r="B26" s="52" t="s">
        <v>15</v>
      </c>
      <c r="C26" s="37" t="s">
        <v>16</v>
      </c>
      <c r="D26" s="53"/>
      <c r="E26" s="38">
        <f>E27</f>
        <v>0</v>
      </c>
      <c r="F26" s="39">
        <f>F27</f>
        <v>0</v>
      </c>
    </row>
    <row r="27" spans="1:6" s="54" customFormat="1" ht="25.5" customHeight="1" hidden="1" thickTop="1">
      <c r="A27" s="55">
        <v>70005</v>
      </c>
      <c r="B27" s="56" t="s">
        <v>17</v>
      </c>
      <c r="C27" s="57"/>
      <c r="D27" s="58"/>
      <c r="E27" s="59">
        <f>SUM(E28:E30)</f>
        <v>0</v>
      </c>
      <c r="F27" s="60">
        <f>SUM(F28:F30)</f>
        <v>0</v>
      </c>
    </row>
    <row r="28" spans="1:6" s="54" customFormat="1" ht="22.5" customHeight="1" hidden="1">
      <c r="A28" s="61">
        <v>4260</v>
      </c>
      <c r="B28" s="62" t="s">
        <v>18</v>
      </c>
      <c r="C28" s="63"/>
      <c r="D28" s="64"/>
      <c r="E28" s="65"/>
      <c r="F28" s="66"/>
    </row>
    <row r="29" spans="1:6" s="2" customFormat="1" ht="22.5" customHeight="1" hidden="1">
      <c r="A29" s="46">
        <v>4300</v>
      </c>
      <c r="B29" s="67" t="s">
        <v>19</v>
      </c>
      <c r="C29" s="47"/>
      <c r="D29" s="48"/>
      <c r="E29" s="49"/>
      <c r="F29" s="50"/>
    </row>
    <row r="30" spans="1:6" s="2" customFormat="1" ht="22.5" customHeight="1" hidden="1" thickBot="1">
      <c r="A30" s="46">
        <v>4610</v>
      </c>
      <c r="B30" s="67" t="s">
        <v>20</v>
      </c>
      <c r="C30" s="47"/>
      <c r="D30" s="48"/>
      <c r="E30" s="49"/>
      <c r="F30" s="50"/>
    </row>
    <row r="31" spans="1:6" s="40" customFormat="1" ht="16.5" customHeight="1" hidden="1">
      <c r="A31" s="68">
        <v>710</v>
      </c>
      <c r="B31" s="69" t="s">
        <v>21</v>
      </c>
      <c r="C31" s="70"/>
      <c r="D31" s="71"/>
      <c r="E31" s="38">
        <f>SUM(E32)</f>
        <v>0</v>
      </c>
      <c r="F31" s="39">
        <f>F32</f>
        <v>0</v>
      </c>
    </row>
    <row r="32" spans="1:6" s="40" customFormat="1" ht="18.75" customHeight="1" hidden="1">
      <c r="A32" s="72">
        <v>71004</v>
      </c>
      <c r="B32" s="73" t="s">
        <v>22</v>
      </c>
      <c r="C32" s="74"/>
      <c r="D32" s="75"/>
      <c r="E32" s="76">
        <f>SUM(E33:E34)</f>
        <v>0</v>
      </c>
      <c r="F32" s="77">
        <f>SUM(F33:F34)</f>
        <v>0</v>
      </c>
    </row>
    <row r="33" spans="1:6" s="40" customFormat="1" ht="42.75" customHeight="1" hidden="1">
      <c r="A33" s="61">
        <v>2820</v>
      </c>
      <c r="B33" s="62" t="s">
        <v>23</v>
      </c>
      <c r="C33" s="78" t="s">
        <v>24</v>
      </c>
      <c r="D33" s="79"/>
      <c r="E33" s="49"/>
      <c r="F33" s="50"/>
    </row>
    <row r="34" spans="1:6" s="40" customFormat="1" ht="15.75" customHeight="1" hidden="1">
      <c r="A34" s="80">
        <v>4300</v>
      </c>
      <c r="B34" s="81" t="s">
        <v>25</v>
      </c>
      <c r="C34" s="78" t="s">
        <v>26</v>
      </c>
      <c r="D34" s="79"/>
      <c r="E34" s="49"/>
      <c r="F34" s="50"/>
    </row>
    <row r="35" spans="1:6" s="40" customFormat="1" ht="24" customHeight="1" thickBot="1" thickTop="1">
      <c r="A35" s="68">
        <v>750</v>
      </c>
      <c r="B35" s="69" t="s">
        <v>27</v>
      </c>
      <c r="C35" s="70"/>
      <c r="D35" s="71"/>
      <c r="E35" s="38">
        <f>SUM(E38)+E36</f>
        <v>5108</v>
      </c>
      <c r="F35" s="39">
        <f>F38+F36</f>
        <v>27460</v>
      </c>
    </row>
    <row r="36" spans="1:6" s="40" customFormat="1" ht="21.75" customHeight="1" thickTop="1">
      <c r="A36" s="274">
        <v>75023</v>
      </c>
      <c r="B36" s="275" t="s">
        <v>122</v>
      </c>
      <c r="C36" s="276" t="s">
        <v>61</v>
      </c>
      <c r="D36" s="277"/>
      <c r="E36" s="44">
        <f>E37</f>
        <v>1308</v>
      </c>
      <c r="F36" s="45"/>
    </row>
    <row r="37" spans="1:6" s="2" customFormat="1" ht="19.5" customHeight="1">
      <c r="A37" s="80">
        <v>4110</v>
      </c>
      <c r="B37" s="81" t="s">
        <v>81</v>
      </c>
      <c r="C37" s="78"/>
      <c r="D37" s="79"/>
      <c r="E37" s="49">
        <v>1308</v>
      </c>
      <c r="F37" s="50"/>
    </row>
    <row r="38" spans="1:6" s="40" customFormat="1" ht="20.25" customHeight="1">
      <c r="A38" s="72">
        <v>75095</v>
      </c>
      <c r="B38" s="73" t="s">
        <v>29</v>
      </c>
      <c r="C38" s="74"/>
      <c r="D38" s="75"/>
      <c r="E38" s="76">
        <f>SUM(E40:E43)</f>
        <v>3800</v>
      </c>
      <c r="F38" s="77">
        <f>SUM(F40:F43)</f>
        <v>27460</v>
      </c>
    </row>
    <row r="39" spans="1:6" s="40" customFormat="1" ht="16.5" customHeight="1">
      <c r="A39" s="82"/>
      <c r="B39" s="83" t="s">
        <v>97</v>
      </c>
      <c r="C39" s="253" t="s">
        <v>28</v>
      </c>
      <c r="D39" s="85"/>
      <c r="E39" s="86">
        <f>SUM(E40:E42)</f>
        <v>3800</v>
      </c>
      <c r="F39" s="87">
        <f>SUM(F40:F42)</f>
        <v>3800</v>
      </c>
    </row>
    <row r="40" spans="1:6" s="40" customFormat="1" ht="29.25" customHeight="1">
      <c r="A40" s="80">
        <v>3020</v>
      </c>
      <c r="B40" s="88" t="s">
        <v>30</v>
      </c>
      <c r="C40" s="89"/>
      <c r="D40" s="79"/>
      <c r="E40" s="49">
        <v>3800</v>
      </c>
      <c r="F40" s="50"/>
    </row>
    <row r="41" spans="1:6" s="40" customFormat="1" ht="22.5" customHeight="1" hidden="1">
      <c r="A41" s="80">
        <v>4210</v>
      </c>
      <c r="B41" s="88" t="s">
        <v>13</v>
      </c>
      <c r="C41" s="89"/>
      <c r="D41" s="79"/>
      <c r="E41" s="49"/>
      <c r="F41" s="50"/>
    </row>
    <row r="42" spans="1:6" s="40" customFormat="1" ht="16.5" customHeight="1">
      <c r="A42" s="80">
        <v>4300</v>
      </c>
      <c r="B42" s="81" t="s">
        <v>25</v>
      </c>
      <c r="C42" s="89"/>
      <c r="D42" s="79"/>
      <c r="E42" s="49"/>
      <c r="F42" s="50">
        <v>3800</v>
      </c>
    </row>
    <row r="43" spans="1:6" s="40" customFormat="1" ht="21.75" customHeight="1" thickBot="1">
      <c r="A43" s="80">
        <v>4300</v>
      </c>
      <c r="B43" s="81" t="s">
        <v>25</v>
      </c>
      <c r="C43" s="131" t="s">
        <v>107</v>
      </c>
      <c r="D43" s="79"/>
      <c r="E43" s="100"/>
      <c r="F43" s="50">
        <v>23660</v>
      </c>
    </row>
    <row r="44" spans="1:6" s="40" customFormat="1" ht="36" customHeight="1" thickBot="1" thickTop="1">
      <c r="A44" s="51">
        <v>754</v>
      </c>
      <c r="B44" s="52" t="s">
        <v>99</v>
      </c>
      <c r="C44" s="70" t="s">
        <v>98</v>
      </c>
      <c r="D44" s="90">
        <f>SUM(D45)</f>
        <v>45000</v>
      </c>
      <c r="E44" s="91">
        <f>SUM(E45)</f>
        <v>1600</v>
      </c>
      <c r="F44" s="185">
        <f>F45</f>
        <v>1600</v>
      </c>
    </row>
    <row r="45" spans="1:6" s="40" customFormat="1" ht="18.75" customHeight="1" thickTop="1">
      <c r="A45" s="92">
        <v>75414</v>
      </c>
      <c r="B45" s="93" t="s">
        <v>100</v>
      </c>
      <c r="C45" s="94"/>
      <c r="D45" s="95">
        <f>SUM(D47:D48)</f>
        <v>45000</v>
      </c>
      <c r="E45" s="96">
        <f>SUM(E46:E47)</f>
        <v>1600</v>
      </c>
      <c r="F45" s="230">
        <f>SUM(F46:F47)</f>
        <v>1600</v>
      </c>
    </row>
    <row r="46" spans="1:6" s="2" customFormat="1" ht="19.5" customHeight="1">
      <c r="A46" s="300">
        <v>4210</v>
      </c>
      <c r="B46" s="301" t="s">
        <v>13</v>
      </c>
      <c r="C46" s="302"/>
      <c r="D46" s="303"/>
      <c r="E46" s="304">
        <v>1600</v>
      </c>
      <c r="F46" s="305"/>
    </row>
    <row r="47" spans="1:6" s="2" customFormat="1" ht="22.5" customHeight="1" thickBot="1">
      <c r="A47" s="97">
        <v>4300</v>
      </c>
      <c r="B47" s="81" t="s">
        <v>25</v>
      </c>
      <c r="C47" s="78"/>
      <c r="D47" s="99">
        <v>45000</v>
      </c>
      <c r="E47" s="100"/>
      <c r="F47" s="189">
        <v>1600</v>
      </c>
    </row>
    <row r="48" spans="1:6" s="40" customFormat="1" ht="25.5" customHeight="1" thickBot="1" thickTop="1">
      <c r="A48" s="68">
        <v>758</v>
      </c>
      <c r="B48" s="69" t="s">
        <v>31</v>
      </c>
      <c r="C48" s="70" t="s">
        <v>32</v>
      </c>
      <c r="D48" s="71"/>
      <c r="E48" s="38">
        <f>E49+E56</f>
        <v>28660</v>
      </c>
      <c r="F48" s="39"/>
    </row>
    <row r="49" spans="1:6" s="40" customFormat="1" ht="21" customHeight="1" hidden="1" thickTop="1">
      <c r="A49" s="72">
        <v>75818</v>
      </c>
      <c r="B49" s="101" t="s">
        <v>35</v>
      </c>
      <c r="C49" s="89"/>
      <c r="D49" s="79"/>
      <c r="E49" s="59">
        <f>E50+E53</f>
        <v>0</v>
      </c>
      <c r="F49" s="60"/>
    </row>
    <row r="50" spans="1:6" s="40" customFormat="1" ht="13.5" customHeight="1" hidden="1">
      <c r="A50" s="102"/>
      <c r="B50" s="103" t="s">
        <v>36</v>
      </c>
      <c r="C50" s="84"/>
      <c r="D50" s="85"/>
      <c r="E50" s="104">
        <f>E51</f>
        <v>0</v>
      </c>
      <c r="F50" s="105"/>
    </row>
    <row r="51" spans="1:6" s="40" customFormat="1" ht="13.5" customHeight="1" hidden="1">
      <c r="A51" s="80">
        <v>4040</v>
      </c>
      <c r="B51" s="81" t="s">
        <v>37</v>
      </c>
      <c r="C51" s="89"/>
      <c r="D51" s="79"/>
      <c r="E51" s="49"/>
      <c r="F51" s="50"/>
    </row>
    <row r="52" spans="1:6" s="40" customFormat="1" ht="13.5" customHeight="1" hidden="1">
      <c r="A52" s="80">
        <v>4480</v>
      </c>
      <c r="B52" s="81" t="s">
        <v>38</v>
      </c>
      <c r="C52" s="89"/>
      <c r="D52" s="79"/>
      <c r="E52" s="49"/>
      <c r="F52" s="50"/>
    </row>
    <row r="53" spans="1:6" s="40" customFormat="1" ht="15" customHeight="1" hidden="1">
      <c r="A53" s="80"/>
      <c r="B53" s="106" t="s">
        <v>39</v>
      </c>
      <c r="C53" s="89"/>
      <c r="D53" s="79"/>
      <c r="E53" s="59">
        <f>SUM(E54:E55)</f>
        <v>0</v>
      </c>
      <c r="F53" s="60"/>
    </row>
    <row r="54" spans="1:6" s="40" customFormat="1" ht="15" customHeight="1" hidden="1">
      <c r="A54" s="80">
        <v>4040</v>
      </c>
      <c r="B54" s="81" t="s">
        <v>37</v>
      </c>
      <c r="C54" s="89"/>
      <c r="D54" s="79"/>
      <c r="E54" s="49"/>
      <c r="F54" s="50"/>
    </row>
    <row r="55" spans="1:6" s="40" customFormat="1" ht="0.75" customHeight="1" hidden="1" thickTop="1">
      <c r="A55" s="107">
        <v>4480</v>
      </c>
      <c r="B55" s="108" t="s">
        <v>38</v>
      </c>
      <c r="C55" s="109"/>
      <c r="D55" s="110"/>
      <c r="E55" s="111"/>
      <c r="F55" s="112"/>
    </row>
    <row r="56" spans="1:6" s="40" customFormat="1" ht="22.5" customHeight="1" thickTop="1">
      <c r="A56" s="113">
        <v>75818</v>
      </c>
      <c r="B56" s="114" t="s">
        <v>120</v>
      </c>
      <c r="C56" s="89"/>
      <c r="D56" s="79"/>
      <c r="E56" s="59">
        <f>SUM(E57:E59)</f>
        <v>28660</v>
      </c>
      <c r="F56" s="60"/>
    </row>
    <row r="57" spans="1:6" s="40" customFormat="1" ht="24" customHeight="1" thickBot="1">
      <c r="A57" s="61">
        <v>4810</v>
      </c>
      <c r="B57" s="62" t="s">
        <v>121</v>
      </c>
      <c r="C57" s="84"/>
      <c r="D57" s="85"/>
      <c r="E57" s="65">
        <v>28660</v>
      </c>
      <c r="F57" s="66"/>
    </row>
    <row r="58" spans="1:6" s="40" customFormat="1" ht="15.75" customHeight="1" hidden="1">
      <c r="A58" s="80">
        <v>4300</v>
      </c>
      <c r="B58" s="81" t="s">
        <v>25</v>
      </c>
      <c r="C58" s="89"/>
      <c r="D58" s="79"/>
      <c r="E58" s="49"/>
      <c r="F58" s="50"/>
    </row>
    <row r="59" spans="1:6" s="40" customFormat="1" ht="15.75" customHeight="1" hidden="1" thickBot="1">
      <c r="A59" s="80">
        <v>4480</v>
      </c>
      <c r="B59" s="81" t="s">
        <v>38</v>
      </c>
      <c r="C59" s="89"/>
      <c r="D59" s="79"/>
      <c r="E59" s="49"/>
      <c r="F59" s="50"/>
    </row>
    <row r="60" spans="1:6" s="40" customFormat="1" ht="29.25" customHeight="1" hidden="1" thickBot="1" thickTop="1">
      <c r="A60" s="51">
        <v>900</v>
      </c>
      <c r="B60" s="52" t="s">
        <v>40</v>
      </c>
      <c r="C60" s="70" t="s">
        <v>41</v>
      </c>
      <c r="D60" s="91"/>
      <c r="E60" s="38">
        <f>SUM(E61)</f>
        <v>0</v>
      </c>
      <c r="F60" s="39">
        <f>SUM(F61)</f>
        <v>0</v>
      </c>
    </row>
    <row r="61" spans="1:6" s="40" customFormat="1" ht="18" customHeight="1" hidden="1" thickTop="1">
      <c r="A61" s="115" t="s">
        <v>42</v>
      </c>
      <c r="B61" s="93" t="s">
        <v>29</v>
      </c>
      <c r="C61" s="116"/>
      <c r="D61" s="117"/>
      <c r="E61" s="44">
        <f>E62</f>
        <v>0</v>
      </c>
      <c r="F61" s="45">
        <f>F62</f>
        <v>0</v>
      </c>
    </row>
    <row r="62" spans="1:6" s="40" customFormat="1" ht="60.75" customHeight="1" hidden="1">
      <c r="A62" s="118">
        <v>6230</v>
      </c>
      <c r="B62" s="119" t="s">
        <v>43</v>
      </c>
      <c r="C62" s="74"/>
      <c r="D62" s="75"/>
      <c r="E62" s="120">
        <f>SUM(E63:E65)</f>
        <v>0</v>
      </c>
      <c r="F62" s="121">
        <f>SUM(F63:F65)</f>
        <v>0</v>
      </c>
    </row>
    <row r="63" spans="1:6" s="128" customFormat="1" ht="10.5" customHeight="1" hidden="1">
      <c r="A63" s="122"/>
      <c r="B63" s="123" t="s">
        <v>44</v>
      </c>
      <c r="C63" s="124"/>
      <c r="D63" s="125"/>
      <c r="E63" s="126"/>
      <c r="F63" s="127"/>
    </row>
    <row r="64" spans="1:6" s="128" customFormat="1" ht="13.5" customHeight="1" hidden="1">
      <c r="A64" s="122"/>
      <c r="B64" s="123" t="s">
        <v>45</v>
      </c>
      <c r="C64" s="124"/>
      <c r="D64" s="125"/>
      <c r="E64" s="126"/>
      <c r="F64" s="127"/>
    </row>
    <row r="65" spans="1:6" s="128" customFormat="1" ht="14.25" hidden="1" thickBot="1">
      <c r="A65" s="122"/>
      <c r="B65" s="123" t="s">
        <v>46</v>
      </c>
      <c r="C65" s="124"/>
      <c r="D65" s="125"/>
      <c r="E65" s="126"/>
      <c r="F65" s="127"/>
    </row>
    <row r="66" spans="1:6" s="40" customFormat="1" ht="24.75" customHeight="1" thickBot="1" thickTop="1">
      <c r="A66" s="68">
        <v>801</v>
      </c>
      <c r="B66" s="69" t="s">
        <v>64</v>
      </c>
      <c r="C66" s="70" t="s">
        <v>65</v>
      </c>
      <c r="D66" s="71"/>
      <c r="E66" s="38">
        <f>E69</f>
        <v>4200</v>
      </c>
      <c r="F66" s="39">
        <f>F69</f>
        <v>4200</v>
      </c>
    </row>
    <row r="67" spans="1:6" s="40" customFormat="1" ht="65.25" customHeight="1" hidden="1">
      <c r="A67" s="80">
        <v>2830</v>
      </c>
      <c r="B67" s="81" t="s">
        <v>47</v>
      </c>
      <c r="C67" s="78"/>
      <c r="D67" s="79"/>
      <c r="E67" s="49"/>
      <c r="F67" s="50"/>
    </row>
    <row r="68" spans="1:6" s="40" customFormat="1" ht="22.5" customHeight="1" hidden="1">
      <c r="A68" s="107">
        <v>4300</v>
      </c>
      <c r="B68" s="108" t="s">
        <v>25</v>
      </c>
      <c r="C68" s="134"/>
      <c r="D68" s="110"/>
      <c r="E68" s="111"/>
      <c r="F68" s="112"/>
    </row>
    <row r="69" spans="1:6" s="40" customFormat="1" ht="22.5" customHeight="1" thickTop="1">
      <c r="A69" s="72">
        <v>80195</v>
      </c>
      <c r="B69" s="101" t="s">
        <v>29</v>
      </c>
      <c r="C69" s="94"/>
      <c r="D69" s="75"/>
      <c r="E69" s="76">
        <f>SUM(E70:E70)</f>
        <v>4200</v>
      </c>
      <c r="F69" s="77">
        <f>SUM(F70:F71)</f>
        <v>4200</v>
      </c>
    </row>
    <row r="70" spans="1:6" s="40" customFormat="1" ht="33.75" customHeight="1">
      <c r="A70" s="61">
        <v>4270</v>
      </c>
      <c r="B70" s="62" t="s">
        <v>136</v>
      </c>
      <c r="C70" s="78"/>
      <c r="D70" s="79"/>
      <c r="E70" s="49">
        <v>4200</v>
      </c>
      <c r="F70" s="50"/>
    </row>
    <row r="71" spans="1:6" s="40" customFormat="1" ht="33.75" customHeight="1" thickBot="1">
      <c r="A71" s="80">
        <v>4270</v>
      </c>
      <c r="B71" s="81" t="s">
        <v>137</v>
      </c>
      <c r="C71" s="78"/>
      <c r="D71" s="79"/>
      <c r="E71" s="49"/>
      <c r="F71" s="278">
        <v>4200</v>
      </c>
    </row>
    <row r="72" spans="1:6" s="40" customFormat="1" ht="22.5" customHeight="1" thickBot="1" thickTop="1">
      <c r="A72" s="68">
        <v>803</v>
      </c>
      <c r="B72" s="69" t="s">
        <v>123</v>
      </c>
      <c r="C72" s="70" t="s">
        <v>65</v>
      </c>
      <c r="D72" s="194"/>
      <c r="E72" s="38"/>
      <c r="F72" s="254">
        <f>F73</f>
        <v>5000</v>
      </c>
    </row>
    <row r="73" spans="1:6" s="40" customFormat="1" ht="24" customHeight="1" thickTop="1">
      <c r="A73" s="274">
        <v>80395</v>
      </c>
      <c r="B73" s="275" t="s">
        <v>29</v>
      </c>
      <c r="C73" s="276"/>
      <c r="D73" s="117"/>
      <c r="E73" s="44"/>
      <c r="F73" s="279">
        <f>F74</f>
        <v>5000</v>
      </c>
    </row>
    <row r="74" spans="1:6" s="40" customFormat="1" ht="35.25" customHeight="1" thickBot="1">
      <c r="A74" s="80">
        <v>3020</v>
      </c>
      <c r="B74" s="81" t="s">
        <v>30</v>
      </c>
      <c r="C74" s="78"/>
      <c r="D74" s="79"/>
      <c r="E74" s="49"/>
      <c r="F74" s="278">
        <v>5000</v>
      </c>
    </row>
    <row r="75" spans="1:6" s="128" customFormat="1" ht="43.5" customHeight="1" thickBot="1" thickTop="1">
      <c r="A75" s="68">
        <v>900</v>
      </c>
      <c r="B75" s="69" t="s">
        <v>49</v>
      </c>
      <c r="C75" s="193" t="s">
        <v>41</v>
      </c>
      <c r="D75" s="194"/>
      <c r="E75" s="38">
        <f>E76+E81+E78</f>
        <v>243000</v>
      </c>
      <c r="F75" s="254">
        <f>F81+F76+F78</f>
        <v>243000</v>
      </c>
    </row>
    <row r="76" spans="1:6" s="137" customFormat="1" ht="22.5" customHeight="1" thickTop="1">
      <c r="A76" s="72">
        <v>90001</v>
      </c>
      <c r="B76" s="101" t="s">
        <v>50</v>
      </c>
      <c r="C76" s="136"/>
      <c r="D76" s="75"/>
      <c r="E76" s="76">
        <f>E77</f>
        <v>90000</v>
      </c>
      <c r="F76" s="121"/>
    </row>
    <row r="77" spans="1:6" s="137" customFormat="1" ht="42.75">
      <c r="A77" s="107">
        <v>6050</v>
      </c>
      <c r="B77" s="108" t="s">
        <v>131</v>
      </c>
      <c r="C77" s="94"/>
      <c r="D77" s="75"/>
      <c r="E77" s="120">
        <v>90000</v>
      </c>
      <c r="F77" s="121"/>
    </row>
    <row r="78" spans="1:6" s="137" customFormat="1" ht="18.75" customHeight="1">
      <c r="A78" s="129">
        <v>90013</v>
      </c>
      <c r="B78" s="130" t="s">
        <v>101</v>
      </c>
      <c r="C78" s="94"/>
      <c r="D78" s="251"/>
      <c r="E78" s="76"/>
      <c r="F78" s="77">
        <f>SUM(F79:F80)</f>
        <v>43000</v>
      </c>
    </row>
    <row r="79" spans="1:6" s="137" customFormat="1" ht="18.75" customHeight="1">
      <c r="A79" s="97">
        <v>4210</v>
      </c>
      <c r="B79" s="67" t="s">
        <v>13</v>
      </c>
      <c r="C79" s="138"/>
      <c r="D79" s="79"/>
      <c r="E79" s="49"/>
      <c r="F79" s="66">
        <v>27000</v>
      </c>
    </row>
    <row r="80" spans="1:6" s="137" customFormat="1" ht="18.75" customHeight="1">
      <c r="A80" s="97">
        <v>4300</v>
      </c>
      <c r="B80" s="81" t="s">
        <v>25</v>
      </c>
      <c r="C80" s="138"/>
      <c r="D80" s="79"/>
      <c r="E80" s="49"/>
      <c r="F80" s="50">
        <v>16000</v>
      </c>
    </row>
    <row r="81" spans="1:6" s="137" customFormat="1" ht="19.5" customHeight="1">
      <c r="A81" s="72">
        <v>90095</v>
      </c>
      <c r="B81" s="101" t="s">
        <v>51</v>
      </c>
      <c r="C81" s="94"/>
      <c r="D81" s="75"/>
      <c r="E81" s="76">
        <f>SUM(E82:E88)-SUM(E85:E87)</f>
        <v>153000</v>
      </c>
      <c r="F81" s="77">
        <f>SUM(F82:F88)-SUM(F85:F87)</f>
        <v>200000</v>
      </c>
    </row>
    <row r="82" spans="1:6" s="137" customFormat="1" ht="33" customHeight="1">
      <c r="A82" s="80">
        <v>4270</v>
      </c>
      <c r="B82" s="81" t="s">
        <v>132</v>
      </c>
      <c r="C82" s="139"/>
      <c r="D82" s="79"/>
      <c r="E82" s="49"/>
      <c r="F82" s="50">
        <v>50000</v>
      </c>
    </row>
    <row r="83" spans="1:6" s="137" customFormat="1" ht="34.5" customHeight="1">
      <c r="A83" s="80">
        <v>4300</v>
      </c>
      <c r="B83" s="81" t="s">
        <v>133</v>
      </c>
      <c r="C83" s="139"/>
      <c r="D83" s="79"/>
      <c r="E83" s="49">
        <v>9000</v>
      </c>
      <c r="F83" s="50"/>
    </row>
    <row r="84" spans="1:6" s="137" customFormat="1" ht="30" customHeight="1">
      <c r="A84" s="80">
        <v>6050</v>
      </c>
      <c r="B84" s="81" t="s">
        <v>104</v>
      </c>
      <c r="C84" s="139"/>
      <c r="D84" s="79"/>
      <c r="E84" s="49">
        <f>SUM(E85:E87)</f>
        <v>84000</v>
      </c>
      <c r="F84" s="50">
        <f>SUM(F85:F87)</f>
        <v>40000</v>
      </c>
    </row>
    <row r="85" spans="1:6" s="128" customFormat="1" ht="18" customHeight="1">
      <c r="A85" s="280"/>
      <c r="B85" s="291" t="s">
        <v>105</v>
      </c>
      <c r="C85" s="124"/>
      <c r="D85" s="125"/>
      <c r="E85" s="126">
        <v>84000</v>
      </c>
      <c r="F85" s="127"/>
    </row>
    <row r="86" spans="1:6" s="128" customFormat="1" ht="26.25" customHeight="1">
      <c r="A86" s="285"/>
      <c r="B86" s="286" t="s">
        <v>106</v>
      </c>
      <c r="C86" s="306"/>
      <c r="D86" s="307"/>
      <c r="E86" s="289"/>
      <c r="F86" s="290">
        <v>40000</v>
      </c>
    </row>
    <row r="87" spans="1:6" s="137" customFormat="1" ht="1.5" customHeight="1">
      <c r="A87" s="142"/>
      <c r="B87" s="143"/>
      <c r="C87" s="139"/>
      <c r="D87" s="252"/>
      <c r="E87" s="144"/>
      <c r="F87" s="145"/>
    </row>
    <row r="88" spans="1:6" s="137" customFormat="1" ht="75">
      <c r="A88" s="80">
        <v>6230</v>
      </c>
      <c r="B88" s="81" t="s">
        <v>134</v>
      </c>
      <c r="C88" s="140"/>
      <c r="D88" s="141"/>
      <c r="E88" s="49">
        <f>SUM(E89:E91)</f>
        <v>60000</v>
      </c>
      <c r="F88" s="50">
        <f>SUM(F89:F91)</f>
        <v>110000</v>
      </c>
    </row>
    <row r="89" spans="1:6" s="128" customFormat="1" ht="17.25" customHeight="1">
      <c r="A89" s="280"/>
      <c r="B89" s="281" t="s">
        <v>102</v>
      </c>
      <c r="C89" s="292"/>
      <c r="D89" s="293"/>
      <c r="E89" s="126">
        <v>28000</v>
      </c>
      <c r="F89" s="127"/>
    </row>
    <row r="90" spans="1:6" s="128" customFormat="1" ht="17.25" customHeight="1">
      <c r="A90" s="280"/>
      <c r="B90" s="281" t="s">
        <v>103</v>
      </c>
      <c r="C90" s="292"/>
      <c r="D90" s="293"/>
      <c r="E90" s="126">
        <v>32000</v>
      </c>
      <c r="F90" s="127"/>
    </row>
    <row r="91" spans="1:6" s="128" customFormat="1" ht="27.75" customHeight="1" thickBot="1">
      <c r="A91" s="294"/>
      <c r="B91" s="295" t="s">
        <v>52</v>
      </c>
      <c r="C91" s="296"/>
      <c r="D91" s="297"/>
      <c r="E91" s="298"/>
      <c r="F91" s="299">
        <v>110000</v>
      </c>
    </row>
    <row r="92" spans="1:6" s="152" customFormat="1" ht="18.75" customHeight="1" thickBot="1" thickTop="1">
      <c r="A92" s="146"/>
      <c r="B92" s="147" t="s">
        <v>53</v>
      </c>
      <c r="C92" s="148"/>
      <c r="D92" s="149"/>
      <c r="E92" s="150">
        <f>E11+E26+E35+E48+E60+E66+E75+E44+E31+E72</f>
        <v>712568</v>
      </c>
      <c r="F92" s="151">
        <f>F11+F26+F35+F48+F60+F66+F75+F44+F31+F72</f>
        <v>1131260</v>
      </c>
    </row>
    <row r="93" spans="1:6" ht="18.75" customHeight="1" thickBot="1" thickTop="1">
      <c r="A93" s="153"/>
      <c r="B93" s="154" t="s">
        <v>54</v>
      </c>
      <c r="C93" s="155"/>
      <c r="D93" s="156"/>
      <c r="E93" s="157">
        <f>F92-E92</f>
        <v>418692</v>
      </c>
      <c r="F93" s="158"/>
    </row>
    <row r="94" s="160" customFormat="1" ht="13.5" thickTop="1"/>
    <row r="95" s="160" customFormat="1" ht="12.75"/>
    <row r="96" s="160" customFormat="1" ht="12.75">
      <c r="D96" s="161"/>
    </row>
    <row r="97" s="160" customFormat="1" ht="12.75">
      <c r="D97" s="162"/>
    </row>
    <row r="98" s="160" customFormat="1" ht="12.75">
      <c r="D98" s="162"/>
    </row>
    <row r="99" s="160" customFormat="1" ht="12.75"/>
    <row r="100" s="160" customFormat="1" ht="12.75"/>
    <row r="101" s="160" customFormat="1" ht="12.75"/>
  </sheetData>
  <printOptions horizontalCentered="1"/>
  <pageMargins left="0" right="0" top="0.98425196850393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0">
      <selection activeCell="D48" sqref="D48"/>
    </sheetView>
  </sheetViews>
  <sheetFormatPr defaultColWidth="9.00390625" defaultRowHeight="12.75"/>
  <cols>
    <col min="1" max="1" width="8.00390625" style="159" customWidth="1"/>
    <col min="2" max="2" width="35.75390625" style="159" customWidth="1"/>
    <col min="3" max="3" width="6.875" style="159" customWidth="1"/>
    <col min="4" max="5" width="16.75390625" style="159" customWidth="1"/>
    <col min="6" max="16384" width="10.00390625" style="159" customWidth="1"/>
  </cols>
  <sheetData>
    <row r="1" ht="15.75">
      <c r="D1" s="3" t="s">
        <v>55</v>
      </c>
    </row>
    <row r="2" spans="1:4" ht="14.25" customHeight="1">
      <c r="A2" s="163"/>
      <c r="B2" s="164"/>
      <c r="C2" s="165"/>
      <c r="D2" s="8" t="s">
        <v>108</v>
      </c>
    </row>
    <row r="3" spans="1:4" ht="13.5" customHeight="1">
      <c r="A3" s="163"/>
      <c r="B3" s="164"/>
      <c r="C3" s="165"/>
      <c r="D3" s="8" t="s">
        <v>1</v>
      </c>
    </row>
    <row r="4" spans="1:4" ht="15" customHeight="1">
      <c r="A4" s="163"/>
      <c r="B4" s="164"/>
      <c r="C4" s="165"/>
      <c r="D4" s="8" t="s">
        <v>128</v>
      </c>
    </row>
    <row r="5" spans="1:5" ht="28.5" customHeight="1">
      <c r="A5" s="163"/>
      <c r="B5" s="164"/>
      <c r="C5" s="165"/>
      <c r="D5" s="166"/>
      <c r="E5" s="8"/>
    </row>
    <row r="6" spans="1:5" s="1" customFormat="1" ht="41.25" customHeight="1">
      <c r="A6" s="11" t="s">
        <v>56</v>
      </c>
      <c r="B6" s="12"/>
      <c r="C6" s="13"/>
      <c r="D6" s="14"/>
      <c r="E6" s="14"/>
    </row>
    <row r="7" spans="1:5" s="1" customFormat="1" ht="24.75" customHeight="1" thickBot="1">
      <c r="A7" s="11"/>
      <c r="B7" s="12"/>
      <c r="C7" s="6"/>
      <c r="D7" s="10"/>
      <c r="E7" s="167" t="s">
        <v>57</v>
      </c>
    </row>
    <row r="8" spans="1:5" s="23" customFormat="1" ht="25.5" customHeight="1">
      <c r="A8" s="17" t="s">
        <v>4</v>
      </c>
      <c r="B8" s="168" t="s">
        <v>5</v>
      </c>
      <c r="C8" s="19" t="s">
        <v>6</v>
      </c>
      <c r="D8" s="20" t="s">
        <v>8</v>
      </c>
      <c r="E8" s="22"/>
    </row>
    <row r="9" spans="1:5" s="23" customFormat="1" ht="16.5" customHeight="1">
      <c r="A9" s="24" t="s">
        <v>9</v>
      </c>
      <c r="B9" s="169"/>
      <c r="C9" s="26" t="s">
        <v>10</v>
      </c>
      <c r="D9" s="27" t="s">
        <v>12</v>
      </c>
      <c r="E9" s="29" t="s">
        <v>11</v>
      </c>
    </row>
    <row r="10" spans="1:5" s="34" customFormat="1" ht="9.75" customHeight="1" thickBot="1">
      <c r="A10" s="30">
        <v>1</v>
      </c>
      <c r="B10" s="170">
        <v>2</v>
      </c>
      <c r="C10" s="31">
        <v>3</v>
      </c>
      <c r="D10" s="32">
        <v>4</v>
      </c>
      <c r="E10" s="33">
        <v>5</v>
      </c>
    </row>
    <row r="11" spans="1:5" s="40" customFormat="1" ht="24" customHeight="1" thickBot="1" thickTop="1">
      <c r="A11" s="35">
        <v>600</v>
      </c>
      <c r="B11" s="69" t="s">
        <v>58</v>
      </c>
      <c r="C11" s="37" t="s">
        <v>41</v>
      </c>
      <c r="D11" s="91">
        <f>D12</f>
        <v>960000</v>
      </c>
      <c r="E11" s="39">
        <f>E12</f>
        <v>540000</v>
      </c>
    </row>
    <row r="12" spans="1:5" s="2" customFormat="1" ht="31.5" customHeight="1" thickTop="1">
      <c r="A12" s="72">
        <v>60015</v>
      </c>
      <c r="B12" s="171" t="s">
        <v>59</v>
      </c>
      <c r="C12" s="47"/>
      <c r="D12" s="172">
        <f>SUM(D13:D14)</f>
        <v>960000</v>
      </c>
      <c r="E12" s="60">
        <f>SUM(E13:E14)</f>
        <v>540000</v>
      </c>
    </row>
    <row r="13" spans="1:5" s="2" customFormat="1" ht="21.75" customHeight="1">
      <c r="A13" s="61">
        <v>4270</v>
      </c>
      <c r="B13" s="62" t="s">
        <v>60</v>
      </c>
      <c r="C13" s="173"/>
      <c r="D13" s="174"/>
      <c r="E13" s="66">
        <v>540000</v>
      </c>
    </row>
    <row r="14" spans="1:5" s="2" customFormat="1" ht="38.25" customHeight="1" thickBot="1">
      <c r="A14" s="175">
        <v>6050</v>
      </c>
      <c r="B14" s="176" t="s">
        <v>135</v>
      </c>
      <c r="C14" s="177"/>
      <c r="D14" s="178">
        <v>960000</v>
      </c>
      <c r="E14" s="179"/>
    </row>
    <row r="15" spans="1:5" s="40" customFormat="1" ht="23.25" customHeight="1" thickBot="1" thickTop="1">
      <c r="A15" s="68">
        <v>750</v>
      </c>
      <c r="B15" s="180" t="s">
        <v>27</v>
      </c>
      <c r="C15" s="70" t="s">
        <v>110</v>
      </c>
      <c r="D15" s="91"/>
      <c r="E15" s="39">
        <f>E16</f>
        <v>1308</v>
      </c>
    </row>
    <row r="16" spans="1:5" s="40" customFormat="1" ht="21" customHeight="1" thickTop="1">
      <c r="A16" s="129">
        <v>75045</v>
      </c>
      <c r="B16" s="181" t="s">
        <v>109</v>
      </c>
      <c r="C16" s="89"/>
      <c r="D16" s="172"/>
      <c r="E16" s="182">
        <f>E17</f>
        <v>1308</v>
      </c>
    </row>
    <row r="17" spans="1:5" s="40" customFormat="1" ht="22.5" customHeight="1" thickBot="1">
      <c r="A17" s="80">
        <v>3030</v>
      </c>
      <c r="B17" s="183" t="s">
        <v>111</v>
      </c>
      <c r="C17" s="84"/>
      <c r="D17" s="174"/>
      <c r="E17" s="184">
        <v>1308</v>
      </c>
    </row>
    <row r="18" spans="1:5" s="40" customFormat="1" ht="21.75" customHeight="1" hidden="1" thickBot="1" thickTop="1">
      <c r="A18" s="51">
        <v>758</v>
      </c>
      <c r="B18" s="52" t="s">
        <v>31</v>
      </c>
      <c r="C18" s="70" t="s">
        <v>32</v>
      </c>
      <c r="D18" s="90"/>
      <c r="E18" s="39">
        <f>SUM(E19)</f>
        <v>0</v>
      </c>
    </row>
    <row r="19" spans="1:5" s="40" customFormat="1" ht="27.75" customHeight="1" hidden="1" thickTop="1">
      <c r="A19" s="92">
        <v>75832</v>
      </c>
      <c r="B19" s="93" t="s">
        <v>62</v>
      </c>
      <c r="C19" s="94"/>
      <c r="D19" s="95"/>
      <c r="E19" s="77">
        <f>SUM(E20)</f>
        <v>0</v>
      </c>
    </row>
    <row r="20" spans="1:5" s="40" customFormat="1" ht="21" customHeight="1" hidden="1" thickBot="1">
      <c r="A20" s="97">
        <v>4580</v>
      </c>
      <c r="B20" s="98" t="s">
        <v>63</v>
      </c>
      <c r="C20" s="78"/>
      <c r="D20" s="99"/>
      <c r="E20" s="50"/>
    </row>
    <row r="21" spans="1:5" s="40" customFormat="1" ht="30.75" customHeight="1" hidden="1" thickBot="1" thickTop="1">
      <c r="A21" s="68">
        <v>801</v>
      </c>
      <c r="B21" s="69" t="s">
        <v>64</v>
      </c>
      <c r="C21" s="70" t="s">
        <v>65</v>
      </c>
      <c r="D21" s="91">
        <f>D22+D27+D30+D34+D37</f>
        <v>0</v>
      </c>
      <c r="E21" s="185">
        <f>E22+E27+E30+E34+E37</f>
        <v>0</v>
      </c>
    </row>
    <row r="22" spans="1:5" s="40" customFormat="1" ht="25.5" customHeight="1" hidden="1" thickTop="1">
      <c r="A22" s="186">
        <v>80120</v>
      </c>
      <c r="B22" s="187" t="s">
        <v>66</v>
      </c>
      <c r="C22" s="89"/>
      <c r="D22" s="172">
        <f>SUM(D23:D26)</f>
        <v>0</v>
      </c>
      <c r="E22" s="188">
        <f>SUM(E23:E26)</f>
        <v>0</v>
      </c>
    </row>
    <row r="23" spans="1:5" s="40" customFormat="1" ht="32.25" customHeight="1" hidden="1">
      <c r="A23" s="132">
        <v>3020</v>
      </c>
      <c r="B23" s="133" t="s">
        <v>67</v>
      </c>
      <c r="C23" s="84"/>
      <c r="D23" s="174"/>
      <c r="E23" s="184"/>
    </row>
    <row r="24" spans="1:5" s="40" customFormat="1" ht="22.5" customHeight="1" hidden="1">
      <c r="A24" s="80">
        <v>4010</v>
      </c>
      <c r="B24" s="81" t="s">
        <v>68</v>
      </c>
      <c r="C24" s="89"/>
      <c r="D24" s="100"/>
      <c r="E24" s="189"/>
    </row>
    <row r="25" spans="1:5" s="40" customFormat="1" ht="22.5" customHeight="1" hidden="1">
      <c r="A25" s="80">
        <v>4040</v>
      </c>
      <c r="B25" s="81" t="s">
        <v>37</v>
      </c>
      <c r="C25" s="89"/>
      <c r="D25" s="100"/>
      <c r="E25" s="189"/>
    </row>
    <row r="26" spans="1:5" s="40" customFormat="1" ht="22.5" customHeight="1" hidden="1">
      <c r="A26" s="107">
        <v>4430</v>
      </c>
      <c r="B26" s="81" t="s">
        <v>69</v>
      </c>
      <c r="C26" s="89"/>
      <c r="D26" s="100"/>
      <c r="E26" s="189"/>
    </row>
    <row r="27" spans="1:5" s="40" customFormat="1" ht="25.5" customHeight="1" hidden="1">
      <c r="A27" s="72">
        <v>80123</v>
      </c>
      <c r="B27" s="190" t="s">
        <v>70</v>
      </c>
      <c r="C27" s="191"/>
      <c r="D27" s="96">
        <f>SUM(D28:D29)</f>
        <v>0</v>
      </c>
      <c r="E27" s="192">
        <f>SUM(E28:E29)</f>
        <v>0</v>
      </c>
    </row>
    <row r="28" spans="1:5" s="40" customFormat="1" ht="22.5" customHeight="1" hidden="1">
      <c r="A28" s="80">
        <v>4010</v>
      </c>
      <c r="B28" s="81" t="s">
        <v>68</v>
      </c>
      <c r="C28" s="89"/>
      <c r="D28" s="100"/>
      <c r="E28" s="189"/>
    </row>
    <row r="29" spans="1:5" s="40" customFormat="1" ht="23.25" customHeight="1" hidden="1">
      <c r="A29" s="80">
        <v>4040</v>
      </c>
      <c r="B29" s="81" t="s">
        <v>37</v>
      </c>
      <c r="C29" s="89"/>
      <c r="D29" s="100"/>
      <c r="E29" s="189"/>
    </row>
    <row r="30" spans="1:5" s="40" customFormat="1" ht="25.5" customHeight="1" hidden="1">
      <c r="A30" s="72">
        <v>80130</v>
      </c>
      <c r="B30" s="190" t="s">
        <v>71</v>
      </c>
      <c r="C30" s="191"/>
      <c r="D30" s="96">
        <f>SUM(D31:D33)</f>
        <v>0</v>
      </c>
      <c r="E30" s="192">
        <f>SUM(E31:E33)</f>
        <v>0</v>
      </c>
    </row>
    <row r="31" spans="1:5" s="40" customFormat="1" ht="22.5" customHeight="1" hidden="1">
      <c r="A31" s="80">
        <v>4010</v>
      </c>
      <c r="B31" s="81" t="s">
        <v>68</v>
      </c>
      <c r="C31" s="89"/>
      <c r="D31" s="100"/>
      <c r="E31" s="189"/>
    </row>
    <row r="32" spans="1:5" s="40" customFormat="1" ht="22.5" customHeight="1" hidden="1">
      <c r="A32" s="80">
        <v>4040</v>
      </c>
      <c r="B32" s="81" t="s">
        <v>37</v>
      </c>
      <c r="C32" s="89"/>
      <c r="D32" s="100"/>
      <c r="E32" s="189"/>
    </row>
    <row r="33" spans="1:5" s="40" customFormat="1" ht="23.25" customHeight="1" hidden="1">
      <c r="A33" s="80">
        <v>4300</v>
      </c>
      <c r="B33" s="183" t="s">
        <v>25</v>
      </c>
      <c r="C33" s="89"/>
      <c r="D33" s="100"/>
      <c r="E33" s="189"/>
    </row>
    <row r="34" spans="1:5" s="40" customFormat="1" ht="32.25" customHeight="1" hidden="1">
      <c r="A34" s="72">
        <v>80146</v>
      </c>
      <c r="B34" s="190" t="s">
        <v>72</v>
      </c>
      <c r="C34" s="191"/>
      <c r="D34" s="96">
        <f>SUM(D35:D36)</f>
        <v>0</v>
      </c>
      <c r="E34" s="192">
        <f>SUM(E35:E36)</f>
        <v>0</v>
      </c>
    </row>
    <row r="35" spans="1:5" s="40" customFormat="1" ht="22.5" customHeight="1" hidden="1">
      <c r="A35" s="80">
        <v>4040</v>
      </c>
      <c r="B35" s="81" t="s">
        <v>37</v>
      </c>
      <c r="C35" s="89"/>
      <c r="D35" s="100"/>
      <c r="E35" s="189"/>
    </row>
    <row r="36" spans="1:5" s="40" customFormat="1" ht="22.5" customHeight="1" hidden="1">
      <c r="A36" s="80">
        <v>4300</v>
      </c>
      <c r="B36" s="183" t="s">
        <v>25</v>
      </c>
      <c r="C36" s="89"/>
      <c r="D36" s="100"/>
      <c r="E36" s="189"/>
    </row>
    <row r="37" spans="1:5" s="40" customFormat="1" ht="25.5" customHeight="1" hidden="1">
      <c r="A37" s="72">
        <v>80195</v>
      </c>
      <c r="B37" s="190" t="s">
        <v>29</v>
      </c>
      <c r="C37" s="191"/>
      <c r="D37" s="96">
        <f>SUM(D38:D40)</f>
        <v>0</v>
      </c>
      <c r="E37" s="192">
        <f>SUM(E38:E40)</f>
        <v>0</v>
      </c>
    </row>
    <row r="38" spans="1:5" s="40" customFormat="1" ht="22.5" customHeight="1" hidden="1">
      <c r="A38" s="80">
        <v>4210</v>
      </c>
      <c r="B38" s="183" t="s">
        <v>13</v>
      </c>
      <c r="C38" s="89"/>
      <c r="D38" s="100"/>
      <c r="E38" s="189"/>
    </row>
    <row r="39" spans="1:5" s="40" customFormat="1" ht="35.25" customHeight="1" hidden="1">
      <c r="A39" s="80">
        <v>4300</v>
      </c>
      <c r="B39" s="183" t="s">
        <v>73</v>
      </c>
      <c r="C39" s="89"/>
      <c r="D39" s="100"/>
      <c r="E39" s="189"/>
    </row>
    <row r="40" spans="1:5" s="40" customFormat="1" ht="35.25" customHeight="1" hidden="1" thickBot="1">
      <c r="A40" s="80">
        <v>4300</v>
      </c>
      <c r="B40" s="183" t="s">
        <v>74</v>
      </c>
      <c r="C40" s="89"/>
      <c r="D40" s="100"/>
      <c r="E40" s="189"/>
    </row>
    <row r="41" spans="1:5" s="2" customFormat="1" ht="30.75" customHeight="1" hidden="1" thickBot="1" thickTop="1">
      <c r="A41" s="68">
        <v>854</v>
      </c>
      <c r="B41" s="180" t="s">
        <v>75</v>
      </c>
      <c r="C41" s="193" t="s">
        <v>65</v>
      </c>
      <c r="D41" s="194">
        <f>D42+D45</f>
        <v>0</v>
      </c>
      <c r="E41" s="185">
        <f>E42+E45</f>
        <v>0</v>
      </c>
    </row>
    <row r="42" spans="1:5" s="2" customFormat="1" ht="25.5" customHeight="1" hidden="1" thickTop="1">
      <c r="A42" s="195">
        <v>85410</v>
      </c>
      <c r="B42" s="196" t="s">
        <v>76</v>
      </c>
      <c r="C42" s="197"/>
      <c r="D42" s="198">
        <f>SUM(D43:D44)</f>
        <v>0</v>
      </c>
      <c r="E42" s="182"/>
    </row>
    <row r="43" spans="1:5" s="2" customFormat="1" ht="22.5" customHeight="1" hidden="1">
      <c r="A43" s="80">
        <v>4040</v>
      </c>
      <c r="B43" s="81" t="s">
        <v>37</v>
      </c>
      <c r="C43" s="199"/>
      <c r="D43" s="85"/>
      <c r="E43" s="184"/>
    </row>
    <row r="44" spans="1:5" s="2" customFormat="1" ht="18" customHeight="1" hidden="1">
      <c r="A44" s="80">
        <v>4300</v>
      </c>
      <c r="B44" s="81" t="s">
        <v>25</v>
      </c>
      <c r="C44" s="200"/>
      <c r="D44" s="79"/>
      <c r="E44" s="189"/>
    </row>
    <row r="45" spans="1:5" s="40" customFormat="1" ht="25.5" customHeight="1" hidden="1">
      <c r="A45" s="72">
        <v>85495</v>
      </c>
      <c r="B45" s="101" t="s">
        <v>29</v>
      </c>
      <c r="C45" s="201"/>
      <c r="D45" s="202"/>
      <c r="E45" s="192">
        <f>E46</f>
        <v>0</v>
      </c>
    </row>
    <row r="46" spans="1:5" s="2" customFormat="1" ht="22.5" customHeight="1" hidden="1" thickBot="1">
      <c r="A46" s="80">
        <v>4300</v>
      </c>
      <c r="B46" s="81" t="s">
        <v>25</v>
      </c>
      <c r="C46" s="135"/>
      <c r="D46" s="203"/>
      <c r="E46" s="204"/>
    </row>
    <row r="47" spans="1:5" s="152" customFormat="1" ht="21" customHeight="1" thickBot="1" thickTop="1">
      <c r="A47" s="146"/>
      <c r="B47" s="205" t="s">
        <v>53</v>
      </c>
      <c r="C47" s="148"/>
      <c r="D47" s="206">
        <f>D11+D15+D21+D41+D18</f>
        <v>960000</v>
      </c>
      <c r="E47" s="207">
        <f>E11+E15+E21+E41+E18</f>
        <v>541308</v>
      </c>
    </row>
    <row r="48" spans="1:5" s="213" customFormat="1" ht="22.5" customHeight="1" thickBot="1" thickTop="1">
      <c r="A48" s="208"/>
      <c r="B48" s="209" t="s">
        <v>54</v>
      </c>
      <c r="C48" s="210"/>
      <c r="D48" s="211">
        <f>E47-D47</f>
        <v>-418692</v>
      </c>
      <c r="E48" s="212"/>
    </row>
    <row r="49" s="160" customFormat="1" ht="13.5" thickTop="1"/>
    <row r="50" s="160" customFormat="1" ht="12.75"/>
    <row r="51" s="160" customFormat="1" ht="12.75"/>
    <row r="52" s="160" customFormat="1" ht="12.75"/>
    <row r="53" s="160" customFormat="1" ht="12.75"/>
    <row r="54" s="160" customFormat="1" ht="12.75"/>
    <row r="55" s="160" customFormat="1" ht="12.75"/>
    <row r="56" s="160" customFormat="1" ht="12.75"/>
    <row r="57" s="160" customFormat="1" ht="12.75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8">
      <selection activeCell="D35" sqref="D35"/>
    </sheetView>
  </sheetViews>
  <sheetFormatPr defaultColWidth="9.00390625" defaultRowHeight="12.75"/>
  <cols>
    <col min="1" max="1" width="8.00390625" style="159" customWidth="1"/>
    <col min="2" max="2" width="35.75390625" style="159" customWidth="1"/>
    <col min="3" max="3" width="6.875" style="159" customWidth="1"/>
    <col min="4" max="4" width="16.75390625" style="159" customWidth="1"/>
    <col min="5" max="5" width="15.75390625" style="159" hidden="1" customWidth="1"/>
    <col min="6" max="6" width="16.75390625" style="159" customWidth="1"/>
    <col min="7" max="16384" width="10.00390625" style="159" customWidth="1"/>
  </cols>
  <sheetData>
    <row r="1" spans="4:6" ht="15.75">
      <c r="D1" s="3" t="s">
        <v>77</v>
      </c>
      <c r="F1" s="3"/>
    </row>
    <row r="2" spans="1:6" ht="14.25" customHeight="1">
      <c r="A2" s="163"/>
      <c r="B2" s="164"/>
      <c r="C2" s="165"/>
      <c r="D2" s="8" t="s">
        <v>112</v>
      </c>
      <c r="F2" s="8"/>
    </row>
    <row r="3" spans="1:6" ht="14.25" customHeight="1">
      <c r="A3" s="163"/>
      <c r="B3" s="164"/>
      <c r="C3" s="165"/>
      <c r="D3" s="8" t="s">
        <v>1</v>
      </c>
      <c r="F3" s="8"/>
    </row>
    <row r="4" spans="1:6" ht="13.5" customHeight="1">
      <c r="A4" s="163"/>
      <c r="B4" s="164"/>
      <c r="C4" s="165"/>
      <c r="D4" s="8" t="s">
        <v>129</v>
      </c>
      <c r="F4" s="8"/>
    </row>
    <row r="5" spans="1:6" ht="15" customHeight="1">
      <c r="A5" s="163"/>
      <c r="B5" s="164"/>
      <c r="C5" s="165"/>
      <c r="D5" s="7"/>
      <c r="E5" s="7"/>
      <c r="F5" s="214"/>
    </row>
    <row r="6" spans="1:6" s="1" customFormat="1" ht="59.25" customHeight="1">
      <c r="A6" s="11" t="s">
        <v>78</v>
      </c>
      <c r="B6" s="12"/>
      <c r="C6" s="13"/>
      <c r="D6" s="14"/>
      <c r="E6" s="14"/>
      <c r="F6" s="14"/>
    </row>
    <row r="7" spans="1:6" s="1" customFormat="1" ht="21.75" customHeight="1" thickBot="1">
      <c r="A7" s="11"/>
      <c r="B7" s="12"/>
      <c r="C7" s="6"/>
      <c r="D7" s="10"/>
      <c r="E7" s="10"/>
      <c r="F7" s="16" t="s">
        <v>3</v>
      </c>
    </row>
    <row r="8" spans="1:6" s="23" customFormat="1" ht="22.5" customHeight="1">
      <c r="A8" s="17" t="s">
        <v>4</v>
      </c>
      <c r="B8" s="18" t="s">
        <v>5</v>
      </c>
      <c r="C8" s="215" t="s">
        <v>6</v>
      </c>
      <c r="D8" s="216" t="s">
        <v>7</v>
      </c>
      <c r="E8" s="217" t="s">
        <v>8</v>
      </c>
      <c r="F8" s="22" t="s">
        <v>8</v>
      </c>
    </row>
    <row r="9" spans="1:6" s="23" customFormat="1" ht="16.5" customHeight="1">
      <c r="A9" s="24" t="s">
        <v>9</v>
      </c>
      <c r="B9" s="25"/>
      <c r="C9" s="218" t="s">
        <v>10</v>
      </c>
      <c r="D9" s="219" t="s">
        <v>11</v>
      </c>
      <c r="E9" s="220" t="s">
        <v>12</v>
      </c>
      <c r="F9" s="29" t="s">
        <v>11</v>
      </c>
    </row>
    <row r="10" spans="1:6" s="34" customFormat="1" ht="9.75" customHeight="1" thickBot="1">
      <c r="A10" s="30">
        <v>1</v>
      </c>
      <c r="B10" s="31">
        <v>2</v>
      </c>
      <c r="C10" s="221">
        <v>3</v>
      </c>
      <c r="D10" s="222">
        <v>4</v>
      </c>
      <c r="E10" s="170">
        <v>4</v>
      </c>
      <c r="F10" s="33">
        <v>5</v>
      </c>
    </row>
    <row r="11" spans="1:6" s="40" customFormat="1" ht="66.75" customHeight="1" thickBot="1" thickTop="1">
      <c r="A11" s="35">
        <v>751</v>
      </c>
      <c r="B11" s="266" t="s">
        <v>115</v>
      </c>
      <c r="C11" s="265" t="s">
        <v>61</v>
      </c>
      <c r="D11" s="271">
        <f>D12</f>
        <v>80080</v>
      </c>
      <c r="E11" s="225"/>
      <c r="F11" s="185">
        <f>F12</f>
        <v>80080</v>
      </c>
    </row>
    <row r="12" spans="1:6" s="40" customFormat="1" ht="21" customHeight="1" thickTop="1">
      <c r="A12" s="41">
        <v>75113</v>
      </c>
      <c r="B12" s="269" t="s">
        <v>116</v>
      </c>
      <c r="C12" s="267"/>
      <c r="D12" s="272">
        <f>SUM(D13:D14)</f>
        <v>80080</v>
      </c>
      <c r="E12" s="273"/>
      <c r="F12" s="230">
        <f>SUM(F13:F14)</f>
        <v>80080</v>
      </c>
    </row>
    <row r="13" spans="1:6" s="2" customFormat="1" ht="75">
      <c r="A13" s="61">
        <v>2010</v>
      </c>
      <c r="B13" s="62" t="s">
        <v>117</v>
      </c>
      <c r="C13" s="268"/>
      <c r="D13" s="233">
        <v>80080</v>
      </c>
      <c r="E13" s="234"/>
      <c r="F13" s="189"/>
    </row>
    <row r="14" spans="1:6" s="2" customFormat="1" ht="21" customHeight="1" thickBot="1">
      <c r="A14" s="46">
        <v>3030</v>
      </c>
      <c r="B14" s="270" t="s">
        <v>111</v>
      </c>
      <c r="C14" s="268"/>
      <c r="D14" s="233"/>
      <c r="E14" s="234"/>
      <c r="F14" s="189">
        <v>80080</v>
      </c>
    </row>
    <row r="15" spans="1:6" s="40" customFormat="1" ht="22.5" customHeight="1" thickBot="1" thickTop="1">
      <c r="A15" s="68">
        <v>852</v>
      </c>
      <c r="B15" s="69" t="s">
        <v>33</v>
      </c>
      <c r="C15" s="223" t="s">
        <v>34</v>
      </c>
      <c r="D15" s="224">
        <f>D16+D26</f>
        <v>531485</v>
      </c>
      <c r="E15" s="225">
        <f>E16</f>
        <v>0</v>
      </c>
      <c r="F15" s="185">
        <f>F16+F26</f>
        <v>531485</v>
      </c>
    </row>
    <row r="16" spans="1:6" s="40" customFormat="1" ht="48" customHeight="1" thickTop="1">
      <c r="A16" s="82">
        <v>85212</v>
      </c>
      <c r="B16" s="226" t="s">
        <v>79</v>
      </c>
      <c r="C16" s="227"/>
      <c r="D16" s="228">
        <f>D17</f>
        <v>985</v>
      </c>
      <c r="E16" s="229">
        <f>E17</f>
        <v>0</v>
      </c>
      <c r="F16" s="230">
        <f>SUM(F18:F25)</f>
        <v>985</v>
      </c>
    </row>
    <row r="17" spans="1:6" s="2" customFormat="1" ht="19.5" customHeight="1" hidden="1">
      <c r="A17" s="61"/>
      <c r="B17" s="231" t="s">
        <v>80</v>
      </c>
      <c r="C17" s="232"/>
      <c r="D17" s="233">
        <f>SUM(D18:D24)</f>
        <v>985</v>
      </c>
      <c r="E17" s="234">
        <f>SUM(E18:E24)</f>
        <v>0</v>
      </c>
      <c r="F17" s="189">
        <f>SUM(F18:F24)</f>
        <v>985</v>
      </c>
    </row>
    <row r="18" spans="1:6" s="2" customFormat="1" ht="60" customHeight="1">
      <c r="A18" s="61">
        <v>2010</v>
      </c>
      <c r="B18" s="62" t="s">
        <v>118</v>
      </c>
      <c r="C18" s="235"/>
      <c r="D18" s="236">
        <v>985</v>
      </c>
      <c r="E18" s="99"/>
      <c r="F18" s="189"/>
    </row>
    <row r="19" spans="1:6" s="2" customFormat="1" ht="22.5" customHeight="1" hidden="1">
      <c r="A19" s="80">
        <v>4010</v>
      </c>
      <c r="B19" s="81" t="s">
        <v>68</v>
      </c>
      <c r="C19" s="235"/>
      <c r="D19" s="236"/>
      <c r="E19" s="99"/>
      <c r="F19" s="189"/>
    </row>
    <row r="20" spans="1:6" s="2" customFormat="1" ht="22.5" customHeight="1" hidden="1">
      <c r="A20" s="80">
        <v>4110</v>
      </c>
      <c r="B20" s="81" t="s">
        <v>81</v>
      </c>
      <c r="C20" s="235"/>
      <c r="D20" s="236"/>
      <c r="E20" s="99"/>
      <c r="F20" s="189"/>
    </row>
    <row r="21" spans="1:6" s="2" customFormat="1" ht="23.25" customHeight="1" hidden="1">
      <c r="A21" s="80">
        <v>4120</v>
      </c>
      <c r="B21" s="81" t="s">
        <v>82</v>
      </c>
      <c r="C21" s="235"/>
      <c r="D21" s="236"/>
      <c r="E21" s="99"/>
      <c r="F21" s="189"/>
    </row>
    <row r="22" spans="1:6" s="2" customFormat="1" ht="0.75" customHeight="1" hidden="1">
      <c r="A22" s="80">
        <v>4210</v>
      </c>
      <c r="B22" s="81" t="s">
        <v>13</v>
      </c>
      <c r="C22" s="235"/>
      <c r="D22" s="236"/>
      <c r="E22" s="99"/>
      <c r="F22" s="189"/>
    </row>
    <row r="23" spans="1:6" s="2" customFormat="1" ht="22.5" customHeight="1">
      <c r="A23" s="80">
        <v>4300</v>
      </c>
      <c r="B23" s="81" t="s">
        <v>14</v>
      </c>
      <c r="C23" s="235"/>
      <c r="D23" s="236"/>
      <c r="E23" s="99"/>
      <c r="F23" s="189">
        <v>985</v>
      </c>
    </row>
    <row r="24" spans="1:6" s="241" customFormat="1" ht="68.25" customHeight="1" hidden="1">
      <c r="A24" s="80">
        <v>6310</v>
      </c>
      <c r="B24" s="81" t="s">
        <v>83</v>
      </c>
      <c r="C24" s="237"/>
      <c r="D24" s="238"/>
      <c r="E24" s="239"/>
      <c r="F24" s="240"/>
    </row>
    <row r="25" spans="1:6" s="152" customFormat="1" ht="38.25" customHeight="1" hidden="1">
      <c r="A25" s="255">
        <v>6060</v>
      </c>
      <c r="B25" s="81" t="s">
        <v>84</v>
      </c>
      <c r="C25" s="241"/>
      <c r="D25" s="238"/>
      <c r="E25" s="239"/>
      <c r="F25" s="240"/>
    </row>
    <row r="26" spans="1:6" s="152" customFormat="1" ht="33.75" customHeight="1">
      <c r="A26" s="257">
        <v>85214</v>
      </c>
      <c r="B26" s="101" t="s">
        <v>113</v>
      </c>
      <c r="C26" s="256"/>
      <c r="D26" s="258">
        <f>D27+D28</f>
        <v>530500</v>
      </c>
      <c r="E26" s="259"/>
      <c r="F26" s="260">
        <f>F27+F28</f>
        <v>530500</v>
      </c>
    </row>
    <row r="27" spans="1:6" s="152" customFormat="1" ht="60.75" customHeight="1">
      <c r="A27" s="61">
        <v>2010</v>
      </c>
      <c r="B27" s="62" t="s">
        <v>118</v>
      </c>
      <c r="C27" s="261"/>
      <c r="D27" s="262">
        <v>530500</v>
      </c>
      <c r="E27" s="263"/>
      <c r="F27" s="264"/>
    </row>
    <row r="28" spans="1:6" s="152" customFormat="1" ht="17.25" thickBot="1">
      <c r="A28" s="255">
        <v>3110</v>
      </c>
      <c r="B28" s="176" t="s">
        <v>114</v>
      </c>
      <c r="C28" s="242"/>
      <c r="D28" s="243"/>
      <c r="E28" s="244"/>
      <c r="F28" s="245">
        <v>530500</v>
      </c>
    </row>
    <row r="29" spans="1:6" s="152" customFormat="1" ht="24.75" customHeight="1" thickBot="1" thickTop="1">
      <c r="A29" s="146"/>
      <c r="B29" s="147" t="s">
        <v>53</v>
      </c>
      <c r="C29" s="205"/>
      <c r="D29" s="246">
        <f>SUM(D15)+D11</f>
        <v>611565</v>
      </c>
      <c r="E29" s="206">
        <f>SUM(E15)</f>
        <v>0</v>
      </c>
      <c r="F29" s="151">
        <f>SUM(F15)+F11</f>
        <v>611565</v>
      </c>
    </row>
    <row r="30" s="160" customFormat="1" ht="13.5" thickTop="1"/>
    <row r="31" s="160" customFormat="1" ht="12.75"/>
    <row r="32" s="160" customFormat="1" ht="12.75"/>
    <row r="33" s="160" customFormat="1" ht="12.75"/>
    <row r="34" s="160" customFormat="1" ht="12.75"/>
    <row r="35" s="160" customFormat="1" ht="12.75"/>
    <row r="36" s="160" customFormat="1" ht="12.75"/>
    <row r="37" s="160" customFormat="1" ht="12.75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9">
      <selection activeCell="B59" sqref="B59"/>
    </sheetView>
  </sheetViews>
  <sheetFormatPr defaultColWidth="9.00390625" defaultRowHeight="12.75"/>
  <cols>
    <col min="1" max="1" width="8.00390625" style="159" customWidth="1"/>
    <col min="2" max="2" width="35.75390625" style="159" customWidth="1"/>
    <col min="3" max="3" width="6.875" style="159" customWidth="1"/>
    <col min="4" max="5" width="16.75390625" style="159" customWidth="1"/>
    <col min="6" max="16384" width="10.00390625" style="159" customWidth="1"/>
  </cols>
  <sheetData>
    <row r="1" ht="15.75">
      <c r="D1" s="3" t="s">
        <v>119</v>
      </c>
    </row>
    <row r="2" spans="1:4" ht="14.25" customHeight="1">
      <c r="A2" s="163"/>
      <c r="B2" s="164"/>
      <c r="C2" s="165"/>
      <c r="D2" s="8" t="s">
        <v>108</v>
      </c>
    </row>
    <row r="3" spans="1:4" ht="13.5" customHeight="1">
      <c r="A3" s="163"/>
      <c r="B3" s="164"/>
      <c r="C3" s="165"/>
      <c r="D3" s="8" t="s">
        <v>1</v>
      </c>
    </row>
    <row r="4" spans="1:4" ht="15" customHeight="1">
      <c r="A4" s="163"/>
      <c r="B4" s="164"/>
      <c r="C4" s="165"/>
      <c r="D4" s="8" t="s">
        <v>128</v>
      </c>
    </row>
    <row r="5" spans="1:5" ht="28.5" customHeight="1">
      <c r="A5" s="163"/>
      <c r="B5" s="164"/>
      <c r="C5" s="165"/>
      <c r="D5" s="166"/>
      <c r="E5" s="8"/>
    </row>
    <row r="6" spans="1:5" s="1" customFormat="1" ht="56.25">
      <c r="A6" s="11" t="s">
        <v>127</v>
      </c>
      <c r="B6" s="12"/>
      <c r="C6" s="13"/>
      <c r="D6" s="14"/>
      <c r="E6" s="14"/>
    </row>
    <row r="7" spans="1:5" s="1" customFormat="1" ht="24.75" customHeight="1" thickBot="1">
      <c r="A7" s="11"/>
      <c r="B7" s="12"/>
      <c r="C7" s="6"/>
      <c r="D7" s="10"/>
      <c r="E7" s="167" t="s">
        <v>57</v>
      </c>
    </row>
    <row r="8" spans="1:5" s="23" customFormat="1" ht="25.5" customHeight="1">
      <c r="A8" s="17" t="s">
        <v>4</v>
      </c>
      <c r="B8" s="168" t="s">
        <v>5</v>
      </c>
      <c r="C8" s="19" t="s">
        <v>6</v>
      </c>
      <c r="D8" s="20" t="s">
        <v>8</v>
      </c>
      <c r="E8" s="22"/>
    </row>
    <row r="9" spans="1:5" s="23" customFormat="1" ht="16.5" customHeight="1">
      <c r="A9" s="24" t="s">
        <v>9</v>
      </c>
      <c r="B9" s="169"/>
      <c r="C9" s="26" t="s">
        <v>10</v>
      </c>
      <c r="D9" s="27" t="s">
        <v>12</v>
      </c>
      <c r="E9" s="29" t="s">
        <v>11</v>
      </c>
    </row>
    <row r="10" spans="1:5" s="34" customFormat="1" ht="9.75" customHeight="1" thickBot="1">
      <c r="A10" s="30">
        <v>1</v>
      </c>
      <c r="B10" s="170">
        <v>2</v>
      </c>
      <c r="C10" s="31">
        <v>3</v>
      </c>
      <c r="D10" s="32">
        <v>4</v>
      </c>
      <c r="E10" s="33">
        <v>5</v>
      </c>
    </row>
    <row r="11" spans="1:5" s="40" customFormat="1" ht="24" customHeight="1" hidden="1" thickBot="1" thickTop="1">
      <c r="A11" s="35">
        <v>600</v>
      </c>
      <c r="B11" s="69" t="s">
        <v>58</v>
      </c>
      <c r="C11" s="37" t="s">
        <v>41</v>
      </c>
      <c r="D11" s="91">
        <f>D12</f>
        <v>0</v>
      </c>
      <c r="E11" s="39">
        <f>E12</f>
        <v>0</v>
      </c>
    </row>
    <row r="12" spans="1:5" s="2" customFormat="1" ht="31.5" customHeight="1" hidden="1" thickTop="1">
      <c r="A12" s="72">
        <v>60015</v>
      </c>
      <c r="B12" s="171" t="s">
        <v>59</v>
      </c>
      <c r="C12" s="47"/>
      <c r="D12" s="172">
        <f>SUM(D13:D14)</f>
        <v>0</v>
      </c>
      <c r="E12" s="60">
        <f>SUM(E13:E14)</f>
        <v>0</v>
      </c>
    </row>
    <row r="13" spans="1:5" s="2" customFormat="1" ht="18" customHeight="1" hidden="1">
      <c r="A13" s="61">
        <v>4270</v>
      </c>
      <c r="B13" s="62" t="s">
        <v>60</v>
      </c>
      <c r="C13" s="173"/>
      <c r="D13" s="174"/>
      <c r="E13" s="66"/>
    </row>
    <row r="14" spans="1:5" s="2" customFormat="1" ht="38.25" customHeight="1" hidden="1" thickBot="1">
      <c r="A14" s="175">
        <v>6050</v>
      </c>
      <c r="B14" s="176" t="s">
        <v>96</v>
      </c>
      <c r="C14" s="177"/>
      <c r="D14" s="178"/>
      <c r="E14" s="179"/>
    </row>
    <row r="15" spans="1:5" s="40" customFormat="1" ht="23.25" customHeight="1" thickBot="1" thickTop="1">
      <c r="A15" s="68">
        <v>750</v>
      </c>
      <c r="B15" s="180" t="s">
        <v>27</v>
      </c>
      <c r="C15" s="70" t="s">
        <v>110</v>
      </c>
      <c r="D15" s="91">
        <f>D16</f>
        <v>2469</v>
      </c>
      <c r="E15" s="39">
        <f>E16</f>
        <v>2469</v>
      </c>
    </row>
    <row r="16" spans="1:5" s="40" customFormat="1" ht="21" customHeight="1" thickTop="1">
      <c r="A16" s="129">
        <v>75045</v>
      </c>
      <c r="B16" s="181" t="s">
        <v>109</v>
      </c>
      <c r="C16" s="89"/>
      <c r="D16" s="172">
        <f>SUM(D17:D23)</f>
        <v>2469</v>
      </c>
      <c r="E16" s="182">
        <f>SUM(E17:E23)</f>
        <v>2469</v>
      </c>
    </row>
    <row r="17" spans="1:5" s="40" customFormat="1" ht="20.25" customHeight="1">
      <c r="A17" s="80">
        <v>3030</v>
      </c>
      <c r="B17" s="183" t="s">
        <v>111</v>
      </c>
      <c r="C17" s="84"/>
      <c r="D17" s="174"/>
      <c r="E17" s="184">
        <v>2469</v>
      </c>
    </row>
    <row r="18" spans="1:5" s="40" customFormat="1" ht="20.25" customHeight="1">
      <c r="A18" s="80">
        <v>4010</v>
      </c>
      <c r="B18" s="183" t="s">
        <v>68</v>
      </c>
      <c r="C18" s="89"/>
      <c r="D18" s="100">
        <v>197</v>
      </c>
      <c r="E18" s="189"/>
    </row>
    <row r="19" spans="1:5" s="40" customFormat="1" ht="20.25" customHeight="1">
      <c r="A19" s="80">
        <v>4110</v>
      </c>
      <c r="B19" s="183" t="s">
        <v>124</v>
      </c>
      <c r="C19" s="89"/>
      <c r="D19" s="100">
        <v>211</v>
      </c>
      <c r="E19" s="189"/>
    </row>
    <row r="20" spans="1:5" s="40" customFormat="1" ht="20.25" customHeight="1">
      <c r="A20" s="80">
        <v>4120</v>
      </c>
      <c r="B20" s="183" t="s">
        <v>125</v>
      </c>
      <c r="C20" s="89"/>
      <c r="D20" s="100">
        <v>60</v>
      </c>
      <c r="E20" s="189"/>
    </row>
    <row r="21" spans="1:5" s="40" customFormat="1" ht="20.25" customHeight="1">
      <c r="A21" s="80">
        <v>4210</v>
      </c>
      <c r="B21" s="183" t="s">
        <v>13</v>
      </c>
      <c r="C21" s="89"/>
      <c r="D21" s="100">
        <v>1491</v>
      </c>
      <c r="E21" s="189"/>
    </row>
    <row r="22" spans="1:5" s="40" customFormat="1" ht="23.25" customHeight="1">
      <c r="A22" s="80">
        <v>4300</v>
      </c>
      <c r="B22" s="183" t="s">
        <v>14</v>
      </c>
      <c r="C22" s="89"/>
      <c r="D22" s="100">
        <v>375</v>
      </c>
      <c r="E22" s="189"/>
    </row>
    <row r="23" spans="1:5" s="40" customFormat="1" ht="18" customHeight="1" thickBot="1">
      <c r="A23" s="80">
        <v>4410</v>
      </c>
      <c r="B23" s="183" t="s">
        <v>126</v>
      </c>
      <c r="C23" s="89"/>
      <c r="D23" s="100">
        <v>135</v>
      </c>
      <c r="E23" s="189"/>
    </row>
    <row r="24" spans="1:5" s="40" customFormat="1" ht="21.75" customHeight="1" hidden="1" thickBot="1" thickTop="1">
      <c r="A24" s="51">
        <v>758</v>
      </c>
      <c r="B24" s="52" t="s">
        <v>31</v>
      </c>
      <c r="C24" s="70" t="s">
        <v>32</v>
      </c>
      <c r="D24" s="90"/>
      <c r="E24" s="39">
        <f>SUM(E25)</f>
        <v>0</v>
      </c>
    </row>
    <row r="25" spans="1:5" s="40" customFormat="1" ht="27.75" customHeight="1" hidden="1" thickTop="1">
      <c r="A25" s="92">
        <v>75832</v>
      </c>
      <c r="B25" s="93" t="s">
        <v>62</v>
      </c>
      <c r="C25" s="94"/>
      <c r="D25" s="95"/>
      <c r="E25" s="77">
        <f>SUM(E26)</f>
        <v>0</v>
      </c>
    </row>
    <row r="26" spans="1:5" s="40" customFormat="1" ht="21" customHeight="1" hidden="1" thickBot="1">
      <c r="A26" s="97">
        <v>4580</v>
      </c>
      <c r="B26" s="98" t="s">
        <v>63</v>
      </c>
      <c r="C26" s="78"/>
      <c r="D26" s="99"/>
      <c r="E26" s="50"/>
    </row>
    <row r="27" spans="1:5" s="40" customFormat="1" ht="30.75" customHeight="1" hidden="1" thickBot="1" thickTop="1">
      <c r="A27" s="68">
        <v>801</v>
      </c>
      <c r="B27" s="69" t="s">
        <v>64</v>
      </c>
      <c r="C27" s="70" t="s">
        <v>65</v>
      </c>
      <c r="D27" s="91">
        <f>D28+D33+D36+D40+D43</f>
        <v>0</v>
      </c>
      <c r="E27" s="185">
        <f>E28+E33+E36+E40+E43</f>
        <v>0</v>
      </c>
    </row>
    <row r="28" spans="1:5" s="40" customFormat="1" ht="25.5" customHeight="1" hidden="1" thickTop="1">
      <c r="A28" s="186">
        <v>80120</v>
      </c>
      <c r="B28" s="187" t="s">
        <v>66</v>
      </c>
      <c r="C28" s="89"/>
      <c r="D28" s="172">
        <f>SUM(D29:D32)</f>
        <v>0</v>
      </c>
      <c r="E28" s="188">
        <f>SUM(E29:E32)</f>
        <v>0</v>
      </c>
    </row>
    <row r="29" spans="1:5" s="40" customFormat="1" ht="32.25" customHeight="1" hidden="1">
      <c r="A29" s="132">
        <v>3020</v>
      </c>
      <c r="B29" s="133" t="s">
        <v>67</v>
      </c>
      <c r="C29" s="84"/>
      <c r="D29" s="174"/>
      <c r="E29" s="184"/>
    </row>
    <row r="30" spans="1:5" s="40" customFormat="1" ht="22.5" customHeight="1" hidden="1">
      <c r="A30" s="80">
        <v>4010</v>
      </c>
      <c r="B30" s="81" t="s">
        <v>68</v>
      </c>
      <c r="C30" s="89"/>
      <c r="D30" s="100"/>
      <c r="E30" s="189"/>
    </row>
    <row r="31" spans="1:5" s="40" customFormat="1" ht="22.5" customHeight="1" hidden="1">
      <c r="A31" s="80">
        <v>4040</v>
      </c>
      <c r="B31" s="81" t="s">
        <v>37</v>
      </c>
      <c r="C31" s="89"/>
      <c r="D31" s="100"/>
      <c r="E31" s="189"/>
    </row>
    <row r="32" spans="1:5" s="40" customFormat="1" ht="22.5" customHeight="1" hidden="1">
      <c r="A32" s="107">
        <v>4430</v>
      </c>
      <c r="B32" s="81" t="s">
        <v>69</v>
      </c>
      <c r="C32" s="89"/>
      <c r="D32" s="100"/>
      <c r="E32" s="189"/>
    </row>
    <row r="33" spans="1:5" s="40" customFormat="1" ht="25.5" customHeight="1" hidden="1">
      <c r="A33" s="72">
        <v>80123</v>
      </c>
      <c r="B33" s="190" t="s">
        <v>70</v>
      </c>
      <c r="C33" s="191"/>
      <c r="D33" s="96">
        <f>SUM(D34:D35)</f>
        <v>0</v>
      </c>
      <c r="E33" s="192">
        <f>SUM(E34:E35)</f>
        <v>0</v>
      </c>
    </row>
    <row r="34" spans="1:5" s="40" customFormat="1" ht="22.5" customHeight="1" hidden="1">
      <c r="A34" s="80">
        <v>4010</v>
      </c>
      <c r="B34" s="81" t="s">
        <v>68</v>
      </c>
      <c r="C34" s="89"/>
      <c r="D34" s="100"/>
      <c r="E34" s="189"/>
    </row>
    <row r="35" spans="1:5" s="40" customFormat="1" ht="23.25" customHeight="1" hidden="1">
      <c r="A35" s="80">
        <v>4040</v>
      </c>
      <c r="B35" s="81" t="s">
        <v>37</v>
      </c>
      <c r="C35" s="89"/>
      <c r="D35" s="100"/>
      <c r="E35" s="189"/>
    </row>
    <row r="36" spans="1:5" s="40" customFormat="1" ht="25.5" customHeight="1" hidden="1">
      <c r="A36" s="72">
        <v>80130</v>
      </c>
      <c r="B36" s="190" t="s">
        <v>71</v>
      </c>
      <c r="C36" s="191"/>
      <c r="D36" s="96">
        <f>SUM(D37:D39)</f>
        <v>0</v>
      </c>
      <c r="E36" s="192">
        <f>SUM(E37:E39)</f>
        <v>0</v>
      </c>
    </row>
    <row r="37" spans="1:5" s="40" customFormat="1" ht="22.5" customHeight="1" hidden="1">
      <c r="A37" s="80">
        <v>4010</v>
      </c>
      <c r="B37" s="81" t="s">
        <v>68</v>
      </c>
      <c r="C37" s="89"/>
      <c r="D37" s="100"/>
      <c r="E37" s="189"/>
    </row>
    <row r="38" spans="1:5" s="40" customFormat="1" ht="22.5" customHeight="1" hidden="1">
      <c r="A38" s="80">
        <v>4040</v>
      </c>
      <c r="B38" s="81" t="s">
        <v>37</v>
      </c>
      <c r="C38" s="89"/>
      <c r="D38" s="100"/>
      <c r="E38" s="189"/>
    </row>
    <row r="39" spans="1:5" s="40" customFormat="1" ht="23.25" customHeight="1" hidden="1">
      <c r="A39" s="80">
        <v>4300</v>
      </c>
      <c r="B39" s="183" t="s">
        <v>25</v>
      </c>
      <c r="C39" s="89"/>
      <c r="D39" s="100"/>
      <c r="E39" s="189"/>
    </row>
    <row r="40" spans="1:5" s="40" customFormat="1" ht="32.25" customHeight="1" hidden="1">
      <c r="A40" s="72">
        <v>80146</v>
      </c>
      <c r="B40" s="190" t="s">
        <v>72</v>
      </c>
      <c r="C40" s="191"/>
      <c r="D40" s="96">
        <f>SUM(D41:D42)</f>
        <v>0</v>
      </c>
      <c r="E40" s="192">
        <f>SUM(E41:E42)</f>
        <v>0</v>
      </c>
    </row>
    <row r="41" spans="1:5" s="40" customFormat="1" ht="22.5" customHeight="1" hidden="1">
      <c r="A41" s="80">
        <v>4040</v>
      </c>
      <c r="B41" s="81" t="s">
        <v>37</v>
      </c>
      <c r="C41" s="89"/>
      <c r="D41" s="100"/>
      <c r="E41" s="189"/>
    </row>
    <row r="42" spans="1:5" s="40" customFormat="1" ht="22.5" customHeight="1" hidden="1">
      <c r="A42" s="80">
        <v>4300</v>
      </c>
      <c r="B42" s="183" t="s">
        <v>25</v>
      </c>
      <c r="C42" s="89"/>
      <c r="D42" s="100"/>
      <c r="E42" s="189"/>
    </row>
    <row r="43" spans="1:5" s="40" customFormat="1" ht="25.5" customHeight="1" hidden="1">
      <c r="A43" s="72">
        <v>80195</v>
      </c>
      <c r="B43" s="190" t="s">
        <v>29</v>
      </c>
      <c r="C43" s="191"/>
      <c r="D43" s="96">
        <f>SUM(D44:D46)</f>
        <v>0</v>
      </c>
      <c r="E43" s="192">
        <f>SUM(E44:E46)</f>
        <v>0</v>
      </c>
    </row>
    <row r="44" spans="1:5" s="40" customFormat="1" ht="22.5" customHeight="1" hidden="1">
      <c r="A44" s="80">
        <v>4210</v>
      </c>
      <c r="B44" s="183" t="s">
        <v>13</v>
      </c>
      <c r="C44" s="89"/>
      <c r="D44" s="100"/>
      <c r="E44" s="189"/>
    </row>
    <row r="45" spans="1:5" s="40" customFormat="1" ht="35.25" customHeight="1" hidden="1">
      <c r="A45" s="80">
        <v>4300</v>
      </c>
      <c r="B45" s="183" t="s">
        <v>73</v>
      </c>
      <c r="C45" s="89"/>
      <c r="D45" s="100"/>
      <c r="E45" s="189"/>
    </row>
    <row r="46" spans="1:5" s="40" customFormat="1" ht="35.25" customHeight="1" hidden="1" thickBot="1">
      <c r="A46" s="80">
        <v>4300</v>
      </c>
      <c r="B46" s="183" t="s">
        <v>74</v>
      </c>
      <c r="C46" s="89"/>
      <c r="D46" s="100"/>
      <c r="E46" s="189"/>
    </row>
    <row r="47" spans="1:5" s="2" customFormat="1" ht="30.75" customHeight="1" hidden="1" thickBot="1" thickTop="1">
      <c r="A47" s="68">
        <v>854</v>
      </c>
      <c r="B47" s="180" t="s">
        <v>75</v>
      </c>
      <c r="C47" s="193" t="s">
        <v>65</v>
      </c>
      <c r="D47" s="194">
        <f>D48+D51</f>
        <v>0</v>
      </c>
      <c r="E47" s="185">
        <f>E48+E51</f>
        <v>0</v>
      </c>
    </row>
    <row r="48" spans="1:5" s="2" customFormat="1" ht="25.5" customHeight="1" hidden="1" thickTop="1">
      <c r="A48" s="195">
        <v>85410</v>
      </c>
      <c r="B48" s="196" t="s">
        <v>76</v>
      </c>
      <c r="C48" s="197"/>
      <c r="D48" s="198">
        <f>SUM(D49:D50)</f>
        <v>0</v>
      </c>
      <c r="E48" s="182"/>
    </row>
    <row r="49" spans="1:5" s="2" customFormat="1" ht="22.5" customHeight="1" hidden="1">
      <c r="A49" s="80">
        <v>4040</v>
      </c>
      <c r="B49" s="81" t="s">
        <v>37</v>
      </c>
      <c r="C49" s="199"/>
      <c r="D49" s="85"/>
      <c r="E49" s="184"/>
    </row>
    <row r="50" spans="1:5" s="2" customFormat="1" ht="18" customHeight="1" hidden="1">
      <c r="A50" s="80">
        <v>4300</v>
      </c>
      <c r="B50" s="81" t="s">
        <v>25</v>
      </c>
      <c r="C50" s="200"/>
      <c r="D50" s="79"/>
      <c r="E50" s="189"/>
    </row>
    <row r="51" spans="1:5" s="40" customFormat="1" ht="25.5" customHeight="1" hidden="1">
      <c r="A51" s="72">
        <v>85495</v>
      </c>
      <c r="B51" s="101" t="s">
        <v>29</v>
      </c>
      <c r="C51" s="201"/>
      <c r="D51" s="202"/>
      <c r="E51" s="192">
        <f>E52</f>
        <v>0</v>
      </c>
    </row>
    <row r="52" spans="1:5" s="2" customFormat="1" ht="22.5" customHeight="1" hidden="1" thickBot="1">
      <c r="A52" s="80">
        <v>4300</v>
      </c>
      <c r="B52" s="81" t="s">
        <v>25</v>
      </c>
      <c r="C52" s="135"/>
      <c r="D52" s="203"/>
      <c r="E52" s="204"/>
    </row>
    <row r="53" spans="1:5" s="152" customFormat="1" ht="23.25" customHeight="1" thickBot="1" thickTop="1">
      <c r="A53" s="146"/>
      <c r="B53" s="205" t="s">
        <v>53</v>
      </c>
      <c r="C53" s="148"/>
      <c r="D53" s="206">
        <f>D11+D15+D27+D47+D24</f>
        <v>2469</v>
      </c>
      <c r="E53" s="207">
        <f>E11+E15+E27+E47+E24</f>
        <v>2469</v>
      </c>
    </row>
    <row r="54" spans="1:5" s="213" customFormat="1" ht="17.25" customHeight="1" hidden="1" thickBot="1" thickTop="1">
      <c r="A54" s="208"/>
      <c r="B54" s="209" t="s">
        <v>54</v>
      </c>
      <c r="C54" s="210"/>
      <c r="D54" s="211">
        <f>E53-D53</f>
        <v>0</v>
      </c>
      <c r="E54" s="212"/>
    </row>
    <row r="55" s="160" customFormat="1" ht="13.5" thickTop="1"/>
    <row r="56" s="160" customFormat="1" ht="12.75"/>
    <row r="57" s="160" customFormat="1" ht="12.75"/>
    <row r="58" s="160" customFormat="1" ht="12.75"/>
    <row r="59" s="160" customFormat="1" ht="12.75"/>
    <row r="60" s="160" customFormat="1" ht="12.75"/>
    <row r="61" s="160" customFormat="1" ht="12.75"/>
    <row r="62" s="160" customFormat="1" ht="12.75"/>
    <row r="63" s="160" customFormat="1" ht="12.75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Sobieraj</cp:lastModifiedBy>
  <cp:lastPrinted>2004-06-09T08:43:51Z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