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3"/>
  </bookViews>
  <sheets>
    <sheet name="Zal nr 2" sheetId="1" r:id="rId1"/>
    <sheet name="Zal nr 4" sheetId="2" r:id="rId2"/>
    <sheet name="Zał nr 3" sheetId="3" r:id="rId3"/>
    <sheet name="Zał nr1" sheetId="4" r:id="rId4"/>
  </sheets>
  <definedNames>
    <definedName name="_xlnm.Print_Titles" localSheetId="0">'Zal nr 2'!$9:$11</definedName>
    <definedName name="_xlnm.Print_Titles" localSheetId="2">'Zał nr 3'!$8:$10</definedName>
    <definedName name="_xlnm.Print_Titles" localSheetId="3">'Zał nr1'!$7:$9</definedName>
  </definedNames>
  <calcPr fullCalcOnLoad="1"/>
</workbook>
</file>

<file path=xl/sharedStrings.xml><?xml version="1.0" encoding="utf-8"?>
<sst xmlns="http://schemas.openxmlformats.org/spreadsheetml/2006/main" count="155" uniqueCount="84">
  <si>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</si>
  <si>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</si>
  <si>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</si>
  <si>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</si>
  <si>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</si>
  <si>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</si>
  <si>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</si>
  <si>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E</t>
  </si>
  <si>
    <t>Pozostała działalność</t>
  </si>
  <si>
    <t>OGÓŁEM</t>
  </si>
  <si>
    <t>Zmniejszenia</t>
  </si>
  <si>
    <t>w złotych</t>
  </si>
  <si>
    <t>Zakup usług pozostałych</t>
  </si>
  <si>
    <t>4300</t>
  </si>
  <si>
    <t>Załącznik nr 1 do Zarządzenia</t>
  </si>
  <si>
    <t>Prezydenta Miasta Koszalina</t>
  </si>
  <si>
    <t>Załącznik nr 2 do Zarządzenia</t>
  </si>
  <si>
    <t>DOCHODY</t>
  </si>
  <si>
    <t>Załącznik nr 3 do Zarządzenia</t>
  </si>
  <si>
    <t>per saldo</t>
  </si>
  <si>
    <t>OŚWIATA I WYCHOWANIE</t>
  </si>
  <si>
    <t>4210</t>
  </si>
  <si>
    <t>Zakup materiałów i wyposażenia</t>
  </si>
  <si>
    <t>OA</t>
  </si>
  <si>
    <t>Zakup pomocy naukowych, dydaktycznych i książek</t>
  </si>
  <si>
    <t>KS</t>
  </si>
  <si>
    <t>Fn</t>
  </si>
  <si>
    <t>Rezerwy ogólne i celowe</t>
  </si>
  <si>
    <t>Szkoły podstawowe</t>
  </si>
  <si>
    <t>Składki na ubezpieczenia społeczne</t>
  </si>
  <si>
    <t>Składki na FP</t>
  </si>
  <si>
    <t>OCHRONA ZDROWIA</t>
  </si>
  <si>
    <t>RÓŻNE ROZLICZENIA</t>
  </si>
  <si>
    <t>Rezerwa ogólna</t>
  </si>
  <si>
    <t>KULTURA FIZYCZNA I SPORT</t>
  </si>
  <si>
    <t>KULTURA I OCHRONA DZIEDZICTWA NARODOWEGO</t>
  </si>
  <si>
    <t>ZMIANY  PLANU  DOCHODÓW  I   WYDATKÓW   NA  ZADANIA  WŁASNE   GMINY     W  2004  ROKU</t>
  </si>
  <si>
    <t>Domy i ośrodki kultury, świetlice i kluby</t>
  </si>
  <si>
    <t>Dotacje celowe przekazane z budżetu państwa na realizację własnych zadań bieżących gmin</t>
  </si>
  <si>
    <t>Wybory do Parlamentu Europejskiego</t>
  </si>
  <si>
    <t>z dnia  30 czerwca  2004 r.</t>
  </si>
  <si>
    <r>
      <t>Dotacja podmiotowa z budżetu dla instytucji kultury -</t>
    </r>
    <r>
      <rPr>
        <i/>
        <sz val="10"/>
        <rFont val="Times New Roman"/>
        <family val="1"/>
      </rPr>
      <t>Koszalińska Biblioteka Publiczna</t>
    </r>
  </si>
  <si>
    <t>Zakup usług remontowych</t>
  </si>
  <si>
    <r>
      <t xml:space="preserve">Zakup usług pozostałych - </t>
    </r>
    <r>
      <rPr>
        <i/>
        <sz val="10"/>
        <rFont val="Times New Roman"/>
        <family val="1"/>
      </rPr>
      <t>bariery architektoniczne</t>
    </r>
  </si>
  <si>
    <r>
      <t>Dotacja podmiotowa z budżetu dla instytucji kultury - w</t>
    </r>
    <r>
      <rPr>
        <i/>
        <sz val="10"/>
        <rFont val="Times New Roman"/>
        <family val="1"/>
      </rPr>
      <t>ystawa plakatów Joana Miro</t>
    </r>
  </si>
  <si>
    <r>
      <t xml:space="preserve">Wydatki inwestycyjne jednostek budżetowych - </t>
    </r>
    <r>
      <rPr>
        <i/>
        <sz val="10"/>
        <rFont val="Times New Roman"/>
        <family val="1"/>
      </rPr>
      <t xml:space="preserve">duży basen </t>
    </r>
  </si>
  <si>
    <t>IK</t>
  </si>
  <si>
    <t>80195</t>
  </si>
  <si>
    <t>Pozostała deziałalność</t>
  </si>
  <si>
    <t xml:space="preserve">Dotacje celowe otrzymane z budżetu państwa na zadania  bieżące realizowane przez gminę  na podstawie  porozumień z organami administracji rządowej </t>
  </si>
  <si>
    <t xml:space="preserve">ZMIANY PLANU DOCHODÓW  I   WYDATKÓW NA  ZADANIA  REALIZOWANE PRZEZ   GMINĘ  NA PODSTAWIE POROZUMIEŃ                                                                                                               Z ORGANAMI ADMINISTRACJI RZĄDOWEJ                                                                           W  2004  ROKU            </t>
  </si>
  <si>
    <r>
      <t xml:space="preserve">Dotacja podmiotowa z budżetu dla instytucji kultury - </t>
    </r>
    <r>
      <rPr>
        <i/>
        <sz val="10"/>
        <rFont val="Times New Roman"/>
        <family val="1"/>
      </rPr>
      <t xml:space="preserve"> "IV Muzealne spotkania z fotografią"- Międzynarodowy konkurs dla dzieci i młodzieży</t>
    </r>
  </si>
  <si>
    <t>Obiekty sportowe</t>
  </si>
  <si>
    <t>POMOC SPOŁECZNA</t>
  </si>
  <si>
    <t>Świadczenia rodzinne oraz składki na ubezpieczenia emerytalne i rentowe z ubezpieczenia społecznego</t>
  </si>
  <si>
    <t>2010</t>
  </si>
  <si>
    <t xml:space="preserve">Dotacje celowe otrzymane z budżetu państwa na realizacje zadań bieżących z zakresu administracji rządowej oraz innych zadań  zleconych  gminom  ustawami </t>
  </si>
  <si>
    <t>85214</t>
  </si>
  <si>
    <t>Zasiłki i pomoc w naturze oraz składki na ubezpieczenia społeczne</t>
  </si>
  <si>
    <t>3110</t>
  </si>
  <si>
    <t>Świadczenia społeczne</t>
  </si>
  <si>
    <t>85203</t>
  </si>
  <si>
    <t>Ośrodki wsparcia</t>
  </si>
  <si>
    <t>Dotacje celowe przekazane z budżetu państwa na inwestycje i zakupy inwestycyjne z zakresu administracji rządowej oraz innych zadań zleconych gminom ustawami</t>
  </si>
  <si>
    <t xml:space="preserve">Wydatki inwestycyjne jednostek budżetowych </t>
  </si>
  <si>
    <t>ZMIANY PLANU  DOCHODÓW  I  WYDATKÓW NA  ZADANIA  ZLECONE GMINIE  Z ZAKRESU ADMINISTRACJI  RZĄDOWEJ                                                          W  2004 ROKU</t>
  </si>
  <si>
    <r>
      <t>Zakup usług remontowych -</t>
    </r>
    <r>
      <rPr>
        <i/>
        <sz val="10"/>
        <rFont val="Times New Roman"/>
        <family val="1"/>
      </rPr>
      <t xml:space="preserve"> duży basen  </t>
    </r>
  </si>
  <si>
    <t>URZĘDY NACZELNYCH ORGANÓW WŁADZY PAŃSTWOWEJ, KONTROLI I OCHRONY PRAWA ORAZ SĄDOWNICTWA</t>
  </si>
  <si>
    <t>4110</t>
  </si>
  <si>
    <t>4130</t>
  </si>
  <si>
    <t>Składki na ubezpieczenia zdrowotne</t>
  </si>
  <si>
    <t>Wynagrodzenia osobowe pracowników</t>
  </si>
  <si>
    <t>Zakup energii</t>
  </si>
  <si>
    <t xml:space="preserve">Nr   185 / 1269 / 04  </t>
  </si>
  <si>
    <t>ZMIANY  W  PLANIE   WYDATKÓW   NA  ZADANIA  WŁASNE   POWIATU     W  2004  ROKU</t>
  </si>
  <si>
    <t>Załącznik nr 4 do Zarządzenia</t>
  </si>
  <si>
    <t>Biblioteki</t>
  </si>
  <si>
    <r>
      <t>Dotacje podmiotowe z budżetu dla instytucji kultury -</t>
    </r>
    <r>
      <rPr>
        <i/>
        <sz val="10"/>
        <rFont val="Times New Roman"/>
        <family val="1"/>
      </rPr>
      <t xml:space="preserve"> remont i modernizacja sali konferencyjno - kinowej</t>
    </r>
  </si>
  <si>
    <r>
      <t xml:space="preserve">Dotacje celowe z budżetu na finansowanie lub dofinansowanie kosztów realizacji inwestycji i zakupów inwestycyjnych innych jednostek sektora finansów publicznych  - </t>
    </r>
    <r>
      <rPr>
        <i/>
        <sz val="10"/>
        <rFont val="Times New Roman"/>
        <family val="1"/>
      </rPr>
      <t>modernizacja sali konferencyjno - kinowej</t>
    </r>
  </si>
  <si>
    <t xml:space="preserve">Nr  185 / 1269 / 04  </t>
  </si>
  <si>
    <t>ADMINISTRACJA PUBLICZNA</t>
  </si>
  <si>
    <t>Km</t>
  </si>
  <si>
    <t>Urząd Miejski</t>
  </si>
  <si>
    <t xml:space="preserve">Nr 185 / 1269 / 04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</si>
</sst>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double"/>
      <top style="medium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double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7" xfId="0" applyNumberFormat="1" applyFont="1" applyFill="1" applyBorder="1" applyAlignment="1" applyProtection="1">
      <alignment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164" fontId="14" fillId="0" borderId="6" xfId="0" applyNumberFormat="1" applyFont="1" applyFill="1" applyBorder="1" applyAlignment="1" applyProtection="1">
      <alignment horizontal="center" vertical="center"/>
      <protection locked="0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Font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right" vertical="center"/>
      <protection locked="0"/>
    </xf>
    <xf numFmtId="3" fontId="14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3" fontId="15" fillId="0" borderId="12" xfId="0" applyNumberFormat="1" applyFont="1" applyFill="1" applyBorder="1" applyAlignment="1" applyProtection="1">
      <alignment vertical="center"/>
      <protection locked="0"/>
    </xf>
    <xf numFmtId="0" fontId="14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3" fontId="17" fillId="0" borderId="11" xfId="0" applyNumberFormat="1" applyFont="1" applyBorder="1" applyAlignment="1">
      <alignment horizontal="centerContinuous" vertical="center"/>
    </xf>
    <xf numFmtId="0" fontId="18" fillId="0" borderId="0" xfId="0" applyFont="1" applyAlignment="1">
      <alignment/>
    </xf>
    <xf numFmtId="0" fontId="8" fillId="0" borderId="2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22" xfId="0" applyFont="1" applyBorder="1" applyAlignment="1">
      <alignment horizontal="center" vertical="center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17" fillId="0" borderId="21" xfId="0" applyNumberFormat="1" applyFont="1" applyBorder="1" applyAlignment="1">
      <alignment horizontal="centerContinuous" vertical="center"/>
    </xf>
    <xf numFmtId="0" fontId="5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4" fillId="0" borderId="14" xfId="0" applyNumberFormat="1" applyFont="1" applyFill="1" applyBorder="1" applyAlignment="1" applyProtection="1">
      <alignment vertical="center"/>
      <protection locked="0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2" xfId="0" applyFont="1" applyBorder="1" applyAlignment="1">
      <alignment vertical="center" wrapText="1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0" fontId="13" fillId="0" borderId="29" xfId="0" applyNumberFormat="1" applyFont="1" applyFill="1" applyBorder="1" applyAlignment="1" applyProtection="1">
      <alignment horizontal="center" vertical="center"/>
      <protection locked="0"/>
    </xf>
    <xf numFmtId="164" fontId="14" fillId="0" borderId="26" xfId="0" applyNumberFormat="1" applyFont="1" applyFill="1" applyBorder="1" applyAlignment="1" applyProtection="1">
      <alignment horizontal="center" vertical="center"/>
      <protection locked="0"/>
    </xf>
    <xf numFmtId="164" fontId="14" fillId="0" borderId="29" xfId="0" applyNumberFormat="1" applyFont="1" applyFill="1" applyBorder="1" applyAlignment="1" applyProtection="1">
      <alignment horizontal="center" vertical="center"/>
      <protection locked="0"/>
    </xf>
    <xf numFmtId="164" fontId="5" fillId="0" borderId="30" xfId="0" applyNumberFormat="1" applyFont="1" applyFill="1" applyBorder="1" applyAlignment="1" applyProtection="1">
      <alignment horizontal="center" vertical="center"/>
      <protection locked="0"/>
    </xf>
    <xf numFmtId="164" fontId="14" fillId="0" borderId="30" xfId="0" applyNumberFormat="1" applyFont="1" applyFill="1" applyBorder="1" applyAlignment="1" applyProtection="1">
      <alignment horizontal="center" vertical="center"/>
      <protection locked="0"/>
    </xf>
    <xf numFmtId="3" fontId="5" fillId="0" borderId="30" xfId="0" applyNumberFormat="1" applyFont="1" applyFill="1" applyBorder="1" applyAlignment="1" applyProtection="1">
      <alignment horizontal="right" vertical="center"/>
      <protection locked="0"/>
    </xf>
    <xf numFmtId="3" fontId="8" fillId="0" borderId="26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horizontal="center" vertical="center"/>
    </xf>
    <xf numFmtId="164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3" fontId="14" fillId="0" borderId="6" xfId="0" applyNumberFormat="1" applyFont="1" applyFill="1" applyBorder="1" applyAlignment="1" applyProtection="1">
      <alignment vertical="center"/>
      <protection locked="0"/>
    </xf>
    <xf numFmtId="3" fontId="15" fillId="0" borderId="2" xfId="0" applyNumberFormat="1" applyFont="1" applyFill="1" applyBorder="1" applyAlignment="1" applyProtection="1">
      <alignment vertical="center"/>
      <protection locked="0"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0" fontId="10" fillId="0" borderId="29" xfId="0" applyFont="1" applyBorder="1" applyAlignment="1">
      <alignment horizontal="center" vertical="center"/>
    </xf>
    <xf numFmtId="0" fontId="13" fillId="0" borderId="32" xfId="0" applyNumberFormat="1" applyFont="1" applyFill="1" applyBorder="1" applyAlignment="1" applyProtection="1">
      <alignment horizontal="center" vertical="center"/>
      <protection locked="0"/>
    </xf>
    <xf numFmtId="164" fontId="14" fillId="0" borderId="33" xfId="0" applyNumberFormat="1" applyFont="1" applyFill="1" applyBorder="1" applyAlignment="1" applyProtection="1">
      <alignment horizontal="center" vertical="center"/>
      <protection locked="0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29" xfId="0" applyNumberFormat="1" applyFont="1" applyFill="1" applyBorder="1" applyAlignment="1" applyProtection="1">
      <alignment horizontal="right"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3" fontId="14" fillId="0" borderId="35" xfId="0" applyNumberFormat="1" applyFont="1" applyFill="1" applyBorder="1" applyAlignment="1" applyProtection="1">
      <alignment horizontal="right" vertical="center"/>
      <protection locked="0"/>
    </xf>
    <xf numFmtId="3" fontId="14" fillId="0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39" xfId="0" applyNumberFormat="1" applyFont="1" applyBorder="1" applyAlignment="1">
      <alignment vertical="center"/>
    </xf>
    <xf numFmtId="0" fontId="8" fillId="0" borderId="40" xfId="0" applyNumberFormat="1" applyFont="1" applyFill="1" applyBorder="1" applyAlignment="1" applyProtection="1">
      <alignment horizontal="centerContinuous" vertical="center" wrapText="1"/>
      <protection locked="0"/>
    </xf>
    <xf numFmtId="0" fontId="17" fillId="0" borderId="41" xfId="0" applyFont="1" applyBorder="1" applyAlignment="1">
      <alignment vertical="center"/>
    </xf>
    <xf numFmtId="44" fontId="5" fillId="0" borderId="9" xfId="18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64" fontId="5" fillId="0" borderId="42" xfId="18" applyNumberFormat="1" applyFont="1" applyFill="1" applyBorder="1" applyAlignment="1" applyProtection="1">
      <alignment vertical="center" wrapText="1"/>
      <protection locked="0"/>
    </xf>
    <xf numFmtId="3" fontId="5" fillId="0" borderId="43" xfId="0" applyNumberFormat="1" applyFont="1" applyFill="1" applyBorder="1" applyAlignment="1" applyProtection="1">
      <alignment horizontal="right" vertical="center"/>
      <protection locked="0"/>
    </xf>
    <xf numFmtId="3" fontId="5" fillId="0" borderId="44" xfId="0" applyNumberFormat="1" applyFont="1" applyFill="1" applyBorder="1" applyAlignment="1" applyProtection="1">
      <alignment vertical="center"/>
      <protection locked="0"/>
    </xf>
    <xf numFmtId="0" fontId="14" fillId="0" borderId="45" xfId="0" applyNumberFormat="1" applyFont="1" applyFill="1" applyBorder="1" applyAlignment="1" applyProtection="1">
      <alignment horizontal="centerContinuous" vertical="center"/>
      <protection locked="0"/>
    </xf>
    <xf numFmtId="1" fontId="5" fillId="0" borderId="8" xfId="0" applyNumberFormat="1" applyFont="1" applyFill="1" applyBorder="1" applyAlignment="1" applyProtection="1">
      <alignment horizontal="centerContinuous" vertical="center"/>
      <protection locked="0"/>
    </xf>
    <xf numFmtId="1" fontId="5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7" xfId="0" applyNumberFormat="1" applyFont="1" applyFill="1" applyBorder="1" applyAlignment="1" applyProtection="1">
      <alignment horizont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164" fontId="14" fillId="0" borderId="39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164" fontId="21" fillId="0" borderId="0" xfId="0" applyNumberFormat="1" applyFont="1" applyFill="1" applyBorder="1" applyAlignment="1" applyProtection="1">
      <alignment horizontal="centerContinuous"/>
      <protection locked="0"/>
    </xf>
    <xf numFmtId="0" fontId="21" fillId="0" borderId="0" xfId="0" applyNumberFormat="1" applyFont="1" applyFill="1" applyBorder="1" applyAlignment="1" applyProtection="1">
      <alignment horizontal="centerContinuous"/>
      <protection locked="0"/>
    </xf>
    <xf numFmtId="165" fontId="22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164" fontId="2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0" fillId="0" borderId="0" xfId="0" applyNumberFormat="1" applyFont="1" applyFill="1" applyBorder="1" applyAlignment="1" applyProtection="1">
      <alignment horizontal="centerContinuous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0" applyNumberFormat="1" applyFont="1" applyFill="1" applyBorder="1" applyAlignment="1" applyProtection="1">
      <alignment horizontal="center" wrapText="1"/>
      <protection locked="0"/>
    </xf>
    <xf numFmtId="0" fontId="22" fillId="0" borderId="48" xfId="0" applyNumberFormat="1" applyFont="1" applyFill="1" applyBorder="1" applyAlignment="1" applyProtection="1">
      <alignment horizontal="centerContinuous" vertical="center" wrapText="1"/>
      <protection locked="0"/>
    </xf>
    <xf numFmtId="0" fontId="22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NumberFormat="1" applyFont="1" applyFill="1" applyBorder="1" applyAlignment="1" applyProtection="1">
      <alignment horizontal="center" vertical="top" wrapText="1"/>
      <protection locked="0"/>
    </xf>
    <xf numFmtId="0" fontId="24" fillId="0" borderId="34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" xfId="0" applyNumberFormat="1" applyFont="1" applyFill="1" applyBorder="1" applyAlignment="1" applyProtection="1">
      <alignment horizontal="center" vertical="center"/>
      <protection locked="0"/>
    </xf>
    <xf numFmtId="0" fontId="27" fillId="0" borderId="6" xfId="0" applyNumberFormat="1" applyFont="1" applyFill="1" applyBorder="1" applyAlignment="1" applyProtection="1">
      <alignment horizontal="center" vertical="center"/>
      <protection locked="0"/>
    </xf>
    <xf numFmtId="0" fontId="27" fillId="0" borderId="29" xfId="0" applyNumberFormat="1" applyFont="1" applyFill="1" applyBorder="1" applyAlignment="1" applyProtection="1">
      <alignment horizontal="center" vertical="center"/>
      <protection locked="0"/>
    </xf>
    <xf numFmtId="0" fontId="27" fillId="0" borderId="5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26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51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3" fontId="15" fillId="0" borderId="30" xfId="0" applyNumberFormat="1" applyFont="1" applyFill="1" applyBorder="1" applyAlignment="1" applyProtection="1">
      <alignment vertical="center"/>
      <protection locked="0"/>
    </xf>
    <xf numFmtId="3" fontId="15" fillId="0" borderId="52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53" xfId="0" applyNumberFormat="1" applyFont="1" applyFill="1" applyBorder="1" applyAlignment="1" applyProtection="1">
      <alignment vertical="center" wrapText="1"/>
      <protection locked="0"/>
    </xf>
    <xf numFmtId="3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28" fillId="0" borderId="54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49" fontId="29" fillId="0" borderId="5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vertical="center" wrapText="1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3" fontId="15" fillId="0" borderId="24" xfId="0" applyNumberFormat="1" applyFont="1" applyFill="1" applyBorder="1" applyAlignment="1" applyProtection="1">
      <alignment vertical="center"/>
      <protection locked="0"/>
    </xf>
    <xf numFmtId="3" fontId="8" fillId="0" borderId="21" xfId="0" applyNumberFormat="1" applyFont="1" applyFill="1" applyBorder="1" applyAlignment="1" applyProtection="1">
      <alignment vertical="center"/>
      <protection locked="0"/>
    </xf>
    <xf numFmtId="0" fontId="13" fillId="0" borderId="34" xfId="0" applyNumberFormat="1" applyFont="1" applyFill="1" applyBorder="1" applyAlignment="1" applyProtection="1">
      <alignment horizontal="center" vertical="center"/>
      <protection locked="0"/>
    </xf>
    <xf numFmtId="3" fontId="14" fillId="0" borderId="29" xfId="0" applyNumberFormat="1" applyFont="1" applyFill="1" applyBorder="1" applyAlignment="1" applyProtection="1">
      <alignment vertical="center"/>
      <protection locked="0"/>
    </xf>
    <xf numFmtId="3" fontId="5" fillId="0" borderId="34" xfId="0" applyNumberFormat="1" applyFont="1" applyFill="1" applyBorder="1" applyAlignment="1" applyProtection="1">
      <alignment vertical="center"/>
      <protection locked="0"/>
    </xf>
    <xf numFmtId="0" fontId="8" fillId="0" borderId="55" xfId="0" applyNumberFormat="1" applyFont="1" applyFill="1" applyBorder="1" applyAlignment="1" applyProtection="1">
      <alignment horizontal="centerContinuous" vertical="center" wrapText="1"/>
      <protection locked="0"/>
    </xf>
    <xf numFmtId="49" fontId="15" fillId="0" borderId="46" xfId="0" applyNumberFormat="1" applyFont="1" applyBorder="1" applyAlignment="1">
      <alignment horizontal="center" vertical="center"/>
    </xf>
    <xf numFmtId="3" fontId="29" fillId="0" borderId="21" xfId="0" applyNumberFormat="1" applyFont="1" applyFill="1" applyBorder="1" applyAlignment="1" applyProtection="1">
      <alignment vertical="center"/>
      <protection locked="0"/>
    </xf>
    <xf numFmtId="3" fontId="29" fillId="0" borderId="56" xfId="0" applyNumberFormat="1" applyFont="1" applyFill="1" applyBorder="1" applyAlignment="1" applyProtection="1">
      <alignment vertical="center"/>
      <protection locked="0"/>
    </xf>
    <xf numFmtId="3" fontId="29" fillId="0" borderId="11" xfId="0" applyNumberFormat="1" applyFont="1" applyFill="1" applyBorder="1" applyAlignment="1" applyProtection="1">
      <alignment vertical="center"/>
      <protection locked="0"/>
    </xf>
    <xf numFmtId="3" fontId="29" fillId="0" borderId="36" xfId="0" applyNumberFormat="1" applyFont="1" applyFill="1" applyBorder="1" applyAlignment="1" applyProtection="1">
      <alignment vertical="center"/>
      <protection locked="0"/>
    </xf>
    <xf numFmtId="0" fontId="10" fillId="0" borderId="32" xfId="0" applyFont="1" applyBorder="1" applyAlignment="1">
      <alignment horizontal="center" vertical="center"/>
    </xf>
    <xf numFmtId="3" fontId="14" fillId="0" borderId="39" xfId="0" applyNumberFormat="1" applyFont="1" applyFill="1" applyBorder="1" applyAlignment="1" applyProtection="1">
      <alignment horizontal="right" vertical="center"/>
      <protection locked="0"/>
    </xf>
    <xf numFmtId="3" fontId="14" fillId="0" borderId="33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164" fontId="5" fillId="0" borderId="57" xfId="0" applyNumberFormat="1" applyFont="1" applyFill="1" applyBorder="1" applyAlignment="1" applyProtection="1">
      <alignment horizontal="center" vertical="center"/>
      <protection locked="0"/>
    </xf>
    <xf numFmtId="3" fontId="29" fillId="0" borderId="28" xfId="0" applyNumberFormat="1" applyFont="1" applyFill="1" applyBorder="1" applyAlignment="1" applyProtection="1">
      <alignment vertical="center"/>
      <protection locked="0"/>
    </xf>
    <xf numFmtId="3" fontId="29" fillId="0" borderId="23" xfId="0" applyNumberFormat="1" applyFont="1" applyFill="1" applyBorder="1" applyAlignment="1" applyProtection="1">
      <alignment vertical="center"/>
      <protection locked="0"/>
    </xf>
    <xf numFmtId="3" fontId="15" fillId="0" borderId="14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3" fontId="15" fillId="0" borderId="28" xfId="0" applyNumberFormat="1" applyFont="1" applyFill="1" applyBorder="1" applyAlignment="1" applyProtection="1">
      <alignment vertical="center"/>
      <protection locked="0"/>
    </xf>
    <xf numFmtId="3" fontId="14" fillId="0" borderId="58" xfId="0" applyNumberFormat="1" applyFont="1" applyFill="1" applyBorder="1" applyAlignment="1" applyProtection="1">
      <alignment horizontal="right"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0" fontId="17" fillId="0" borderId="26" xfId="0" applyFont="1" applyBorder="1" applyAlignment="1">
      <alignment horizontal="centerContinuous" vertical="center" wrapText="1"/>
    </xf>
    <xf numFmtId="3" fontId="17" fillId="0" borderId="16" xfId="0" applyNumberFormat="1" applyFont="1" applyBorder="1" applyAlignment="1">
      <alignment horizontal="centerContinuous" vertical="center" wrapText="1"/>
    </xf>
    <xf numFmtId="0" fontId="10" fillId="0" borderId="59" xfId="0" applyFont="1" applyBorder="1" applyAlignment="1">
      <alignment horizontal="center" vertical="center"/>
    </xf>
    <xf numFmtId="3" fontId="14" fillId="0" borderId="59" xfId="0" applyNumberFormat="1" applyFont="1" applyFill="1" applyBorder="1" applyAlignment="1" applyProtection="1">
      <alignment vertical="center"/>
      <protection locked="0"/>
    </xf>
    <xf numFmtId="3" fontId="14" fillId="0" borderId="60" xfId="0" applyNumberFormat="1" applyFont="1" applyFill="1" applyBorder="1" applyAlignment="1" applyProtection="1">
      <alignment vertical="center"/>
      <protection locked="0"/>
    </xf>
    <xf numFmtId="3" fontId="5" fillId="0" borderId="61" xfId="0" applyNumberFormat="1" applyFont="1" applyFill="1" applyBorder="1" applyAlignment="1" applyProtection="1">
      <alignment vertical="center"/>
      <protection locked="0"/>
    </xf>
    <xf numFmtId="3" fontId="5" fillId="0" borderId="38" xfId="0" applyNumberFormat="1" applyFont="1" applyFill="1" applyBorder="1" applyAlignment="1" applyProtection="1">
      <alignment vertical="center"/>
      <protection locked="0"/>
    </xf>
    <xf numFmtId="3" fontId="14" fillId="0" borderId="10" xfId="0" applyNumberFormat="1" applyFont="1" applyFill="1" applyBorder="1" applyAlignment="1" applyProtection="1">
      <alignment vertical="center"/>
      <protection locked="0"/>
    </xf>
    <xf numFmtId="3" fontId="15" fillId="0" borderId="62" xfId="0" applyNumberFormat="1" applyFont="1" applyFill="1" applyBorder="1" applyAlignment="1" applyProtection="1">
      <alignment vertical="center"/>
      <protection locked="0"/>
    </xf>
    <xf numFmtId="1" fontId="5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3" xfId="18" applyNumberFormat="1" applyFont="1" applyFill="1" applyBorder="1" applyAlignment="1" applyProtection="1">
      <alignment vertical="center" wrapText="1"/>
      <protection locked="0"/>
    </xf>
    <xf numFmtId="164" fontId="5" fillId="0" borderId="63" xfId="0" applyNumberFormat="1" applyFont="1" applyFill="1" applyBorder="1" applyAlignment="1" applyProtection="1">
      <alignment horizontal="center" vertical="center"/>
      <protection locked="0"/>
    </xf>
    <xf numFmtId="3" fontId="5" fillId="0" borderId="64" xfId="0" applyNumberFormat="1" applyFont="1" applyFill="1" applyBorder="1" applyAlignment="1" applyProtection="1">
      <alignment horizontal="right" vertical="center"/>
      <protection locked="0"/>
    </xf>
    <xf numFmtId="3" fontId="5" fillId="0" borderId="65" xfId="0" applyNumberFormat="1" applyFont="1" applyFill="1" applyBorder="1" applyAlignment="1" applyProtection="1">
      <alignment horizontal="right" vertical="center"/>
      <protection locked="0"/>
    </xf>
    <xf numFmtId="3" fontId="15" fillId="0" borderId="66" xfId="0" applyNumberFormat="1" applyFont="1" applyFill="1" applyBorder="1" applyAlignment="1" applyProtection="1">
      <alignment vertical="center"/>
      <protection locked="0"/>
    </xf>
    <xf numFmtId="3" fontId="15" fillId="0" borderId="67" xfId="0" applyNumberFormat="1" applyFont="1" applyFill="1" applyBorder="1" applyAlignment="1" applyProtection="1">
      <alignment vertical="center"/>
      <protection locked="0"/>
    </xf>
    <xf numFmtId="3" fontId="15" fillId="0" borderId="63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8" fillId="0" borderId="21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64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" xfId="18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E9" sqref="E9"/>
    </sheetView>
  </sheetViews>
  <sheetFormatPr defaultColWidth="9.00390625" defaultRowHeight="12.75"/>
  <cols>
    <col min="1" max="1" width="8.00390625" style="1" customWidth="1"/>
    <col min="2" max="2" width="32.375" style="1" customWidth="1"/>
    <col min="3" max="3" width="7.00390625" style="1" customWidth="1"/>
    <col min="4" max="7" width="12.375" style="1" customWidth="1"/>
    <col min="8" max="16384" width="10.00390625" style="1" customWidth="1"/>
  </cols>
  <sheetData>
    <row r="1" spans="6:7" s="11" customFormat="1" ht="15.75">
      <c r="F1" s="10" t="s">
        <v>16</v>
      </c>
      <c r="G1" s="10"/>
    </row>
    <row r="2" spans="1:7" s="11" customFormat="1" ht="13.5" customHeight="1">
      <c r="A2" s="27"/>
      <c r="B2" s="28"/>
      <c r="C2" s="8"/>
      <c r="D2" s="8"/>
      <c r="E2" s="8"/>
      <c r="F2" s="22" t="s">
        <v>73</v>
      </c>
      <c r="G2" s="22"/>
    </row>
    <row r="3" spans="1:7" s="11" customFormat="1" ht="14.25" customHeight="1">
      <c r="A3" s="27"/>
      <c r="B3" s="28"/>
      <c r="C3" s="8"/>
      <c r="D3" s="8"/>
      <c r="E3" s="8"/>
      <c r="F3" s="22" t="s">
        <v>15</v>
      </c>
      <c r="G3" s="22"/>
    </row>
    <row r="4" spans="1:7" s="11" customFormat="1" ht="13.5" customHeight="1">
      <c r="A4" s="27"/>
      <c r="B4" s="28"/>
      <c r="C4" s="45"/>
      <c r="D4" s="45"/>
      <c r="E4" s="45"/>
      <c r="F4" s="22" t="s">
        <v>40</v>
      </c>
      <c r="G4" s="22"/>
    </row>
    <row r="5" spans="1:7" s="11" customFormat="1" ht="15" customHeight="1" hidden="1">
      <c r="A5" s="27"/>
      <c r="B5" s="28"/>
      <c r="C5" s="45"/>
      <c r="D5" s="45"/>
      <c r="E5" s="45"/>
      <c r="F5" s="22"/>
      <c r="G5" s="22"/>
    </row>
    <row r="6" spans="1:7" s="11" customFormat="1" ht="15" customHeight="1">
      <c r="A6" s="27"/>
      <c r="B6" s="28"/>
      <c r="C6" s="45"/>
      <c r="D6" s="45"/>
      <c r="E6" s="45"/>
      <c r="F6" s="22"/>
      <c r="G6" s="22"/>
    </row>
    <row r="7" spans="1:7" s="11" customFormat="1" ht="60" customHeight="1">
      <c r="A7" s="6" t="s">
        <v>65</v>
      </c>
      <c r="B7" s="7"/>
      <c r="C7" s="8"/>
      <c r="D7" s="8"/>
      <c r="E7" s="8"/>
      <c r="F7" s="9"/>
      <c r="G7" s="9"/>
    </row>
    <row r="8" spans="1:7" s="11" customFormat="1" ht="13.5" customHeight="1" thickBot="1">
      <c r="A8" s="6"/>
      <c r="B8" s="7"/>
      <c r="C8" s="8"/>
      <c r="D8" s="8"/>
      <c r="E8" s="8"/>
      <c r="F8" s="9"/>
      <c r="G8" s="9" t="s">
        <v>11</v>
      </c>
    </row>
    <row r="9" spans="1:7" s="12" customFormat="1" ht="25.5">
      <c r="A9" s="17" t="s">
        <v>0</v>
      </c>
      <c r="B9" s="32" t="s">
        <v>1</v>
      </c>
      <c r="C9" s="126" t="s">
        <v>2</v>
      </c>
      <c r="D9" s="190" t="s">
        <v>17</v>
      </c>
      <c r="E9" s="116"/>
      <c r="F9" s="99" t="s">
        <v>3</v>
      </c>
      <c r="G9" s="59"/>
    </row>
    <row r="10" spans="1:7" s="12" customFormat="1" ht="14.25" customHeight="1">
      <c r="A10" s="13" t="s">
        <v>4</v>
      </c>
      <c r="B10" s="14"/>
      <c r="C10" s="127" t="s">
        <v>5</v>
      </c>
      <c r="D10" s="196" t="s">
        <v>10</v>
      </c>
      <c r="E10" s="211" t="s">
        <v>6</v>
      </c>
      <c r="F10" s="72" t="s">
        <v>10</v>
      </c>
      <c r="G10" s="40" t="s">
        <v>6</v>
      </c>
    </row>
    <row r="11" spans="1:7" s="21" customFormat="1" ht="12" thickBot="1">
      <c r="A11" s="30">
        <v>1</v>
      </c>
      <c r="B11" s="31">
        <v>2</v>
      </c>
      <c r="C11" s="104">
        <v>3</v>
      </c>
      <c r="D11" s="104">
        <v>4</v>
      </c>
      <c r="E11" s="187">
        <v>5</v>
      </c>
      <c r="F11" s="183">
        <v>6</v>
      </c>
      <c r="G11" s="41">
        <v>7</v>
      </c>
    </row>
    <row r="12" spans="1:7" s="38" customFormat="1" ht="75" customHeight="1" thickBot="1" thickTop="1">
      <c r="A12" s="53">
        <v>751</v>
      </c>
      <c r="B12" s="54" t="s">
        <v>67</v>
      </c>
      <c r="C12" s="128" t="s">
        <v>23</v>
      </c>
      <c r="D12" s="128"/>
      <c r="E12" s="91"/>
      <c r="F12" s="73">
        <f>SUM(F13)</f>
        <v>3852</v>
      </c>
      <c r="G12" s="56">
        <f>SUM(G13)</f>
        <v>3852</v>
      </c>
    </row>
    <row r="13" spans="1:7" s="38" customFormat="1" ht="30" customHeight="1" thickTop="1">
      <c r="A13" s="34">
        <v>75113</v>
      </c>
      <c r="B13" s="35" t="s">
        <v>39</v>
      </c>
      <c r="C13" s="105"/>
      <c r="D13" s="105"/>
      <c r="E13" s="92"/>
      <c r="F13" s="184">
        <f>SUM(F14:F17)</f>
        <v>3852</v>
      </c>
      <c r="G13" s="80">
        <f>SUM(G14:G17)</f>
        <v>3852</v>
      </c>
    </row>
    <row r="14" spans="1:7" s="38" customFormat="1" ht="16.5" customHeight="1">
      <c r="A14" s="69">
        <v>4110</v>
      </c>
      <c r="B14" s="71" t="s">
        <v>29</v>
      </c>
      <c r="C14" s="106"/>
      <c r="D14" s="106"/>
      <c r="E14" s="93"/>
      <c r="F14" s="185"/>
      <c r="G14" s="52">
        <v>778</v>
      </c>
    </row>
    <row r="15" spans="1:7" s="38" customFormat="1" ht="16.5" customHeight="1">
      <c r="A15" s="69">
        <v>4120</v>
      </c>
      <c r="B15" s="71" t="s">
        <v>30</v>
      </c>
      <c r="C15" s="106"/>
      <c r="D15" s="106"/>
      <c r="E15" s="93"/>
      <c r="F15" s="185"/>
      <c r="G15" s="52">
        <v>111</v>
      </c>
    </row>
    <row r="16" spans="1:7" s="38" customFormat="1" ht="16.5" customHeight="1">
      <c r="A16" s="97" t="s">
        <v>21</v>
      </c>
      <c r="B16" s="88" t="s">
        <v>22</v>
      </c>
      <c r="C16" s="106"/>
      <c r="D16" s="106"/>
      <c r="E16" s="93"/>
      <c r="F16" s="185">
        <v>3852</v>
      </c>
      <c r="G16" s="52"/>
    </row>
    <row r="17" spans="1:7" s="38" customFormat="1" ht="16.5" customHeight="1" thickBot="1">
      <c r="A17" s="97" t="s">
        <v>13</v>
      </c>
      <c r="B17" s="88" t="s">
        <v>12</v>
      </c>
      <c r="C17" s="106"/>
      <c r="D17" s="106"/>
      <c r="E17" s="93"/>
      <c r="F17" s="185"/>
      <c r="G17" s="52">
        <v>2963</v>
      </c>
    </row>
    <row r="18" spans="1:7" s="38" customFormat="1" ht="20.25" customHeight="1" thickBot="1" thickTop="1">
      <c r="A18" s="53">
        <v>852</v>
      </c>
      <c r="B18" s="54" t="s">
        <v>53</v>
      </c>
      <c r="C18" s="55" t="s">
        <v>25</v>
      </c>
      <c r="D18" s="197">
        <f>D19+D35+D30</f>
        <v>522323</v>
      </c>
      <c r="E18" s="81">
        <f>E19+E35+E30</f>
        <v>365865</v>
      </c>
      <c r="F18" s="192">
        <f>F19+F35+F30</f>
        <v>522323</v>
      </c>
      <c r="G18" s="194">
        <f>G19+G35+G30</f>
        <v>365865</v>
      </c>
    </row>
    <row r="19" spans="1:7" s="38" customFormat="1" ht="20.25" customHeight="1" thickTop="1">
      <c r="A19" s="181" t="s">
        <v>61</v>
      </c>
      <c r="B19" s="182" t="s">
        <v>62</v>
      </c>
      <c r="C19" s="36"/>
      <c r="D19" s="198"/>
      <c r="E19" s="207">
        <f>SUM(E20:E21)</f>
        <v>170200</v>
      </c>
      <c r="F19" s="193"/>
      <c r="G19" s="195">
        <f>SUM(G20:G29)</f>
        <v>170200</v>
      </c>
    </row>
    <row r="20" spans="1:7" s="38" customFormat="1" ht="73.5" customHeight="1">
      <c r="A20" s="97" t="s">
        <v>55</v>
      </c>
      <c r="B20" s="88" t="s">
        <v>56</v>
      </c>
      <c r="C20" s="23"/>
      <c r="D20" s="199"/>
      <c r="E20" s="95">
        <v>90200</v>
      </c>
      <c r="F20" s="202"/>
      <c r="G20" s="52"/>
    </row>
    <row r="21" spans="1:7" s="38" customFormat="1" ht="76.5" customHeight="1">
      <c r="A21" s="69">
        <v>6310</v>
      </c>
      <c r="B21" s="71" t="s">
        <v>63</v>
      </c>
      <c r="C21" s="23"/>
      <c r="D21" s="205"/>
      <c r="E21" s="95">
        <v>80000</v>
      </c>
      <c r="F21" s="206"/>
      <c r="G21" s="52"/>
    </row>
    <row r="22" spans="1:7" s="38" customFormat="1" ht="29.25" customHeight="1">
      <c r="A22" s="69">
        <v>4010</v>
      </c>
      <c r="B22" s="71" t="s">
        <v>71</v>
      </c>
      <c r="C22" s="23"/>
      <c r="D22" s="205"/>
      <c r="E22" s="95"/>
      <c r="F22" s="206"/>
      <c r="G22" s="52">
        <v>18300</v>
      </c>
    </row>
    <row r="23" spans="1:7" s="38" customFormat="1" ht="18" customHeight="1">
      <c r="A23" s="69">
        <v>4110</v>
      </c>
      <c r="B23" s="71" t="s">
        <v>29</v>
      </c>
      <c r="C23" s="23"/>
      <c r="D23" s="205"/>
      <c r="E23" s="95"/>
      <c r="F23" s="206"/>
      <c r="G23" s="52">
        <v>3245</v>
      </c>
    </row>
    <row r="24" spans="1:7" s="38" customFormat="1" ht="18" customHeight="1">
      <c r="A24" s="69">
        <v>4120</v>
      </c>
      <c r="B24" s="71" t="s">
        <v>30</v>
      </c>
      <c r="C24" s="23"/>
      <c r="D24" s="205"/>
      <c r="E24" s="95"/>
      <c r="F24" s="206"/>
      <c r="G24" s="52">
        <v>445</v>
      </c>
    </row>
    <row r="25" spans="1:7" s="38" customFormat="1" ht="18" customHeight="1">
      <c r="A25" s="69">
        <v>4210</v>
      </c>
      <c r="B25" s="71" t="s">
        <v>22</v>
      </c>
      <c r="C25" s="23"/>
      <c r="D25" s="205"/>
      <c r="E25" s="95"/>
      <c r="F25" s="206"/>
      <c r="G25" s="52">
        <v>10210</v>
      </c>
    </row>
    <row r="26" spans="1:7" s="38" customFormat="1" ht="18" customHeight="1">
      <c r="A26" s="69">
        <v>4260</v>
      </c>
      <c r="B26" s="71" t="s">
        <v>72</v>
      </c>
      <c r="C26" s="23"/>
      <c r="D26" s="205"/>
      <c r="E26" s="95"/>
      <c r="F26" s="206"/>
      <c r="G26" s="52">
        <v>4000</v>
      </c>
    </row>
    <row r="27" spans="1:7" s="38" customFormat="1" ht="20.25" customHeight="1">
      <c r="A27" s="69">
        <v>4270</v>
      </c>
      <c r="B27" s="71" t="s">
        <v>42</v>
      </c>
      <c r="C27" s="23"/>
      <c r="D27" s="205"/>
      <c r="E27" s="95"/>
      <c r="F27" s="206"/>
      <c r="G27" s="52">
        <v>50000</v>
      </c>
    </row>
    <row r="28" spans="1:7" s="38" customFormat="1" ht="15.75" customHeight="1">
      <c r="A28" s="69">
        <v>4300</v>
      </c>
      <c r="B28" s="71" t="s">
        <v>12</v>
      </c>
      <c r="C28" s="23"/>
      <c r="D28" s="205"/>
      <c r="E28" s="95"/>
      <c r="F28" s="206"/>
      <c r="G28" s="52">
        <v>4000</v>
      </c>
    </row>
    <row r="29" spans="1:7" s="38" customFormat="1" ht="29.25" customHeight="1">
      <c r="A29" s="218">
        <v>6050</v>
      </c>
      <c r="B29" s="219" t="s">
        <v>64</v>
      </c>
      <c r="C29" s="220"/>
      <c r="D29" s="221"/>
      <c r="E29" s="222"/>
      <c r="F29" s="223"/>
      <c r="G29" s="224">
        <v>80000</v>
      </c>
    </row>
    <row r="30" spans="1:7" s="38" customFormat="1" ht="60" customHeight="1">
      <c r="A30" s="34">
        <v>85212</v>
      </c>
      <c r="B30" s="35" t="s">
        <v>54</v>
      </c>
      <c r="C30" s="36"/>
      <c r="D30" s="100"/>
      <c r="E30" s="212">
        <f>SUM(E31:E32)</f>
        <v>195665</v>
      </c>
      <c r="F30" s="213"/>
      <c r="G30" s="80">
        <f>SUM(G31:G34)</f>
        <v>195665</v>
      </c>
    </row>
    <row r="31" spans="1:7" s="38" customFormat="1" ht="75" customHeight="1">
      <c r="A31" s="97" t="s">
        <v>55</v>
      </c>
      <c r="B31" s="88" t="s">
        <v>56</v>
      </c>
      <c r="C31" s="23"/>
      <c r="D31" s="180"/>
      <c r="E31" s="214">
        <v>195665</v>
      </c>
      <c r="F31" s="215"/>
      <c r="G31" s="216"/>
    </row>
    <row r="32" spans="1:7" s="38" customFormat="1" ht="15.75" customHeight="1">
      <c r="A32" s="97" t="s">
        <v>59</v>
      </c>
      <c r="B32" s="88" t="s">
        <v>60</v>
      </c>
      <c r="C32" s="23"/>
      <c r="D32" s="101"/>
      <c r="E32" s="217"/>
      <c r="F32" s="206"/>
      <c r="G32" s="52">
        <v>120000</v>
      </c>
    </row>
    <row r="33" spans="1:7" s="38" customFormat="1" ht="15.75" customHeight="1">
      <c r="A33" s="97" t="s">
        <v>68</v>
      </c>
      <c r="B33" s="88" t="s">
        <v>29</v>
      </c>
      <c r="C33" s="23"/>
      <c r="D33" s="101"/>
      <c r="E33" s="217"/>
      <c r="F33" s="185"/>
      <c r="G33" s="52">
        <v>50000</v>
      </c>
    </row>
    <row r="34" spans="1:7" s="38" customFormat="1" ht="15.75" customHeight="1">
      <c r="A34" s="97" t="s">
        <v>69</v>
      </c>
      <c r="B34" s="88" t="s">
        <v>70</v>
      </c>
      <c r="C34" s="23"/>
      <c r="D34" s="225"/>
      <c r="E34" s="217"/>
      <c r="F34" s="185"/>
      <c r="G34" s="52">
        <v>25665</v>
      </c>
    </row>
    <row r="35" spans="1:7" s="38" customFormat="1" ht="44.25" customHeight="1">
      <c r="A35" s="181" t="s">
        <v>57</v>
      </c>
      <c r="B35" s="182" t="s">
        <v>58</v>
      </c>
      <c r="C35" s="36"/>
      <c r="D35" s="198">
        <f>SUM(D36)</f>
        <v>522323</v>
      </c>
      <c r="E35" s="188"/>
      <c r="F35" s="203">
        <f>SUM(F36:F37)</f>
        <v>522323</v>
      </c>
      <c r="G35" s="204"/>
    </row>
    <row r="36" spans="1:7" s="38" customFormat="1" ht="75" customHeight="1">
      <c r="A36" s="97" t="s">
        <v>55</v>
      </c>
      <c r="B36" s="88" t="s">
        <v>56</v>
      </c>
      <c r="C36" s="23"/>
      <c r="D36" s="199">
        <v>522323</v>
      </c>
      <c r="E36" s="200"/>
      <c r="F36" s="185"/>
      <c r="G36" s="52"/>
    </row>
    <row r="37" spans="1:7" s="38" customFormat="1" ht="20.25" customHeight="1" thickBot="1">
      <c r="A37" s="191" t="s">
        <v>59</v>
      </c>
      <c r="B37" s="88" t="s">
        <v>60</v>
      </c>
      <c r="C37" s="179"/>
      <c r="D37" s="106"/>
      <c r="E37" s="201"/>
      <c r="F37" s="185">
        <v>522323</v>
      </c>
      <c r="G37" s="52"/>
    </row>
    <row r="38" spans="1:7" s="24" customFormat="1" ht="23.25" customHeight="1" thickBot="1" thickTop="1">
      <c r="A38" s="60"/>
      <c r="B38" s="61" t="s">
        <v>9</v>
      </c>
      <c r="C38" s="61"/>
      <c r="D38" s="102">
        <f>D18+D12</f>
        <v>522323</v>
      </c>
      <c r="E38" s="208">
        <f>E18+E12</f>
        <v>365865</v>
      </c>
      <c r="F38" s="186">
        <f>F18+F12</f>
        <v>526175</v>
      </c>
      <c r="G38" s="42">
        <f>G12+G18</f>
        <v>369717</v>
      </c>
    </row>
    <row r="39" spans="1:7" s="67" customFormat="1" ht="20.25" customHeight="1" thickBot="1" thickTop="1">
      <c r="A39" s="64"/>
      <c r="B39" s="65" t="s">
        <v>19</v>
      </c>
      <c r="C39" s="65"/>
      <c r="D39" s="210">
        <f>E38-D38</f>
        <v>-156458</v>
      </c>
      <c r="E39" s="209"/>
      <c r="F39" s="78">
        <f>G38-F38</f>
        <v>-156458</v>
      </c>
      <c r="G39" s="66"/>
    </row>
    <row r="40" ht="16.5" thickTop="1"/>
  </sheetData>
  <printOptions horizontalCentered="1"/>
  <pageMargins left="0" right="0" top="0.984251968503937" bottom="0.5905511811023623" header="0.5118110236220472" footer="0.5118110236220472"/>
  <pageSetup firstPageNumber="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5" sqref="E5"/>
    </sheetView>
  </sheetViews>
  <sheetFormatPr defaultColWidth="9.00390625" defaultRowHeight="12.75"/>
  <cols>
    <col min="1" max="1" width="8.00390625" style="1" customWidth="1"/>
    <col min="2" max="2" width="34.25390625" style="1" customWidth="1"/>
    <col min="3" max="3" width="6.875" style="1" customWidth="1"/>
    <col min="4" max="5" width="16.375" style="1" customWidth="1"/>
    <col min="6" max="16384" width="10.00390625" style="1" customWidth="1"/>
  </cols>
  <sheetData>
    <row r="1" spans="3:4" ht="15.75">
      <c r="C1" s="10"/>
      <c r="D1" s="10" t="s">
        <v>75</v>
      </c>
    </row>
    <row r="2" spans="1:4" ht="14.25" customHeight="1">
      <c r="A2" s="3"/>
      <c r="B2" s="4"/>
      <c r="C2" s="22"/>
      <c r="D2" s="22" t="s">
        <v>79</v>
      </c>
    </row>
    <row r="3" spans="1:4" ht="13.5" customHeight="1">
      <c r="A3" s="3"/>
      <c r="B3" s="4"/>
      <c r="C3" s="22"/>
      <c r="D3" s="22" t="s">
        <v>15</v>
      </c>
    </row>
    <row r="4" spans="1:4" ht="15" customHeight="1">
      <c r="A4" s="3"/>
      <c r="B4" s="4"/>
      <c r="C4" s="22"/>
      <c r="D4" s="22" t="s">
        <v>40</v>
      </c>
    </row>
    <row r="5" spans="1:4" ht="9" customHeight="1">
      <c r="A5" s="3"/>
      <c r="B5" s="4"/>
      <c r="C5" s="22"/>
      <c r="D5" s="5"/>
    </row>
    <row r="6" spans="1:5" s="11" customFormat="1" ht="54.75" customHeight="1">
      <c r="A6" s="6" t="s">
        <v>74</v>
      </c>
      <c r="B6" s="7"/>
      <c r="C6" s="8"/>
      <c r="D6" s="8"/>
      <c r="E6" s="8"/>
    </row>
    <row r="7" spans="1:5" s="11" customFormat="1" ht="22.5" customHeight="1" thickBot="1">
      <c r="A7" s="6"/>
      <c r="B7" s="7"/>
      <c r="C7" s="8"/>
      <c r="D7" s="8"/>
      <c r="E7" s="226" t="s">
        <v>11</v>
      </c>
    </row>
    <row r="8" spans="1:5" s="12" customFormat="1" ht="26.25" customHeight="1">
      <c r="A8" s="25" t="s">
        <v>0</v>
      </c>
      <c r="B8" s="32" t="s">
        <v>1</v>
      </c>
      <c r="C8" s="18" t="s">
        <v>2</v>
      </c>
      <c r="D8" s="59" t="s">
        <v>3</v>
      </c>
      <c r="E8" s="46"/>
    </row>
    <row r="9" spans="1:5" s="12" customFormat="1" ht="17.25" customHeight="1">
      <c r="A9" s="26" t="s">
        <v>4</v>
      </c>
      <c r="B9" s="14"/>
      <c r="C9" s="15" t="s">
        <v>5</v>
      </c>
      <c r="D9" s="72" t="s">
        <v>10</v>
      </c>
      <c r="E9" s="40" t="s">
        <v>6</v>
      </c>
    </row>
    <row r="10" spans="1:5" s="21" customFormat="1" ht="12" customHeight="1" thickBot="1">
      <c r="A10" s="19">
        <v>1</v>
      </c>
      <c r="B10" s="20">
        <v>2</v>
      </c>
      <c r="C10" s="20">
        <v>3</v>
      </c>
      <c r="D10" s="227">
        <v>4</v>
      </c>
      <c r="E10" s="47">
        <v>5</v>
      </c>
    </row>
    <row r="11" spans="1:5" s="33" customFormat="1" ht="32.25" customHeight="1" thickBot="1" thickTop="1">
      <c r="A11" s="53">
        <v>921</v>
      </c>
      <c r="B11" s="54" t="s">
        <v>35</v>
      </c>
      <c r="C11" s="55"/>
      <c r="D11" s="73">
        <f>SUM(D12)</f>
        <v>100000</v>
      </c>
      <c r="E11" s="56">
        <f>SUM(E12)</f>
        <v>100000</v>
      </c>
    </row>
    <row r="12" spans="1:5" s="33" customFormat="1" ht="18" customHeight="1" thickTop="1">
      <c r="A12" s="34">
        <v>92116</v>
      </c>
      <c r="B12" s="35" t="s">
        <v>76</v>
      </c>
      <c r="C12" s="36"/>
      <c r="D12" s="74">
        <f>SUM(D13:D14)</f>
        <v>100000</v>
      </c>
      <c r="E12" s="49">
        <f>SUM(E13:E14)</f>
        <v>100000</v>
      </c>
    </row>
    <row r="13" spans="1:5" s="2" customFormat="1" ht="57.75" customHeight="1">
      <c r="A13" s="69">
        <v>2550</v>
      </c>
      <c r="B13" s="231" t="s">
        <v>77</v>
      </c>
      <c r="C13" s="23" t="s">
        <v>25</v>
      </c>
      <c r="D13" s="75">
        <v>100000</v>
      </c>
      <c r="E13" s="43"/>
    </row>
    <row r="14" spans="1:5" s="2" customFormat="1" ht="96" customHeight="1" thickBot="1">
      <c r="A14" s="69">
        <v>6220</v>
      </c>
      <c r="B14" s="71" t="s">
        <v>78</v>
      </c>
      <c r="C14" s="23" t="s">
        <v>46</v>
      </c>
      <c r="D14" s="75"/>
      <c r="E14" s="43">
        <v>100000</v>
      </c>
    </row>
    <row r="15" spans="1:5" s="230" customFormat="1" ht="19.5" customHeight="1" thickBot="1" thickTop="1">
      <c r="A15" s="57"/>
      <c r="B15" s="58" t="s">
        <v>9</v>
      </c>
      <c r="C15" s="68"/>
      <c r="D15" s="228">
        <f>SUM(D11)</f>
        <v>100000</v>
      </c>
      <c r="E15" s="229">
        <f>SUM(E11)</f>
        <v>100000</v>
      </c>
    </row>
    <row r="16" s="16" customFormat="1" ht="13.5" thickTop="1"/>
  </sheetData>
  <printOptions horizontalCentered="1"/>
  <pageMargins left="0" right="0" top="0.984251968503937" bottom="0.984251968503937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2" sqref="D2:D4"/>
    </sheetView>
  </sheetViews>
  <sheetFormatPr defaultColWidth="9.00390625" defaultRowHeight="12.75"/>
  <cols>
    <col min="1" max="1" width="8.00390625" style="129" customWidth="1"/>
    <col min="2" max="2" width="34.375" style="129" customWidth="1"/>
    <col min="3" max="3" width="6.875" style="129" customWidth="1"/>
    <col min="4" max="5" width="16.375" style="129" customWidth="1"/>
    <col min="6" max="16384" width="10.00390625" style="129" customWidth="1"/>
  </cols>
  <sheetData>
    <row r="1" spans="4:6" ht="15.75">
      <c r="D1" s="10" t="s">
        <v>18</v>
      </c>
      <c r="E1" s="10"/>
      <c r="F1" s="130"/>
    </row>
    <row r="2" spans="1:6" ht="14.25" customHeight="1">
      <c r="A2" s="131"/>
      <c r="B2" s="132"/>
      <c r="C2" s="133"/>
      <c r="D2" s="22" t="s">
        <v>73</v>
      </c>
      <c r="E2" s="22"/>
      <c r="F2" s="130"/>
    </row>
    <row r="3" spans="1:6" ht="14.25" customHeight="1">
      <c r="A3" s="131"/>
      <c r="B3" s="132"/>
      <c r="C3" s="133"/>
      <c r="D3" s="22" t="s">
        <v>15</v>
      </c>
      <c r="E3" s="22"/>
      <c r="F3" s="130"/>
    </row>
    <row r="4" spans="1:6" ht="13.5" customHeight="1">
      <c r="A4" s="131"/>
      <c r="B4" s="132"/>
      <c r="C4" s="133"/>
      <c r="D4" s="22" t="s">
        <v>40</v>
      </c>
      <c r="E4" s="22"/>
      <c r="F4" s="130"/>
    </row>
    <row r="5" spans="1:6" ht="15" customHeight="1">
      <c r="A5" s="131"/>
      <c r="B5" s="132"/>
      <c r="C5" s="133"/>
      <c r="D5" s="134"/>
      <c r="E5" s="134"/>
      <c r="F5" s="130"/>
    </row>
    <row r="6" spans="1:6" s="140" customFormat="1" ht="101.25" customHeight="1">
      <c r="A6" s="135" t="s">
        <v>50</v>
      </c>
      <c r="B6" s="136"/>
      <c r="C6" s="137"/>
      <c r="D6" s="138"/>
      <c r="E6" s="138"/>
      <c r="F6" s="139"/>
    </row>
    <row r="7" spans="1:6" s="140" customFormat="1" ht="2.25" customHeight="1" hidden="1" thickBot="1">
      <c r="A7" s="135"/>
      <c r="B7" s="136"/>
      <c r="C7" s="137"/>
      <c r="D7" s="138"/>
      <c r="E7" s="138"/>
      <c r="F7" s="139"/>
    </row>
    <row r="8" spans="1:6" s="140" customFormat="1" ht="16.5" customHeight="1" thickBot="1">
      <c r="A8" s="135"/>
      <c r="B8" s="136"/>
      <c r="C8" s="137"/>
      <c r="D8" s="138"/>
      <c r="E8" s="138" t="s">
        <v>11</v>
      </c>
      <c r="F8" s="139"/>
    </row>
    <row r="9" spans="1:5" s="146" customFormat="1" ht="28.5" customHeight="1">
      <c r="A9" s="141" t="s">
        <v>0</v>
      </c>
      <c r="B9" s="142" t="s">
        <v>1</v>
      </c>
      <c r="C9" s="143" t="s">
        <v>2</v>
      </c>
      <c r="D9" s="144" t="s">
        <v>17</v>
      </c>
      <c r="E9" s="145" t="s">
        <v>3</v>
      </c>
    </row>
    <row r="10" spans="1:5" s="152" customFormat="1" ht="13.5" customHeight="1">
      <c r="A10" s="147" t="s">
        <v>4</v>
      </c>
      <c r="B10" s="148"/>
      <c r="C10" s="149" t="s">
        <v>5</v>
      </c>
      <c r="D10" s="150" t="s">
        <v>6</v>
      </c>
      <c r="E10" s="151" t="s">
        <v>6</v>
      </c>
    </row>
    <row r="11" spans="1:5" s="157" customFormat="1" ht="12.75" customHeight="1" thickBot="1">
      <c r="A11" s="153">
        <v>1</v>
      </c>
      <c r="B11" s="154">
        <v>2</v>
      </c>
      <c r="C11" s="154">
        <v>3</v>
      </c>
      <c r="D11" s="155">
        <v>4</v>
      </c>
      <c r="E11" s="156">
        <v>5</v>
      </c>
    </row>
    <row r="12" spans="1:5" s="161" customFormat="1" ht="26.25" customHeight="1" thickBot="1" thickTop="1">
      <c r="A12" s="53">
        <v>801</v>
      </c>
      <c r="B12" s="158" t="s">
        <v>20</v>
      </c>
      <c r="C12" s="159" t="s">
        <v>25</v>
      </c>
      <c r="D12" s="160">
        <f>D13</f>
        <v>5000</v>
      </c>
      <c r="E12" s="178">
        <f>E13+E15</f>
        <v>5000</v>
      </c>
    </row>
    <row r="13" spans="1:5" s="161" customFormat="1" ht="21" customHeight="1" thickTop="1">
      <c r="A13" s="37" t="s">
        <v>47</v>
      </c>
      <c r="B13" s="35" t="s">
        <v>48</v>
      </c>
      <c r="C13" s="162"/>
      <c r="D13" s="108">
        <f>SUM(D14:D14)</f>
        <v>5000</v>
      </c>
      <c r="E13" s="80">
        <f>SUM(E14)</f>
        <v>0</v>
      </c>
    </row>
    <row r="14" spans="1:5" s="168" customFormat="1" ht="74.25" customHeight="1">
      <c r="A14" s="163">
        <v>202</v>
      </c>
      <c r="B14" s="164" t="s">
        <v>49</v>
      </c>
      <c r="C14" s="165"/>
      <c r="D14" s="166">
        <v>5000</v>
      </c>
      <c r="E14" s="167"/>
    </row>
    <row r="15" spans="1:5" s="168" customFormat="1" ht="60.75" customHeight="1" thickBot="1">
      <c r="A15" s="79">
        <v>2550</v>
      </c>
      <c r="B15" s="169" t="s">
        <v>51</v>
      </c>
      <c r="C15" s="170"/>
      <c r="D15" s="95"/>
      <c r="E15" s="113">
        <v>5000</v>
      </c>
    </row>
    <row r="16" spans="1:5" s="176" customFormat="1" ht="27" customHeight="1" thickBot="1" thickTop="1">
      <c r="A16" s="171"/>
      <c r="B16" s="172" t="s">
        <v>9</v>
      </c>
      <c r="C16" s="173"/>
      <c r="D16" s="174">
        <f>D12</f>
        <v>5000</v>
      </c>
      <c r="E16" s="175">
        <f>E12</f>
        <v>5000</v>
      </c>
    </row>
    <row r="17" s="177" customFormat="1" ht="13.5" thickTop="1"/>
    <row r="18" s="177" customFormat="1" ht="12.75"/>
    <row r="19" s="177" customFormat="1" ht="12.75"/>
    <row r="20" s="177" customFormat="1" ht="12.75"/>
    <row r="21" s="177" customFormat="1" ht="12.75"/>
    <row r="22" s="177" customFormat="1" ht="12.75"/>
    <row r="23" s="177" customFormat="1" ht="12.75"/>
    <row r="24" s="177" customFormat="1" ht="12.75"/>
    <row r="25" s="177" customFormat="1" ht="12.75"/>
  </sheetData>
  <printOptions horizontalCentered="1"/>
  <pageMargins left="0" right="0" top="0.7874015748031497" bottom="0.3937007874015748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8.00390625" style="1" customWidth="1"/>
    <col min="2" max="2" width="39.75390625" style="1" customWidth="1"/>
    <col min="3" max="3" width="6.875" style="1" customWidth="1"/>
    <col min="4" max="6" width="13.375" style="1" customWidth="1"/>
    <col min="7" max="16384" width="10.00390625" style="1" customWidth="1"/>
  </cols>
  <sheetData>
    <row r="1" ht="14.25" customHeight="1">
      <c r="E1" s="10" t="s">
        <v>14</v>
      </c>
    </row>
    <row r="2" spans="1:5" ht="14.25" customHeight="1">
      <c r="A2" s="3"/>
      <c r="B2" s="4"/>
      <c r="C2" s="5"/>
      <c r="D2" s="5"/>
      <c r="E2" s="22" t="s">
        <v>83</v>
      </c>
    </row>
    <row r="3" spans="1:5" ht="14.25" customHeight="1">
      <c r="A3" s="3"/>
      <c r="B3" s="4"/>
      <c r="C3" s="5"/>
      <c r="D3" s="5"/>
      <c r="E3" s="22" t="s">
        <v>15</v>
      </c>
    </row>
    <row r="4" spans="1:5" ht="14.25" customHeight="1">
      <c r="A4" s="3"/>
      <c r="B4" s="4"/>
      <c r="C4" s="5"/>
      <c r="D4" s="5"/>
      <c r="E4" s="22" t="s">
        <v>40</v>
      </c>
    </row>
    <row r="5" spans="1:6" s="11" customFormat="1" ht="43.5" customHeight="1">
      <c r="A5" s="6" t="s">
        <v>36</v>
      </c>
      <c r="B5" s="7"/>
      <c r="C5" s="8"/>
      <c r="D5" s="8"/>
      <c r="E5" s="44"/>
      <c r="F5" s="44"/>
    </row>
    <row r="6" spans="1:6" s="11" customFormat="1" ht="15.75" customHeight="1" thickBot="1">
      <c r="A6" s="6"/>
      <c r="B6" s="7"/>
      <c r="C6" s="8"/>
      <c r="D6" s="8"/>
      <c r="F6" s="51" t="s">
        <v>11</v>
      </c>
    </row>
    <row r="7" spans="1:6" s="12" customFormat="1" ht="26.25" customHeight="1">
      <c r="A7" s="25" t="s">
        <v>0</v>
      </c>
      <c r="B7" s="32" t="s">
        <v>1</v>
      </c>
      <c r="C7" s="18" t="s">
        <v>2</v>
      </c>
      <c r="D7" s="99" t="s">
        <v>17</v>
      </c>
      <c r="E7" s="116" t="s">
        <v>3</v>
      </c>
      <c r="F7" s="46"/>
    </row>
    <row r="8" spans="1:6" s="12" customFormat="1" ht="11.25" customHeight="1">
      <c r="A8" s="26" t="s">
        <v>4</v>
      </c>
      <c r="B8" s="14"/>
      <c r="C8" s="15" t="s">
        <v>5</v>
      </c>
      <c r="D8" s="103" t="s">
        <v>6</v>
      </c>
      <c r="E8" s="72" t="s">
        <v>10</v>
      </c>
      <c r="F8" s="40" t="s">
        <v>6</v>
      </c>
    </row>
    <row r="9" spans="1:6" s="21" customFormat="1" ht="11.25" customHeight="1" thickBot="1">
      <c r="A9" s="19">
        <v>1</v>
      </c>
      <c r="B9" s="20">
        <v>2</v>
      </c>
      <c r="C9" s="20">
        <v>3</v>
      </c>
      <c r="D9" s="90">
        <v>4</v>
      </c>
      <c r="E9" s="77">
        <v>5</v>
      </c>
      <c r="F9" s="47">
        <v>6</v>
      </c>
    </row>
    <row r="10" spans="1:6" s="33" customFormat="1" ht="17.25" customHeight="1" thickBot="1" thickTop="1">
      <c r="A10" s="53">
        <v>750</v>
      </c>
      <c r="B10" s="54" t="s">
        <v>80</v>
      </c>
      <c r="C10" s="98" t="s">
        <v>81</v>
      </c>
      <c r="D10" s="91"/>
      <c r="E10" s="73">
        <f>SUM(E11)</f>
        <v>550000</v>
      </c>
      <c r="F10" s="48">
        <f>SUM(F11)</f>
        <v>550000</v>
      </c>
    </row>
    <row r="11" spans="1:6" s="33" customFormat="1" ht="16.5" customHeight="1" thickTop="1">
      <c r="A11" s="123">
        <v>75023</v>
      </c>
      <c r="B11" s="35" t="s">
        <v>82</v>
      </c>
      <c r="C11" s="36"/>
      <c r="D11" s="105"/>
      <c r="E11" s="111">
        <f>SUM(E12:E13)</f>
        <v>550000</v>
      </c>
      <c r="F11" s="112">
        <f>SUM(F12:F13)</f>
        <v>550000</v>
      </c>
    </row>
    <row r="12" spans="1:6" s="33" customFormat="1" ht="15.75" customHeight="1">
      <c r="A12" s="124">
        <v>4210</v>
      </c>
      <c r="B12" s="118" t="s">
        <v>22</v>
      </c>
      <c r="C12" s="70"/>
      <c r="D12" s="119"/>
      <c r="E12" s="89">
        <v>550000</v>
      </c>
      <c r="F12" s="43"/>
    </row>
    <row r="13" spans="1:6" s="2" customFormat="1" ht="17.25" customHeight="1" thickBot="1">
      <c r="A13" s="232">
        <v>4300</v>
      </c>
      <c r="B13" s="233" t="s">
        <v>12</v>
      </c>
      <c r="C13" s="23"/>
      <c r="D13" s="119"/>
      <c r="E13" s="89"/>
      <c r="F13" s="43">
        <v>550000</v>
      </c>
    </row>
    <row r="14" spans="1:6" s="33" customFormat="1" ht="17.25" customHeight="1" thickBot="1" thickTop="1">
      <c r="A14" s="53">
        <v>758</v>
      </c>
      <c r="B14" s="54" t="s">
        <v>32</v>
      </c>
      <c r="C14" s="98" t="s">
        <v>26</v>
      </c>
      <c r="D14" s="91"/>
      <c r="E14" s="73">
        <f>SUM(E15)</f>
        <v>10000</v>
      </c>
      <c r="F14" s="48"/>
    </row>
    <row r="15" spans="1:6" s="33" customFormat="1" ht="17.25" customHeight="1" thickTop="1">
      <c r="A15" s="34">
        <v>75818</v>
      </c>
      <c r="B15" s="35" t="s">
        <v>27</v>
      </c>
      <c r="C15" s="36"/>
      <c r="D15" s="92"/>
      <c r="E15" s="74">
        <f>SUM(E16:E16)</f>
        <v>10000</v>
      </c>
      <c r="F15" s="49"/>
    </row>
    <row r="16" spans="1:6" s="2" customFormat="1" ht="17.25" customHeight="1" thickBot="1">
      <c r="A16" s="69">
        <v>4810</v>
      </c>
      <c r="B16" s="29" t="s">
        <v>33</v>
      </c>
      <c r="C16" s="23"/>
      <c r="D16" s="93"/>
      <c r="E16" s="75">
        <v>10000</v>
      </c>
      <c r="F16" s="43"/>
    </row>
    <row r="17" spans="1:6" s="33" customFormat="1" ht="15" customHeight="1" thickBot="1" thickTop="1">
      <c r="A17" s="53">
        <v>801</v>
      </c>
      <c r="B17" s="54" t="s">
        <v>20</v>
      </c>
      <c r="C17" s="55" t="s">
        <v>7</v>
      </c>
      <c r="D17" s="81">
        <f>SUM(D18)</f>
        <v>2811</v>
      </c>
      <c r="E17" s="76"/>
      <c r="F17" s="56">
        <f>SUM(F18)</f>
        <v>2811</v>
      </c>
    </row>
    <row r="18" spans="1:6" s="33" customFormat="1" ht="18" customHeight="1" thickTop="1">
      <c r="A18" s="34">
        <v>80101</v>
      </c>
      <c r="B18" s="35" t="s">
        <v>28</v>
      </c>
      <c r="C18" s="36"/>
      <c r="D18" s="108">
        <f>SUM(D19)</f>
        <v>2811</v>
      </c>
      <c r="E18" s="74"/>
      <c r="F18" s="49">
        <f>SUM(F19:F20)</f>
        <v>2811</v>
      </c>
    </row>
    <row r="19" spans="1:6" s="2" customFormat="1" ht="30" customHeight="1">
      <c r="A19" s="39">
        <v>2030</v>
      </c>
      <c r="B19" s="50" t="s">
        <v>38</v>
      </c>
      <c r="C19" s="85"/>
      <c r="D19" s="109">
        <v>2811</v>
      </c>
      <c r="E19" s="83"/>
      <c r="F19" s="84"/>
    </row>
    <row r="20" spans="1:6" s="2" customFormat="1" ht="28.5" customHeight="1" thickBot="1">
      <c r="A20" s="69">
        <v>4240</v>
      </c>
      <c r="B20" s="71" t="s">
        <v>24</v>
      </c>
      <c r="C20" s="23"/>
      <c r="D20" s="93"/>
      <c r="E20" s="75"/>
      <c r="F20" s="43">
        <v>2811</v>
      </c>
    </row>
    <row r="21" spans="1:6" s="33" customFormat="1" ht="15.75" customHeight="1" thickBot="1" thickTop="1">
      <c r="A21" s="53">
        <v>851</v>
      </c>
      <c r="B21" s="54" t="s">
        <v>31</v>
      </c>
      <c r="C21" s="55" t="s">
        <v>25</v>
      </c>
      <c r="D21" s="91"/>
      <c r="E21" s="73">
        <f>SUM(E22)</f>
        <v>40200</v>
      </c>
      <c r="F21" s="48">
        <f>SUM(F22)</f>
        <v>40200</v>
      </c>
    </row>
    <row r="22" spans="1:6" s="33" customFormat="1" ht="18.75" customHeight="1" thickTop="1">
      <c r="A22" s="34">
        <v>85195</v>
      </c>
      <c r="B22" s="35" t="s">
        <v>8</v>
      </c>
      <c r="C22" s="36"/>
      <c r="D22" s="92"/>
      <c r="E22" s="74">
        <f>SUM(E23:E25)</f>
        <v>40200</v>
      </c>
      <c r="F22" s="49">
        <f>SUM(F23:F25)</f>
        <v>40200</v>
      </c>
    </row>
    <row r="23" spans="1:6" s="2" customFormat="1" ht="29.25" customHeight="1">
      <c r="A23" s="39">
        <v>2550</v>
      </c>
      <c r="B23" s="86" t="s">
        <v>41</v>
      </c>
      <c r="C23" s="70"/>
      <c r="D23" s="107"/>
      <c r="E23" s="114"/>
      <c r="F23" s="43">
        <v>27500</v>
      </c>
    </row>
    <row r="24" spans="1:6" s="2" customFormat="1" ht="14.25" customHeight="1">
      <c r="A24" s="69">
        <v>4270</v>
      </c>
      <c r="B24" s="87" t="s">
        <v>42</v>
      </c>
      <c r="C24" s="70"/>
      <c r="D24" s="107"/>
      <c r="E24" s="110"/>
      <c r="F24" s="43">
        <v>12700</v>
      </c>
    </row>
    <row r="25" spans="1:6" s="2" customFormat="1" ht="27.75" customHeight="1" thickBot="1">
      <c r="A25" s="69">
        <v>4300</v>
      </c>
      <c r="B25" s="87" t="s">
        <v>43</v>
      </c>
      <c r="C25" s="70"/>
      <c r="D25" s="107"/>
      <c r="E25" s="110">
        <v>40200</v>
      </c>
      <c r="F25" s="43"/>
    </row>
    <row r="26" spans="1:6" s="2" customFormat="1" ht="15.75" customHeight="1" thickBot="1" thickTop="1">
      <c r="A26" s="53">
        <v>852</v>
      </c>
      <c r="B26" s="54" t="s">
        <v>53</v>
      </c>
      <c r="C26" s="55" t="s">
        <v>25</v>
      </c>
      <c r="D26" s="81">
        <f>D27+D36+D40</f>
        <v>522323</v>
      </c>
      <c r="E26" s="192"/>
      <c r="F26" s="194">
        <f>SUM(F27)</f>
        <v>522323</v>
      </c>
    </row>
    <row r="27" spans="1:6" s="2" customFormat="1" ht="27.75" customHeight="1" thickTop="1">
      <c r="A27" s="181" t="s">
        <v>57</v>
      </c>
      <c r="B27" s="182" t="s">
        <v>58</v>
      </c>
      <c r="C27" s="36"/>
      <c r="D27" s="188">
        <f>SUM(D28)</f>
        <v>522323</v>
      </c>
      <c r="E27" s="193"/>
      <c r="F27" s="195">
        <f>SUM(F28:F29)</f>
        <v>522323</v>
      </c>
    </row>
    <row r="28" spans="1:6" s="2" customFormat="1" ht="27.75" customHeight="1">
      <c r="A28" s="39">
        <v>2030</v>
      </c>
      <c r="B28" s="50" t="s">
        <v>38</v>
      </c>
      <c r="C28" s="23"/>
      <c r="D28" s="189">
        <v>522323</v>
      </c>
      <c r="E28" s="185"/>
      <c r="F28" s="52"/>
    </row>
    <row r="29" spans="1:6" s="2" customFormat="1" ht="16.5" customHeight="1" thickBot="1">
      <c r="A29" s="191" t="s">
        <v>59</v>
      </c>
      <c r="B29" s="88" t="s">
        <v>60</v>
      </c>
      <c r="C29" s="179"/>
      <c r="D29" s="93"/>
      <c r="E29" s="185"/>
      <c r="F29" s="52">
        <v>522323</v>
      </c>
    </row>
    <row r="30" spans="1:6" s="33" customFormat="1" ht="27.75" customHeight="1" thickBot="1" thickTop="1">
      <c r="A30" s="53">
        <v>921</v>
      </c>
      <c r="B30" s="54" t="s">
        <v>35</v>
      </c>
      <c r="C30" s="98" t="s">
        <v>25</v>
      </c>
      <c r="D30" s="91"/>
      <c r="E30" s="73"/>
      <c r="F30" s="48">
        <f>SUM(F31)</f>
        <v>10000</v>
      </c>
    </row>
    <row r="31" spans="1:6" s="33" customFormat="1" ht="18" customHeight="1" thickTop="1">
      <c r="A31" s="34">
        <v>92109</v>
      </c>
      <c r="B31" s="35" t="s">
        <v>37</v>
      </c>
      <c r="C31" s="36"/>
      <c r="D31" s="92"/>
      <c r="E31" s="74"/>
      <c r="F31" s="49">
        <f>SUM(F32)</f>
        <v>10000</v>
      </c>
    </row>
    <row r="32" spans="1:6" s="33" customFormat="1" ht="30.75" customHeight="1" thickBot="1">
      <c r="A32" s="39">
        <v>2550</v>
      </c>
      <c r="B32" s="86" t="s">
        <v>44</v>
      </c>
      <c r="C32" s="82"/>
      <c r="D32" s="94"/>
      <c r="E32" s="75"/>
      <c r="F32" s="43">
        <v>10000</v>
      </c>
    </row>
    <row r="33" spans="1:6" s="33" customFormat="1" ht="16.5" customHeight="1" thickBot="1" thickTop="1">
      <c r="A33" s="53">
        <v>926</v>
      </c>
      <c r="B33" s="54" t="s">
        <v>34</v>
      </c>
      <c r="C33" s="98" t="s">
        <v>46</v>
      </c>
      <c r="D33" s="91"/>
      <c r="E33" s="73">
        <f>SUM(E34)</f>
        <v>27500</v>
      </c>
      <c r="F33" s="48">
        <f>SUM(F34)</f>
        <v>27500</v>
      </c>
    </row>
    <row r="34" spans="1:6" s="33" customFormat="1" ht="16.5" customHeight="1" thickTop="1">
      <c r="A34" s="123">
        <v>92601</v>
      </c>
      <c r="B34" s="35" t="s">
        <v>52</v>
      </c>
      <c r="C34" s="36"/>
      <c r="D34" s="105"/>
      <c r="E34" s="111">
        <f>SUM(E35:E36)</f>
        <v>27500</v>
      </c>
      <c r="F34" s="112">
        <f>SUM(F35:F36)</f>
        <v>27500</v>
      </c>
    </row>
    <row r="35" spans="1:6" s="33" customFormat="1" ht="13.5" customHeight="1">
      <c r="A35" s="124">
        <v>4270</v>
      </c>
      <c r="B35" s="118" t="s">
        <v>66</v>
      </c>
      <c r="C35" s="70"/>
      <c r="D35" s="119"/>
      <c r="E35" s="89">
        <v>27500</v>
      </c>
      <c r="F35" s="43"/>
    </row>
    <row r="36" spans="1:6" s="2" customFormat="1" ht="27.75" customHeight="1" thickBot="1">
      <c r="A36" s="125">
        <v>6050</v>
      </c>
      <c r="B36" s="120" t="s">
        <v>45</v>
      </c>
      <c r="C36" s="23"/>
      <c r="D36" s="119"/>
      <c r="E36" s="122"/>
      <c r="F36" s="121">
        <v>27500</v>
      </c>
    </row>
    <row r="37" spans="1:6" s="63" customFormat="1" ht="17.25" customHeight="1" thickBot="1" thickTop="1">
      <c r="A37" s="57"/>
      <c r="B37" s="58" t="s">
        <v>9</v>
      </c>
      <c r="C37" s="68"/>
      <c r="D37" s="96">
        <f>D10+D14+D17+D21+D26+D30+D33</f>
        <v>525134</v>
      </c>
      <c r="E37" s="115">
        <f>E10+E14+E17+E21+E26+E30+E33</f>
        <v>627700</v>
      </c>
      <c r="F37" s="62">
        <f>F10+F14+F17+F21+F26+F30+F33</f>
        <v>1152834</v>
      </c>
    </row>
    <row r="38" spans="1:6" s="67" customFormat="1" ht="16.5" customHeight="1" thickBot="1" thickTop="1">
      <c r="A38" s="64"/>
      <c r="B38" s="65" t="s">
        <v>19</v>
      </c>
      <c r="C38" s="65"/>
      <c r="D38" s="117"/>
      <c r="E38" s="78">
        <f>F37-E37</f>
        <v>525134</v>
      </c>
      <c r="F38" s="66"/>
    </row>
    <row r="39" s="16" customFormat="1" ht="13.5" thickTop="1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</sheetData>
  <printOptions horizontalCentered="1"/>
  <pageMargins left="0" right="0" top="0.984251968503937" bottom="0.3937007874015748" header="0.5118110236220472" footer="0"/>
  <pageSetup firstPageNumber="4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Tomasz Sobieraj</cp:lastModifiedBy>
  <cp:lastPrinted>2004-07-12T07:37:45Z</cp:lastPrinted>
  <dcterms:created xsi:type="dcterms:W3CDTF">2000-03-17T13:30:26Z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