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3"/>
  </bookViews>
  <sheets>
    <sheet name="Zal nr 4" sheetId="1" r:id="rId1"/>
    <sheet name="Zal nr 2" sheetId="2" r:id="rId2"/>
    <sheet name="Zal nr 3" sheetId="3" r:id="rId3"/>
    <sheet name="Zał nr1" sheetId="4" r:id="rId4"/>
  </sheets>
  <definedNames>
    <definedName name="_xlnm.Print_Titles" localSheetId="1">'Zal nr 2'!$8:$10</definedName>
    <definedName name="_xlnm.Print_Titles" localSheetId="2">'Zal nr 3'!$8:$10</definedName>
    <definedName name="_xlnm.Print_Titles" localSheetId="0">'Zal nr 4'!$9:$11</definedName>
    <definedName name="_xlnm.Print_Titles" localSheetId="3">'Zał nr1'!$7:$9</definedName>
  </definedNames>
  <calcPr fullCalcOnLoad="1"/>
</workbook>
</file>

<file path=xl/sharedStrings.xml><?xml version="1.0" encoding="utf-8"?>
<sst xmlns="http://schemas.openxmlformats.org/spreadsheetml/2006/main" count="231" uniqueCount="92">
  <si>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</si>
  <si>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</si>
  <si>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</si>
  <si>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</si>
  <si>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</si>
  <si>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</si>
  <si>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</si>
  <si>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E</t>
  </si>
  <si>
    <t>Pozostała działalność</t>
  </si>
  <si>
    <t>OGÓŁEM</t>
  </si>
  <si>
    <t>Zmniejszenia</t>
  </si>
  <si>
    <t>w złotych</t>
  </si>
  <si>
    <t>Zakup usług pozostałych</t>
  </si>
  <si>
    <t>4300</t>
  </si>
  <si>
    <t>Załącznik nr 1 do Zarządzenia</t>
  </si>
  <si>
    <t>Prezydenta Miasta Koszalina</t>
  </si>
  <si>
    <t>Załącznik nr 2 do Zarządzenia</t>
  </si>
  <si>
    <t>DOCHODY</t>
  </si>
  <si>
    <t>Załącznik nr 3 do Zarządzenia</t>
  </si>
  <si>
    <t>per saldo</t>
  </si>
  <si>
    <t>OŚWIATA I WYCHOWANIE</t>
  </si>
  <si>
    <t>4210</t>
  </si>
  <si>
    <t>Zakup materiałów i wyposażenia</t>
  </si>
  <si>
    <t>Zakup pomocy naukowych, dydaktycznych i książek</t>
  </si>
  <si>
    <t>Szkoły podstawowe</t>
  </si>
  <si>
    <t>Składki na ubezpieczenia społeczne</t>
  </si>
  <si>
    <t>Składki na FP</t>
  </si>
  <si>
    <t>Zakup usług remontowych</t>
  </si>
  <si>
    <t>POMOC SPOŁECZNA</t>
  </si>
  <si>
    <t>Zasiłki i pomoc w naturze oraz składki na ubezpieczenia społeczne</t>
  </si>
  <si>
    <t>Wynagrodzenia osobowe pracowników</t>
  </si>
  <si>
    <t>Zakup energii</t>
  </si>
  <si>
    <t>Załącznik nr 4 do Zarządzenia</t>
  </si>
  <si>
    <t>ADMINISTRACJA PUBLICZNA</t>
  </si>
  <si>
    <t>Urząd Miejski</t>
  </si>
  <si>
    <t>z dnia  26 lipca  2004 r.</t>
  </si>
  <si>
    <t>PI</t>
  </si>
  <si>
    <t>RWZ</t>
  </si>
  <si>
    <t>Różne opłaty i składki</t>
  </si>
  <si>
    <t>RO "ROKOSOWO"</t>
  </si>
  <si>
    <t>Dodatkowe wynagrodzenie roczne</t>
  </si>
  <si>
    <t>Zakup usług zdrowotnych</t>
  </si>
  <si>
    <t>Odpis na ZFŚS</t>
  </si>
  <si>
    <t>Gimnazja</t>
  </si>
  <si>
    <t>3020</t>
  </si>
  <si>
    <t>Nagrody i wydatki osobowe niezaliczane do wynagrodzeń</t>
  </si>
  <si>
    <t>4010</t>
  </si>
  <si>
    <t>Dokształcanie i doskonalenie nauczycieli</t>
  </si>
  <si>
    <t>Nagrody i wydatki osobowe nie zaliczane do wynagrodzeń</t>
  </si>
  <si>
    <t>Wpłaty na PFRON</t>
  </si>
  <si>
    <t>zakup usług remontowych</t>
  </si>
  <si>
    <t>Podróże służbowe krajowe</t>
  </si>
  <si>
    <t>Podróże służbowe zagraniczne</t>
  </si>
  <si>
    <r>
      <t>Odpis na ZFŚS -</t>
    </r>
    <r>
      <rPr>
        <i/>
        <sz val="10"/>
        <rFont val="Times New Roman"/>
        <family val="1"/>
      </rPr>
      <t xml:space="preserve"> nauczyciele emeryci</t>
    </r>
  </si>
  <si>
    <r>
      <t xml:space="preserve">Wynagrodzenia osobowe pracowników - </t>
    </r>
    <r>
      <rPr>
        <i/>
        <sz val="10"/>
        <rFont val="Times New Roman"/>
        <family val="1"/>
      </rPr>
      <t>odprawy emerytalne</t>
    </r>
  </si>
  <si>
    <t>EDUKACYJNA OPIEKA WYCHOWAWCZA</t>
  </si>
  <si>
    <t>Świetlice szkolne</t>
  </si>
  <si>
    <t>Pomoc materialna dla uczniów</t>
  </si>
  <si>
    <t>Stypendia oraz inne formy pomocy dla uczniów</t>
  </si>
  <si>
    <t>BRM</t>
  </si>
  <si>
    <t>Szkoły podstawowe specjalne</t>
  </si>
  <si>
    <t>Licea ogólnokształcące</t>
  </si>
  <si>
    <t>Licea profilowane</t>
  </si>
  <si>
    <t>4240</t>
  </si>
  <si>
    <t>Szkoły zawodowe</t>
  </si>
  <si>
    <t>Szkoły artystyczne - POKP</t>
  </si>
  <si>
    <t>Miejska Poradnia Psychologiczno - Pedagogiczna</t>
  </si>
  <si>
    <t>Placówki wychowania pozaszkolnego - MDK</t>
  </si>
  <si>
    <t>Internaty i bursy szkolne</t>
  </si>
  <si>
    <r>
      <t xml:space="preserve">Zakup usług pozostałych - </t>
    </r>
    <r>
      <rPr>
        <i/>
        <sz val="10"/>
        <rFont val="Times New Roman"/>
        <family val="1"/>
      </rPr>
      <t>organizacja konkursów, olimpiad</t>
    </r>
  </si>
  <si>
    <r>
      <t xml:space="preserve">Nagrody i wydatki osobowe niezaliczane do wynagrodzeń - </t>
    </r>
    <r>
      <rPr>
        <i/>
        <sz val="10"/>
        <rFont val="Times New Roman"/>
        <family val="1"/>
      </rPr>
      <t>odprawy emerytalne z przyczyn pracodawcy</t>
    </r>
  </si>
  <si>
    <r>
      <t xml:space="preserve">Zakup usług remontowych - </t>
    </r>
    <r>
      <rPr>
        <i/>
        <sz val="10"/>
        <rFont val="Times New Roman"/>
        <family val="1"/>
      </rPr>
      <t>I LO</t>
    </r>
  </si>
  <si>
    <t>Dotacje celowe przekazane z budżetu państwa na realizację zadań własnych powiatu</t>
  </si>
  <si>
    <t xml:space="preserve">ZMIANY PLANU DOCHODÓW  I   WYDATKÓW NA  ZADANIA  ZLECONE   GMINIE Z ZAKRESU                                   ADMINISTRACJI RZĄDOWEJ W  2004  ROKU            </t>
  </si>
  <si>
    <t xml:space="preserve">GOSPODARKA KOMUNALNA I OCHRONA ŚRODOWISKA </t>
  </si>
  <si>
    <t>IK</t>
  </si>
  <si>
    <t>90015</t>
  </si>
  <si>
    <t>Oświetlenie ulic, placów i dróg</t>
  </si>
  <si>
    <t xml:space="preserve">Dotacje celowe przekazane  z budżetu państwa na realizację zadań  bieżących z zakresu administracji rządowej oraz innych zadań zleconych gminom ustawami </t>
  </si>
  <si>
    <t>ZMIANY  PLANU  DOCHODÓW I  WYDATKÓW   NA  ZADANIA  WŁASNE   POWIATU     W  2004  ROKU</t>
  </si>
  <si>
    <t>ZMIANY PLANU   WYDATKÓW NA  ZADANIA  ZLECONE POWIATOWI  Z ZAKRESU ADMINISTRACJI  RZĄDOWEJ  W  2004 ROKU</t>
  </si>
  <si>
    <t>BEZPIECZEŃSTWO PUBLICZNE I OCHRONA PRZECIWPOŻAROWA</t>
  </si>
  <si>
    <t>Komendy powiatowe Państwowej Straży Pożarnej</t>
  </si>
  <si>
    <t>ZK</t>
  </si>
  <si>
    <t>4270</t>
  </si>
  <si>
    <t>4440</t>
  </si>
  <si>
    <t>Odpisy na ZFŚS</t>
  </si>
  <si>
    <t>Dotacje celowe przekazane z budżetu państwa na realizacje zadań bieżących gmin</t>
  </si>
  <si>
    <t xml:space="preserve">Świadczenia społeczne </t>
  </si>
  <si>
    <t xml:space="preserve">Nr 195 / 1338 / 04  </t>
  </si>
  <si>
    <t>ZMIANY  W  PLANIE   DOCHODÓW I WYDATKÓW   NA  ZADANIA  WŁASNE   GMINY  W  2004  ROKU</t>
  </si>
  <si>
    <t>KS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</si>
</sst>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thin"/>
      <right style="medium"/>
      <top style="thin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7" xfId="0" applyNumberFormat="1" applyFont="1" applyFill="1" applyBorder="1" applyAlignment="1" applyProtection="1">
      <alignment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164" fontId="14" fillId="0" borderId="6" xfId="0" applyNumberFormat="1" applyFont="1" applyFill="1" applyBorder="1" applyAlignment="1" applyProtection="1">
      <alignment horizontal="center" vertical="center"/>
      <protection locked="0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Font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 applyProtection="1">
      <alignment horizontal="right" vertical="center"/>
      <protection locked="0"/>
    </xf>
    <xf numFmtId="3" fontId="14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3" fontId="15" fillId="0" borderId="12" xfId="0" applyNumberFormat="1" applyFont="1" applyFill="1" applyBorder="1" applyAlignment="1" applyProtection="1">
      <alignment vertical="center"/>
      <protection locked="0"/>
    </xf>
    <xf numFmtId="0" fontId="14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9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22" xfId="0" applyFont="1" applyBorder="1" applyAlignment="1">
      <alignment horizontal="center" vertical="center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3" fontId="14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4" fillId="0" borderId="14" xfId="0" applyNumberFormat="1" applyFont="1" applyFill="1" applyBorder="1" applyAlignment="1" applyProtection="1">
      <alignment vertical="center"/>
      <protection locked="0"/>
    </xf>
    <xf numFmtId="3" fontId="14" fillId="0" borderId="26" xfId="0" applyNumberFormat="1" applyFont="1" applyFill="1" applyBorder="1" applyAlignment="1" applyProtection="1">
      <alignment horizontal="right" vertical="center"/>
      <protection locked="0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27" xfId="0" applyNumberFormat="1" applyFont="1" applyFill="1" applyBorder="1" applyAlignment="1" applyProtection="1">
      <alignment vertical="center" wrapText="1"/>
      <protection locked="0"/>
    </xf>
    <xf numFmtId="0" fontId="15" fillId="0" borderId="2" xfId="0" applyFont="1" applyBorder="1" applyAlignment="1">
      <alignment vertical="center" wrapText="1"/>
    </xf>
    <xf numFmtId="164" fontId="14" fillId="0" borderId="26" xfId="0" applyNumberFormat="1" applyFont="1" applyFill="1" applyBorder="1" applyAlignment="1" applyProtection="1">
      <alignment horizontal="center" vertical="center"/>
      <protection locked="0"/>
    </xf>
    <xf numFmtId="164" fontId="14" fillId="0" borderId="28" xfId="0" applyNumberFormat="1" applyFont="1" applyFill="1" applyBorder="1" applyAlignment="1" applyProtection="1">
      <alignment horizontal="center" vertical="center"/>
      <protection locked="0"/>
    </xf>
    <xf numFmtId="164" fontId="5" fillId="0" borderId="29" xfId="0" applyNumberFormat="1" applyFont="1" applyFill="1" applyBorder="1" applyAlignment="1" applyProtection="1">
      <alignment horizontal="center" vertical="center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49" fontId="15" fillId="0" borderId="1" xfId="0" applyNumberFormat="1" applyFont="1" applyBorder="1" applyAlignment="1">
      <alignment horizontal="center" vertical="center"/>
    </xf>
    <xf numFmtId="164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164" fontId="20" fillId="0" borderId="0" xfId="0" applyNumberFormat="1" applyFont="1" applyFill="1" applyBorder="1" applyAlignment="1" applyProtection="1">
      <alignment horizontal="centerContinuous"/>
      <protection locked="0"/>
    </xf>
    <xf numFmtId="0" fontId="20" fillId="0" borderId="0" xfId="0" applyNumberFormat="1" applyFont="1" applyFill="1" applyBorder="1" applyAlignment="1" applyProtection="1">
      <alignment horizontal="centerContinuous"/>
      <protection locked="0"/>
    </xf>
    <xf numFmtId="165" fontId="21" fillId="0" borderId="0" xfId="0" applyNumberFormat="1" applyFont="1" applyFill="1" applyBorder="1" applyAlignment="1" applyProtection="1">
      <alignment horizontal="centerContinuous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164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NumberFormat="1" applyFont="1" applyFill="1" applyBorder="1" applyAlignment="1" applyProtection="1">
      <alignment horizontal="center" vertical="center"/>
      <protection locked="0"/>
    </xf>
    <xf numFmtId="0" fontId="26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15" fillId="0" borderId="33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3" fontId="15" fillId="0" borderId="34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3" fontId="27" fillId="0" borderId="35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19" fillId="0" borderId="0" xfId="0" applyFont="1" applyAlignment="1">
      <alignment/>
    </xf>
    <xf numFmtId="3" fontId="8" fillId="0" borderId="35" xfId="0" applyNumberFormat="1" applyFont="1" applyFill="1" applyBorder="1" applyAlignment="1" applyProtection="1">
      <alignment horizontal="right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3" fontId="14" fillId="0" borderId="23" xfId="0" applyNumberFormat="1" applyFont="1" applyFill="1" applyBorder="1" applyAlignment="1" applyProtection="1">
      <alignment vertical="center"/>
      <protection locked="0"/>
    </xf>
    <xf numFmtId="3" fontId="15" fillId="0" borderId="24" xfId="0" applyNumberFormat="1" applyFont="1" applyFill="1" applyBorder="1" applyAlignment="1" applyProtection="1">
      <alignment vertical="center"/>
      <protection locked="0"/>
    </xf>
    <xf numFmtId="3" fontId="8" fillId="0" borderId="21" xfId="0" applyNumberFormat="1" applyFont="1" applyFill="1" applyBorder="1" applyAlignment="1" applyProtection="1">
      <alignment vertical="center"/>
      <protection locked="0"/>
    </xf>
    <xf numFmtId="3" fontId="28" fillId="0" borderId="21" xfId="0" applyNumberFormat="1" applyFont="1" applyFill="1" applyBorder="1" applyAlignment="1" applyProtection="1">
      <alignment vertical="center"/>
      <protection locked="0"/>
    </xf>
    <xf numFmtId="3" fontId="28" fillId="0" borderId="11" xfId="0" applyNumberFormat="1" applyFont="1" applyFill="1" applyBorder="1" applyAlignment="1" applyProtection="1">
      <alignment vertical="center"/>
      <protection locked="0"/>
    </xf>
    <xf numFmtId="164" fontId="5" fillId="0" borderId="36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3" fontId="8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" xfId="18" applyNumberFormat="1" applyFont="1" applyFill="1" applyBorder="1" applyAlignment="1" applyProtection="1">
      <alignment vertical="center" wrapText="1"/>
      <protection locked="0"/>
    </xf>
    <xf numFmtId="44" fontId="5" fillId="0" borderId="2" xfId="18" applyFont="1" applyFill="1" applyBorder="1" applyAlignment="1" applyProtection="1">
      <alignment vertical="center" wrapText="1"/>
      <protection locked="0"/>
    </xf>
    <xf numFmtId="0" fontId="29" fillId="0" borderId="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7" xfId="0" applyNumberFormat="1" applyFont="1" applyFill="1" applyBorder="1" applyAlignment="1" applyProtection="1">
      <alignment vertical="center" wrapText="1"/>
      <protection locked="0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0" fontId="14" fillId="0" borderId="37" xfId="0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64" fontId="29" fillId="0" borderId="2" xfId="0" applyNumberFormat="1" applyFont="1" applyFill="1" applyBorder="1" applyAlignment="1" applyProtection="1">
      <alignment horizontal="center" vertical="center"/>
      <protection locked="0"/>
    </xf>
    <xf numFmtId="3" fontId="29" fillId="0" borderId="24" xfId="0" applyNumberFormat="1" applyFont="1" applyFill="1" applyBorder="1" applyAlignment="1" applyProtection="1">
      <alignment horizontal="right" vertical="center"/>
      <protection locked="0"/>
    </xf>
    <xf numFmtId="3" fontId="29" fillId="0" borderId="12" xfId="0" applyNumberFormat="1" applyFont="1" applyFill="1" applyBorder="1" applyAlignment="1" applyProtection="1">
      <alignment horizontal="right" vertical="center"/>
      <protection locked="0"/>
    </xf>
    <xf numFmtId="3" fontId="14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36" xfId="0" applyNumberFormat="1" applyFont="1" applyFill="1" applyBorder="1" applyAlignment="1" applyProtection="1">
      <alignment vertical="center" wrapText="1"/>
      <protection locked="0"/>
    </xf>
    <xf numFmtId="3" fontId="5" fillId="0" borderId="40" xfId="0" applyNumberFormat="1" applyFont="1" applyFill="1" applyBorder="1" applyAlignment="1" applyProtection="1">
      <alignment horizontal="right" vertical="center"/>
      <protection locked="0"/>
    </xf>
    <xf numFmtId="3" fontId="5" fillId="0" borderId="41" xfId="0" applyNumberFormat="1" applyFont="1" applyFill="1" applyBorder="1" applyAlignment="1" applyProtection="1">
      <alignment horizontal="right" vertical="center"/>
      <protection locked="0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3" fontId="14" fillId="0" borderId="12" xfId="0" applyNumberFormat="1" applyFont="1" applyFill="1" applyBorder="1" applyAlignment="1" applyProtection="1">
      <alignment horizontal="right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164" fontId="14" fillId="0" borderId="24" xfId="0" applyNumberFormat="1" applyFont="1" applyFill="1" applyBorder="1" applyAlignment="1" applyProtection="1">
      <alignment horizontal="center" vertical="center"/>
      <protection locked="0"/>
    </xf>
    <xf numFmtId="3" fontId="14" fillId="0" borderId="43" xfId="0" applyNumberFormat="1" applyFont="1" applyFill="1" applyBorder="1" applyAlignment="1" applyProtection="1">
      <alignment horizontal="right" vertical="center"/>
      <protection locked="0"/>
    </xf>
    <xf numFmtId="164" fontId="14" fillId="0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Border="1" applyAlignment="1">
      <alignment horizontal="centerContinuous"/>
    </xf>
    <xf numFmtId="0" fontId="6" fillId="0" borderId="18" xfId="0" applyFont="1" applyBorder="1" applyAlignment="1">
      <alignment/>
    </xf>
    <xf numFmtId="0" fontId="10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>
      <alignment horizontal="center" vertical="center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46" xfId="0" applyNumberFormat="1" applyFont="1" applyFill="1" applyBorder="1" applyAlignment="1" applyProtection="1">
      <alignment horizontal="center" vertical="center"/>
      <protection locked="0"/>
    </xf>
    <xf numFmtId="3" fontId="14" fillId="0" borderId="47" xfId="0" applyNumberFormat="1" applyFont="1" applyFill="1" applyBorder="1" applyAlignment="1" applyProtection="1">
      <alignment horizontal="right" vertical="center"/>
      <protection locked="0"/>
    </xf>
    <xf numFmtId="3" fontId="14" fillId="0" borderId="46" xfId="0" applyNumberFormat="1" applyFont="1" applyFill="1" applyBorder="1" applyAlignment="1" applyProtection="1">
      <alignment horizontal="right" vertical="center"/>
      <protection locked="0"/>
    </xf>
    <xf numFmtId="164" fontId="14" fillId="0" borderId="29" xfId="0" applyNumberFormat="1" applyFont="1" applyFill="1" applyBorder="1" applyAlignment="1" applyProtection="1">
      <alignment horizontal="center" vertical="center"/>
      <protection locked="0"/>
    </xf>
    <xf numFmtId="3" fontId="5" fillId="0" borderId="48" xfId="0" applyNumberFormat="1" applyFont="1" applyFill="1" applyBorder="1" applyAlignment="1" applyProtection="1">
      <alignment horizontal="right" vertical="center"/>
      <protection locked="0"/>
    </xf>
    <xf numFmtId="3" fontId="14" fillId="0" borderId="48" xfId="0" applyNumberFormat="1" applyFont="1" applyFill="1" applyBorder="1" applyAlignment="1" applyProtection="1">
      <alignment horizontal="right" vertical="center"/>
      <protection locked="0"/>
    </xf>
    <xf numFmtId="164" fontId="14" fillId="0" borderId="49" xfId="0" applyNumberFormat="1" applyFont="1" applyFill="1" applyBorder="1" applyAlignment="1" applyProtection="1">
      <alignment horizontal="center" vertical="center"/>
      <protection locked="0"/>
    </xf>
    <xf numFmtId="3" fontId="5" fillId="0" borderId="50" xfId="0" applyNumberFormat="1" applyFont="1" applyFill="1" applyBorder="1" applyAlignment="1" applyProtection="1">
      <alignment horizontal="right" vertical="center"/>
      <protection locked="0"/>
    </xf>
    <xf numFmtId="164" fontId="14" fillId="0" borderId="51" xfId="0" applyNumberFormat="1" applyFont="1" applyFill="1" applyBorder="1" applyAlignment="1" applyProtection="1">
      <alignment horizontal="center" vertical="center"/>
      <protection locked="0"/>
    </xf>
    <xf numFmtId="3" fontId="5" fillId="0" borderId="45" xfId="0" applyNumberFormat="1" applyFont="1" applyFill="1" applyBorder="1" applyAlignment="1" applyProtection="1">
      <alignment horizontal="right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3" fontId="8" fillId="0" borderId="2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0" fontId="5" fillId="0" borderId="33" xfId="0" applyNumberFormat="1" applyFont="1" applyFill="1" applyBorder="1" applyAlignment="1" applyProtection="1">
      <alignment horizontal="centerContinuous" vertical="center"/>
      <protection locked="0"/>
    </xf>
    <xf numFmtId="0" fontId="23" fillId="0" borderId="52" xfId="0" applyNumberFormat="1" applyFont="1" applyFill="1" applyBorder="1" applyAlignment="1" applyProtection="1">
      <alignment horizontal="center" wrapText="1"/>
      <protection locked="0"/>
    </xf>
    <xf numFmtId="0" fontId="23" fillId="0" borderId="7" xfId="0" applyNumberFormat="1" applyFont="1" applyFill="1" applyBorder="1" applyAlignment="1" applyProtection="1">
      <alignment horizontal="center" vertical="top" wrapText="1"/>
      <protection locked="0"/>
    </xf>
    <xf numFmtId="0" fontId="26" fillId="0" borderId="53" xfId="0" applyNumberFormat="1" applyFont="1" applyFill="1" applyBorder="1" applyAlignment="1" applyProtection="1">
      <alignment horizontal="center" vertical="center"/>
      <protection locked="0"/>
    </xf>
    <xf numFmtId="164" fontId="8" fillId="0" borderId="54" xfId="0" applyNumberFormat="1" applyFont="1" applyFill="1" applyBorder="1" applyAlignment="1" applyProtection="1">
      <alignment horizontal="center" vertical="center"/>
      <protection locked="0"/>
    </xf>
    <xf numFmtId="3" fontId="5" fillId="0" borderId="53" xfId="0" applyNumberFormat="1" applyFont="1" applyFill="1" applyBorder="1" applyAlignment="1" applyProtection="1">
      <alignment horizontal="center" vertical="center"/>
      <protection locked="0"/>
    </xf>
    <xf numFmtId="0" fontId="21" fillId="0" borderId="55" xfId="0" applyNumberFormat="1" applyFont="1" applyFill="1" applyBorder="1" applyAlignment="1" applyProtection="1">
      <alignment horizontal="centerContinuous" vertical="center" wrapText="1"/>
      <protection locked="0"/>
    </xf>
    <xf numFmtId="0" fontId="23" fillId="0" borderId="56" xfId="0" applyFont="1" applyBorder="1" applyAlignment="1">
      <alignment horizontal="center" vertical="center"/>
    </xf>
    <xf numFmtId="0" fontId="26" fillId="0" borderId="57" xfId="0" applyNumberFormat="1" applyFont="1" applyFill="1" applyBorder="1" applyAlignment="1" applyProtection="1">
      <alignment horizontal="center" vertical="center"/>
      <protection locked="0"/>
    </xf>
    <xf numFmtId="3" fontId="8" fillId="0" borderId="58" xfId="0" applyNumberFormat="1" applyFont="1" applyFill="1" applyBorder="1" applyAlignment="1" applyProtection="1">
      <alignment horizontal="right" vertical="center"/>
      <protection locked="0"/>
    </xf>
    <xf numFmtId="3" fontId="14" fillId="0" borderId="57" xfId="0" applyNumberFormat="1" applyFont="1" applyFill="1" applyBorder="1" applyAlignment="1" applyProtection="1">
      <alignment horizontal="right" vertical="center"/>
      <protection locked="0"/>
    </xf>
    <xf numFmtId="3" fontId="15" fillId="0" borderId="59" xfId="0" applyNumberFormat="1" applyFont="1" applyFill="1" applyBorder="1" applyAlignment="1" applyProtection="1">
      <alignment vertical="center"/>
      <protection locked="0"/>
    </xf>
    <xf numFmtId="3" fontId="27" fillId="0" borderId="58" xfId="0" applyNumberFormat="1" applyFont="1" applyBorder="1" applyAlignment="1">
      <alignment vertical="center"/>
    </xf>
    <xf numFmtId="0" fontId="14" fillId="0" borderId="60" xfId="0" applyNumberFormat="1" applyFont="1" applyFill="1" applyBorder="1" applyAlignment="1" applyProtection="1">
      <alignment horizontal="centerContinuous" vertical="center"/>
      <protection locked="0"/>
    </xf>
    <xf numFmtId="0" fontId="14" fillId="0" borderId="61" xfId="0" applyNumberFormat="1" applyFont="1" applyFill="1" applyBorder="1" applyAlignment="1" applyProtection="1">
      <alignment vertical="center" wrapText="1"/>
      <protection locked="0"/>
    </xf>
    <xf numFmtId="164" fontId="14" fillId="0" borderId="61" xfId="0" applyNumberFormat="1" applyFont="1" applyFill="1" applyBorder="1" applyAlignment="1" applyProtection="1">
      <alignment horizontal="center" vertical="center"/>
      <protection locked="0"/>
    </xf>
    <xf numFmtId="3" fontId="14" fillId="0" borderId="62" xfId="0" applyNumberFormat="1" applyFont="1" applyFill="1" applyBorder="1" applyAlignment="1" applyProtection="1">
      <alignment horizontal="right" vertical="center"/>
      <protection locked="0"/>
    </xf>
    <xf numFmtId="3" fontId="14" fillId="0" borderId="63" xfId="0" applyNumberFormat="1" applyFont="1" applyFill="1" applyBorder="1" applyAlignment="1" applyProtection="1">
      <alignment horizontal="right" vertical="center"/>
      <protection locked="0"/>
    </xf>
    <xf numFmtId="0" fontId="6" fillId="0" borderId="19" xfId="0" applyFont="1" applyBorder="1" applyAlignment="1">
      <alignment/>
    </xf>
    <xf numFmtId="0" fontId="5" fillId="0" borderId="38" xfId="0" applyNumberFormat="1" applyFont="1" applyFill="1" applyBorder="1" applyAlignment="1" applyProtection="1">
      <alignment vertical="center" wrapText="1"/>
      <protection locked="0"/>
    </xf>
    <xf numFmtId="3" fontId="14" fillId="0" borderId="64" xfId="0" applyNumberFormat="1" applyFont="1" applyFill="1" applyBorder="1" applyAlignment="1" applyProtection="1">
      <alignment horizontal="center" vertical="center"/>
      <protection locked="0"/>
    </xf>
    <xf numFmtId="3" fontId="5" fillId="0" borderId="65" xfId="0" applyNumberFormat="1" applyFont="1" applyFill="1" applyBorder="1" applyAlignment="1" applyProtection="1">
      <alignment horizontal="right" vertical="center"/>
      <protection locked="0"/>
    </xf>
    <xf numFmtId="3" fontId="5" fillId="0" borderId="66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3" fontId="14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59" xfId="0" applyNumberFormat="1" applyFont="1" applyFill="1" applyBorder="1" applyAlignment="1" applyProtection="1">
      <alignment horizontal="right" vertical="center"/>
      <protection locked="0"/>
    </xf>
    <xf numFmtId="3" fontId="5" fillId="0" borderId="67" xfId="0" applyNumberFormat="1" applyFont="1" applyFill="1" applyBorder="1" applyAlignment="1" applyProtection="1">
      <alignment horizontal="right" vertical="center"/>
      <protection locked="0"/>
    </xf>
    <xf numFmtId="0" fontId="10" fillId="0" borderId="68" xfId="0" applyNumberFormat="1" applyFont="1" applyFill="1" applyBorder="1" applyAlignment="1" applyProtection="1">
      <alignment horizont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1" xfId="0" applyNumberFormat="1" applyFont="1" applyFill="1" applyBorder="1" applyAlignment="1" applyProtection="1">
      <alignment horizontal="center" vertical="center"/>
      <protection locked="0"/>
    </xf>
    <xf numFmtId="0" fontId="8" fillId="0" borderId="69" xfId="0" applyNumberFormat="1" applyFont="1" applyFill="1" applyBorder="1" applyAlignment="1" applyProtection="1">
      <alignment vertical="center"/>
      <protection locked="0"/>
    </xf>
    <xf numFmtId="3" fontId="8" fillId="0" borderId="21" xfId="0" applyNumberFormat="1" applyFont="1" applyBorder="1" applyAlignment="1">
      <alignment vertical="center"/>
    </xf>
    <xf numFmtId="0" fontId="14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13" fillId="0" borderId="71" xfId="0" applyNumberFormat="1" applyFont="1" applyFill="1" applyBorder="1" applyAlignment="1" applyProtection="1">
      <alignment horizontal="center" vertical="center"/>
      <protection locked="0"/>
    </xf>
    <xf numFmtId="164" fontId="14" fillId="0" borderId="69" xfId="0" applyNumberFormat="1" applyFont="1" applyFill="1" applyBorder="1" applyAlignment="1" applyProtection="1">
      <alignment horizontal="center" vertical="center"/>
      <protection locked="0"/>
    </xf>
    <xf numFmtId="164" fontId="14" fillId="0" borderId="71" xfId="0" applyNumberFormat="1" applyFont="1" applyFill="1" applyBorder="1" applyAlignment="1" applyProtection="1">
      <alignment horizontal="center" vertical="center"/>
      <protection locked="0"/>
    </xf>
    <xf numFmtId="164" fontId="5" fillId="0" borderId="72" xfId="0" applyNumberFormat="1" applyFont="1" applyFill="1" applyBorder="1" applyAlignment="1" applyProtection="1">
      <alignment horizontal="center" vertical="center"/>
      <protection locked="0"/>
    </xf>
    <xf numFmtId="164" fontId="29" fillId="0" borderId="72" xfId="0" applyNumberFormat="1" applyFont="1" applyFill="1" applyBorder="1" applyAlignment="1" applyProtection="1">
      <alignment horizontal="center" vertical="center"/>
      <protection locked="0"/>
    </xf>
    <xf numFmtId="164" fontId="14" fillId="0" borderId="72" xfId="0" applyNumberFormat="1" applyFont="1" applyFill="1" applyBorder="1" applyAlignment="1" applyProtection="1">
      <alignment horizontal="center" vertical="center"/>
      <protection locked="0"/>
    </xf>
    <xf numFmtId="0" fontId="14" fillId="0" borderId="73" xfId="0" applyFont="1" applyBorder="1" applyAlignment="1">
      <alignment vertical="center"/>
    </xf>
    <xf numFmtId="164" fontId="5" fillId="0" borderId="74" xfId="0" applyNumberFormat="1" applyFont="1" applyFill="1" applyBorder="1" applyAlignment="1" applyProtection="1">
      <alignment horizontal="center" vertical="center"/>
      <protection locked="0"/>
    </xf>
    <xf numFmtId="3" fontId="14" fillId="0" borderId="69" xfId="0" applyNumberFormat="1" applyFont="1" applyFill="1" applyBorder="1" applyAlignment="1" applyProtection="1">
      <alignment horizontal="right" vertical="center"/>
      <protection locked="0"/>
    </xf>
    <xf numFmtId="3" fontId="14" fillId="0" borderId="75" xfId="0" applyNumberFormat="1" applyFont="1" applyFill="1" applyBorder="1" applyAlignment="1" applyProtection="1">
      <alignment horizontal="right" vertical="center"/>
      <protection locked="0"/>
    </xf>
    <xf numFmtId="3" fontId="5" fillId="0" borderId="72" xfId="0" applyNumberFormat="1" applyFont="1" applyFill="1" applyBorder="1" applyAlignment="1" applyProtection="1">
      <alignment horizontal="right" vertical="center"/>
      <protection locked="0"/>
    </xf>
    <xf numFmtId="164" fontId="5" fillId="0" borderId="72" xfId="0" applyNumberFormat="1" applyFont="1" applyFill="1" applyBorder="1" applyAlignment="1" applyProtection="1">
      <alignment horizontal="right" vertical="center"/>
      <protection locked="0"/>
    </xf>
    <xf numFmtId="164" fontId="14" fillId="0" borderId="76" xfId="0" applyNumberFormat="1" applyFont="1" applyFill="1" applyBorder="1" applyAlignment="1" applyProtection="1">
      <alignment horizontal="center" vertical="center"/>
      <protection locked="0"/>
    </xf>
    <xf numFmtId="164" fontId="6" fillId="0" borderId="76" xfId="0" applyNumberFormat="1" applyFont="1" applyFill="1" applyBorder="1" applyAlignment="1" applyProtection="1">
      <alignment horizontal="center" vertical="center"/>
      <protection locked="0"/>
    </xf>
    <xf numFmtId="3" fontId="8" fillId="0" borderId="26" xfId="0" applyNumberFormat="1" applyFont="1" applyBorder="1" applyAlignment="1">
      <alignment vertical="center"/>
    </xf>
    <xf numFmtId="0" fontId="6" fillId="0" borderId="69" xfId="0" applyFont="1" applyBorder="1" applyAlignment="1">
      <alignment/>
    </xf>
    <xf numFmtId="3" fontId="29" fillId="0" borderId="21" xfId="0" applyNumberFormat="1" applyFont="1" applyBorder="1" applyAlignment="1">
      <alignment horizontal="centerContinuous" vertical="center"/>
    </xf>
    <xf numFmtId="3" fontId="29" fillId="0" borderId="47" xfId="0" applyNumberFormat="1" applyFont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8">
      <selection activeCell="C19" sqref="C19"/>
    </sheetView>
  </sheetViews>
  <sheetFormatPr defaultColWidth="9.00390625" defaultRowHeight="12.75"/>
  <cols>
    <col min="1" max="1" width="8.00390625" style="1" customWidth="1"/>
    <col min="2" max="2" width="32.375" style="1" customWidth="1"/>
    <col min="3" max="3" width="7.00390625" style="1" customWidth="1"/>
    <col min="4" max="4" width="14.375" style="1" customWidth="1"/>
    <col min="5" max="5" width="14.875" style="1" customWidth="1"/>
    <col min="6" max="16384" width="10.00390625" style="1" customWidth="1"/>
  </cols>
  <sheetData>
    <row r="1" spans="4:5" s="11" customFormat="1" ht="15.75">
      <c r="D1" s="10" t="s">
        <v>32</v>
      </c>
      <c r="E1" s="10"/>
    </row>
    <row r="2" spans="1:5" s="11" customFormat="1" ht="13.5" customHeight="1">
      <c r="A2" s="27"/>
      <c r="B2" s="28"/>
      <c r="C2" s="8"/>
      <c r="D2" s="22" t="s">
        <v>89</v>
      </c>
      <c r="E2" s="22"/>
    </row>
    <row r="3" spans="1:5" s="11" customFormat="1" ht="14.25" customHeight="1">
      <c r="A3" s="27"/>
      <c r="B3" s="28"/>
      <c r="C3" s="8"/>
      <c r="D3" s="22" t="s">
        <v>15</v>
      </c>
      <c r="E3" s="22"/>
    </row>
    <row r="4" spans="1:5" s="11" customFormat="1" ht="13.5" customHeight="1">
      <c r="A4" s="27"/>
      <c r="B4" s="28"/>
      <c r="C4" s="45"/>
      <c r="D4" s="22" t="s">
        <v>35</v>
      </c>
      <c r="E4" s="22"/>
    </row>
    <row r="5" spans="1:5" s="11" customFormat="1" ht="15" customHeight="1" hidden="1">
      <c r="A5" s="27"/>
      <c r="B5" s="28"/>
      <c r="C5" s="45"/>
      <c r="D5" s="22"/>
      <c r="E5" s="22"/>
    </row>
    <row r="6" spans="1:5" s="11" customFormat="1" ht="15" customHeight="1">
      <c r="A6" s="27"/>
      <c r="B6" s="28"/>
      <c r="C6" s="45"/>
      <c r="D6" s="22"/>
      <c r="E6" s="22"/>
    </row>
    <row r="7" spans="1:5" s="11" customFormat="1" ht="60" customHeight="1">
      <c r="A7" s="6" t="s">
        <v>80</v>
      </c>
      <c r="B7" s="7"/>
      <c r="C7" s="8"/>
      <c r="D7" s="9"/>
      <c r="E7" s="9"/>
    </row>
    <row r="8" spans="1:5" s="11" customFormat="1" ht="13.5" customHeight="1" thickBot="1">
      <c r="A8" s="6"/>
      <c r="B8" s="7"/>
      <c r="C8" s="8"/>
      <c r="D8" s="9"/>
      <c r="E8" s="9" t="s">
        <v>11</v>
      </c>
    </row>
    <row r="9" spans="1:5" s="12" customFormat="1" ht="25.5">
      <c r="A9" s="17" t="s">
        <v>0</v>
      </c>
      <c r="B9" s="32" t="s">
        <v>1</v>
      </c>
      <c r="C9" s="211" t="s">
        <v>2</v>
      </c>
      <c r="D9" s="88" t="s">
        <v>3</v>
      </c>
      <c r="E9" s="58"/>
    </row>
    <row r="10" spans="1:5" s="12" customFormat="1" ht="14.25" customHeight="1">
      <c r="A10" s="13" t="s">
        <v>4</v>
      </c>
      <c r="B10" s="14"/>
      <c r="C10" s="212" t="s">
        <v>5</v>
      </c>
      <c r="D10" s="68" t="s">
        <v>10</v>
      </c>
      <c r="E10" s="40" t="s">
        <v>6</v>
      </c>
    </row>
    <row r="11" spans="1:5" s="21" customFormat="1" ht="12" thickBot="1">
      <c r="A11" s="30">
        <v>1</v>
      </c>
      <c r="B11" s="31">
        <v>2</v>
      </c>
      <c r="C11" s="213">
        <v>3</v>
      </c>
      <c r="D11" s="127">
        <v>4</v>
      </c>
      <c r="E11" s="41">
        <v>5</v>
      </c>
    </row>
    <row r="12" spans="1:5" s="38" customFormat="1" ht="75" customHeight="1" thickBot="1" thickTop="1">
      <c r="A12" s="52">
        <v>754</v>
      </c>
      <c r="B12" s="53" t="s">
        <v>81</v>
      </c>
      <c r="C12" s="82" t="s">
        <v>83</v>
      </c>
      <c r="D12" s="69">
        <f>SUM(D13)</f>
        <v>15687</v>
      </c>
      <c r="E12" s="55">
        <f>SUM(E13)</f>
        <v>15687</v>
      </c>
    </row>
    <row r="13" spans="1:5" s="38" customFormat="1" ht="30" customHeight="1" thickTop="1">
      <c r="A13" s="34">
        <v>75411</v>
      </c>
      <c r="B13" s="35" t="s">
        <v>82</v>
      </c>
      <c r="C13" s="83"/>
      <c r="D13" s="128">
        <f>SUM(D14:D16)</f>
        <v>15687</v>
      </c>
      <c r="E13" s="75">
        <f>SUM(E14:E17)</f>
        <v>15687</v>
      </c>
    </row>
    <row r="14" spans="1:5" s="38" customFormat="1" ht="16.5" customHeight="1">
      <c r="A14" s="86" t="s">
        <v>21</v>
      </c>
      <c r="B14" s="81" t="s">
        <v>22</v>
      </c>
      <c r="C14" s="84"/>
      <c r="D14" s="129">
        <v>10000</v>
      </c>
      <c r="E14" s="51"/>
    </row>
    <row r="15" spans="1:5" s="38" customFormat="1" ht="16.5" customHeight="1">
      <c r="A15" s="86" t="s">
        <v>84</v>
      </c>
      <c r="B15" s="81" t="s">
        <v>27</v>
      </c>
      <c r="C15" s="84"/>
      <c r="D15" s="129"/>
      <c r="E15" s="51">
        <v>15000</v>
      </c>
    </row>
    <row r="16" spans="1:5" s="38" customFormat="1" ht="16.5" customHeight="1">
      <c r="A16" s="86" t="s">
        <v>13</v>
      </c>
      <c r="B16" s="81" t="s">
        <v>12</v>
      </c>
      <c r="C16" s="84"/>
      <c r="D16" s="129">
        <v>5687</v>
      </c>
      <c r="E16" s="51"/>
    </row>
    <row r="17" spans="1:5" s="38" customFormat="1" ht="16.5" customHeight="1" thickBot="1">
      <c r="A17" s="86" t="s">
        <v>85</v>
      </c>
      <c r="B17" s="81" t="s">
        <v>86</v>
      </c>
      <c r="C17" s="84"/>
      <c r="D17" s="129"/>
      <c r="E17" s="51">
        <v>687</v>
      </c>
    </row>
    <row r="18" spans="1:5" s="24" customFormat="1" ht="23.25" customHeight="1" thickBot="1" thickTop="1">
      <c r="A18" s="59"/>
      <c r="B18" s="60" t="s">
        <v>9</v>
      </c>
      <c r="C18" s="214"/>
      <c r="D18" s="130">
        <f>D12</f>
        <v>15687</v>
      </c>
      <c r="E18" s="42">
        <f>E12</f>
        <v>15687</v>
      </c>
    </row>
    <row r="19" ht="16.5" thickTop="1"/>
  </sheetData>
  <printOptions horizontalCentered="1"/>
  <pageMargins left="0" right="0" top="0.984251968503937" bottom="0.5905511811023623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6">
      <selection activeCell="F6" sqref="F6"/>
    </sheetView>
  </sheetViews>
  <sheetFormatPr defaultColWidth="9.00390625" defaultRowHeight="12.75"/>
  <cols>
    <col min="1" max="1" width="8.00390625" style="1" customWidth="1"/>
    <col min="2" max="2" width="34.25390625" style="1" customWidth="1"/>
    <col min="3" max="3" width="6.875" style="1" customWidth="1"/>
    <col min="4" max="4" width="10.375" style="1" customWidth="1"/>
    <col min="5" max="5" width="13.25390625" style="1" customWidth="1"/>
    <col min="6" max="6" width="14.25390625" style="1" customWidth="1"/>
    <col min="7" max="16384" width="10.00390625" style="1" customWidth="1"/>
  </cols>
  <sheetData>
    <row r="1" spans="3:5" ht="15.75">
      <c r="C1" s="10"/>
      <c r="D1" s="10"/>
      <c r="E1" s="10" t="s">
        <v>16</v>
      </c>
    </row>
    <row r="2" spans="1:5" ht="14.25" customHeight="1">
      <c r="A2" s="3"/>
      <c r="B2" s="4"/>
      <c r="C2" s="22"/>
      <c r="D2" s="22"/>
      <c r="E2" s="22" t="s">
        <v>89</v>
      </c>
    </row>
    <row r="3" spans="1:5" ht="13.5" customHeight="1">
      <c r="A3" s="3"/>
      <c r="B3" s="4"/>
      <c r="C3" s="22"/>
      <c r="D3" s="22"/>
      <c r="E3" s="22" t="s">
        <v>15</v>
      </c>
    </row>
    <row r="4" spans="1:5" ht="15" customHeight="1">
      <c r="A4" s="3"/>
      <c r="B4" s="4"/>
      <c r="C4" s="22"/>
      <c r="D4" s="22"/>
      <c r="E4" s="22" t="s">
        <v>35</v>
      </c>
    </row>
    <row r="5" spans="1:5" ht="9" customHeight="1">
      <c r="A5" s="3"/>
      <c r="B5" s="4"/>
      <c r="C5" s="22"/>
      <c r="D5" s="22"/>
      <c r="E5" s="5"/>
    </row>
    <row r="6" spans="1:6" s="11" customFormat="1" ht="39.75" customHeight="1">
      <c r="A6" s="6" t="s">
        <v>79</v>
      </c>
      <c r="B6" s="7"/>
      <c r="C6" s="8"/>
      <c r="D6" s="8"/>
      <c r="E6" s="8"/>
      <c r="F6" s="8"/>
    </row>
    <row r="7" spans="1:6" s="11" customFormat="1" ht="22.5" customHeight="1" thickBot="1">
      <c r="A7" s="6"/>
      <c r="B7" s="7"/>
      <c r="C7" s="8"/>
      <c r="D7" s="8"/>
      <c r="E7" s="8"/>
      <c r="F7" s="134" t="s">
        <v>11</v>
      </c>
    </row>
    <row r="8" spans="1:6" s="12" customFormat="1" ht="26.25" customHeight="1">
      <c r="A8" s="25" t="s">
        <v>0</v>
      </c>
      <c r="B8" s="32" t="s">
        <v>1</v>
      </c>
      <c r="C8" s="18" t="s">
        <v>2</v>
      </c>
      <c r="D8" s="166" t="s">
        <v>17</v>
      </c>
      <c r="E8" s="167" t="s">
        <v>3</v>
      </c>
      <c r="F8" s="46"/>
    </row>
    <row r="9" spans="1:6" s="12" customFormat="1" ht="17.25" customHeight="1">
      <c r="A9" s="26" t="s">
        <v>4</v>
      </c>
      <c r="B9" s="14"/>
      <c r="C9" s="15" t="s">
        <v>5</v>
      </c>
      <c r="D9" s="168" t="s">
        <v>6</v>
      </c>
      <c r="E9" s="169" t="s">
        <v>10</v>
      </c>
      <c r="F9" s="40" t="s">
        <v>6</v>
      </c>
    </row>
    <row r="10" spans="1:6" s="21" customFormat="1" ht="12" customHeight="1" thickBot="1">
      <c r="A10" s="19">
        <v>1</v>
      </c>
      <c r="B10" s="20">
        <v>2</v>
      </c>
      <c r="C10" s="20">
        <v>3</v>
      </c>
      <c r="D10" s="170">
        <v>4</v>
      </c>
      <c r="E10" s="171">
        <v>5</v>
      </c>
      <c r="F10" s="47">
        <v>6</v>
      </c>
    </row>
    <row r="11" spans="1:6" s="33" customFormat="1" ht="18.75" customHeight="1" thickBot="1" thickTop="1">
      <c r="A11" s="52">
        <v>801</v>
      </c>
      <c r="B11" s="53" t="s">
        <v>20</v>
      </c>
      <c r="C11" s="54" t="s">
        <v>7</v>
      </c>
      <c r="D11" s="76">
        <f>D44</f>
        <v>900</v>
      </c>
      <c r="E11" s="172">
        <f>E12+E17+E29+E32+E37+E42+E44</f>
        <v>239364</v>
      </c>
      <c r="F11" s="55">
        <f>F12+F17+F29+F32+F37+F42+F44</f>
        <v>240264</v>
      </c>
    </row>
    <row r="12" spans="1:6" s="33" customFormat="1" ht="18" customHeight="1" thickTop="1">
      <c r="A12" s="34">
        <v>80102</v>
      </c>
      <c r="B12" s="35" t="s">
        <v>60</v>
      </c>
      <c r="C12" s="36"/>
      <c r="D12" s="83"/>
      <c r="E12" s="173"/>
      <c r="F12" s="49">
        <f>SUM(F13:F16)</f>
        <v>19310</v>
      </c>
    </row>
    <row r="13" spans="1:6" s="33" customFormat="1" ht="15" customHeight="1">
      <c r="A13" s="65">
        <v>4010</v>
      </c>
      <c r="B13" s="67" t="s">
        <v>30</v>
      </c>
      <c r="C13" s="66"/>
      <c r="D13" s="174"/>
      <c r="E13" s="175"/>
      <c r="F13" s="43">
        <v>13000</v>
      </c>
    </row>
    <row r="14" spans="1:6" s="33" customFormat="1" ht="15" customHeight="1">
      <c r="A14" s="65">
        <v>4210</v>
      </c>
      <c r="B14" s="67" t="s">
        <v>22</v>
      </c>
      <c r="C14" s="66"/>
      <c r="D14" s="174"/>
      <c r="E14" s="175"/>
      <c r="F14" s="43">
        <v>1850</v>
      </c>
    </row>
    <row r="15" spans="1:6" s="33" customFormat="1" ht="15" customHeight="1">
      <c r="A15" s="65">
        <v>4300</v>
      </c>
      <c r="B15" s="67" t="s">
        <v>12</v>
      </c>
      <c r="C15" s="66"/>
      <c r="D15" s="174"/>
      <c r="E15" s="175"/>
      <c r="F15" s="43">
        <v>3460</v>
      </c>
    </row>
    <row r="16" spans="1:6" s="33" customFormat="1" ht="15" customHeight="1">
      <c r="A16" s="65">
        <v>4410</v>
      </c>
      <c r="B16" s="67" t="s">
        <v>51</v>
      </c>
      <c r="C16" s="66"/>
      <c r="D16" s="174"/>
      <c r="E16" s="175"/>
      <c r="F16" s="43">
        <v>1000</v>
      </c>
    </row>
    <row r="17" spans="1:6" s="33" customFormat="1" ht="18" customHeight="1">
      <c r="A17" s="34">
        <v>80120</v>
      </c>
      <c r="B17" s="35" t="s">
        <v>61</v>
      </c>
      <c r="C17" s="36"/>
      <c r="D17" s="83"/>
      <c r="E17" s="173">
        <f>SUM(E18:E28)</f>
        <v>24767</v>
      </c>
      <c r="F17" s="49">
        <f>SUM(F18:F28)</f>
        <v>114786</v>
      </c>
    </row>
    <row r="18" spans="1:6" s="33" customFormat="1" ht="29.25" customHeight="1">
      <c r="A18" s="143" t="s">
        <v>44</v>
      </c>
      <c r="B18" s="67" t="s">
        <v>45</v>
      </c>
      <c r="C18" s="66"/>
      <c r="D18" s="174"/>
      <c r="E18" s="176"/>
      <c r="F18" s="43">
        <v>55417</v>
      </c>
    </row>
    <row r="19" spans="1:6" s="33" customFormat="1" ht="15" customHeight="1">
      <c r="A19" s="65">
        <v>4010</v>
      </c>
      <c r="B19" s="67" t="s">
        <v>30</v>
      </c>
      <c r="C19" s="66"/>
      <c r="D19" s="174"/>
      <c r="E19" s="175">
        <v>23667</v>
      </c>
      <c r="F19" s="43"/>
    </row>
    <row r="20" spans="1:6" s="33" customFormat="1" ht="15" customHeight="1">
      <c r="A20" s="65">
        <v>4040</v>
      </c>
      <c r="B20" s="67" t="s">
        <v>40</v>
      </c>
      <c r="C20" s="66"/>
      <c r="D20" s="174"/>
      <c r="E20" s="175"/>
      <c r="F20" s="43">
        <v>11116</v>
      </c>
    </row>
    <row r="21" spans="1:6" s="33" customFormat="1" ht="15" customHeight="1">
      <c r="A21" s="65">
        <v>4110</v>
      </c>
      <c r="B21" s="67" t="s">
        <v>25</v>
      </c>
      <c r="C21" s="66"/>
      <c r="D21" s="174"/>
      <c r="E21" s="175"/>
      <c r="F21" s="43">
        <v>3700</v>
      </c>
    </row>
    <row r="22" spans="1:6" s="33" customFormat="1" ht="15" customHeight="1">
      <c r="A22" s="65">
        <v>4120</v>
      </c>
      <c r="B22" s="67" t="s">
        <v>26</v>
      </c>
      <c r="C22" s="66"/>
      <c r="D22" s="174"/>
      <c r="E22" s="175"/>
      <c r="F22" s="43">
        <v>513</v>
      </c>
    </row>
    <row r="23" spans="1:6" s="33" customFormat="1" ht="15" customHeight="1">
      <c r="A23" s="65">
        <v>4210</v>
      </c>
      <c r="B23" s="67" t="s">
        <v>22</v>
      </c>
      <c r="C23" s="66"/>
      <c r="D23" s="174"/>
      <c r="E23" s="175"/>
      <c r="F23" s="43">
        <v>15300</v>
      </c>
    </row>
    <row r="24" spans="1:6" s="33" customFormat="1" ht="15" customHeight="1">
      <c r="A24" s="65">
        <v>4270</v>
      </c>
      <c r="B24" s="67" t="s">
        <v>27</v>
      </c>
      <c r="C24" s="66"/>
      <c r="D24" s="174"/>
      <c r="E24" s="175"/>
      <c r="F24" s="43">
        <v>13000</v>
      </c>
    </row>
    <row r="25" spans="1:6" s="33" customFormat="1" ht="15" customHeight="1">
      <c r="A25" s="65">
        <v>4300</v>
      </c>
      <c r="B25" s="67" t="s">
        <v>12</v>
      </c>
      <c r="C25" s="66"/>
      <c r="D25" s="174"/>
      <c r="E25" s="175"/>
      <c r="F25" s="43">
        <v>13702</v>
      </c>
    </row>
    <row r="26" spans="1:6" s="33" customFormat="1" ht="15" customHeight="1">
      <c r="A26" s="65">
        <v>4410</v>
      </c>
      <c r="B26" s="67" t="s">
        <v>51</v>
      </c>
      <c r="C26" s="66"/>
      <c r="D26" s="174"/>
      <c r="E26" s="175"/>
      <c r="F26" s="43">
        <v>1688</v>
      </c>
    </row>
    <row r="27" spans="1:6" s="33" customFormat="1" ht="15" customHeight="1">
      <c r="A27" s="65">
        <v>4420</v>
      </c>
      <c r="B27" s="67" t="s">
        <v>52</v>
      </c>
      <c r="C27" s="66"/>
      <c r="D27" s="174"/>
      <c r="E27" s="175">
        <v>1100</v>
      </c>
      <c r="F27" s="43"/>
    </row>
    <row r="28" spans="1:6" s="33" customFormat="1" ht="15" customHeight="1">
      <c r="A28" s="74">
        <v>4440</v>
      </c>
      <c r="B28" s="67" t="s">
        <v>42</v>
      </c>
      <c r="C28" s="66"/>
      <c r="D28" s="174"/>
      <c r="E28" s="175"/>
      <c r="F28" s="43">
        <v>350</v>
      </c>
    </row>
    <row r="29" spans="1:6" s="33" customFormat="1" ht="18" customHeight="1">
      <c r="A29" s="34">
        <v>80123</v>
      </c>
      <c r="B29" s="35" t="s">
        <v>62</v>
      </c>
      <c r="C29" s="36"/>
      <c r="D29" s="83"/>
      <c r="E29" s="173">
        <f>SUM(E30:E31)</f>
        <v>1470</v>
      </c>
      <c r="F29" s="49">
        <f>SUM(F30:F31)</f>
        <v>1470</v>
      </c>
    </row>
    <row r="30" spans="1:6" s="33" customFormat="1" ht="15" customHeight="1">
      <c r="A30" s="65">
        <v>4040</v>
      </c>
      <c r="B30" s="67" t="s">
        <v>40</v>
      </c>
      <c r="C30" s="66"/>
      <c r="D30" s="174"/>
      <c r="E30" s="175">
        <v>1470</v>
      </c>
      <c r="F30" s="43"/>
    </row>
    <row r="31" spans="1:6" s="33" customFormat="1" ht="29.25" customHeight="1">
      <c r="A31" s="143" t="s">
        <v>63</v>
      </c>
      <c r="B31" s="67" t="s">
        <v>23</v>
      </c>
      <c r="C31" s="66"/>
      <c r="D31" s="174"/>
      <c r="E31" s="175"/>
      <c r="F31" s="43">
        <v>1470</v>
      </c>
    </row>
    <row r="32" spans="1:6" s="33" customFormat="1" ht="18" customHeight="1">
      <c r="A32" s="34">
        <v>80130</v>
      </c>
      <c r="B32" s="35" t="s">
        <v>64</v>
      </c>
      <c r="C32" s="36"/>
      <c r="D32" s="83"/>
      <c r="E32" s="173">
        <f>SUM(E33:E36)</f>
        <v>70</v>
      </c>
      <c r="F32" s="49">
        <f>SUM(F33:F36)</f>
        <v>18760</v>
      </c>
    </row>
    <row r="33" spans="1:6" s="33" customFormat="1" ht="18" customHeight="1">
      <c r="A33" s="65">
        <v>4040</v>
      </c>
      <c r="B33" s="67" t="s">
        <v>40</v>
      </c>
      <c r="C33" s="66"/>
      <c r="D33" s="174"/>
      <c r="E33" s="175">
        <v>70</v>
      </c>
      <c r="F33" s="43"/>
    </row>
    <row r="34" spans="1:6" s="33" customFormat="1" ht="31.5" customHeight="1">
      <c r="A34" s="143" t="s">
        <v>63</v>
      </c>
      <c r="B34" s="67" t="s">
        <v>23</v>
      </c>
      <c r="C34" s="66"/>
      <c r="D34" s="174"/>
      <c r="E34" s="175"/>
      <c r="F34" s="43">
        <v>8170</v>
      </c>
    </row>
    <row r="35" spans="1:6" s="33" customFormat="1" ht="15.75" customHeight="1">
      <c r="A35" s="65">
        <v>4300</v>
      </c>
      <c r="B35" s="67" t="s">
        <v>12</v>
      </c>
      <c r="C35" s="66"/>
      <c r="D35" s="174"/>
      <c r="E35" s="175"/>
      <c r="F35" s="43">
        <v>9390</v>
      </c>
    </row>
    <row r="36" spans="1:6" s="33" customFormat="1" ht="15.75" customHeight="1">
      <c r="A36" s="65">
        <v>4410</v>
      </c>
      <c r="B36" s="67" t="s">
        <v>51</v>
      </c>
      <c r="C36" s="66"/>
      <c r="D36" s="174"/>
      <c r="E36" s="175"/>
      <c r="F36" s="43">
        <v>1200</v>
      </c>
    </row>
    <row r="37" spans="1:6" s="33" customFormat="1" ht="18" customHeight="1">
      <c r="A37" s="34">
        <v>80132</v>
      </c>
      <c r="B37" s="35" t="s">
        <v>65</v>
      </c>
      <c r="C37" s="36"/>
      <c r="D37" s="83"/>
      <c r="E37" s="173">
        <f>SUM(E38:E41)</f>
        <v>3520</v>
      </c>
      <c r="F37" s="49">
        <f>SUM(F38:F41)</f>
        <v>4800</v>
      </c>
    </row>
    <row r="38" spans="1:6" s="33" customFormat="1" ht="15.75" customHeight="1">
      <c r="A38" s="65">
        <v>4010</v>
      </c>
      <c r="B38" s="67" t="s">
        <v>30</v>
      </c>
      <c r="C38" s="66"/>
      <c r="D38" s="174"/>
      <c r="E38" s="175"/>
      <c r="F38" s="43">
        <v>3500</v>
      </c>
    </row>
    <row r="39" spans="1:6" s="33" customFormat="1" ht="15.75" customHeight="1">
      <c r="A39" s="65">
        <v>4040</v>
      </c>
      <c r="B39" s="67" t="s">
        <v>40</v>
      </c>
      <c r="C39" s="66"/>
      <c r="D39" s="174"/>
      <c r="E39" s="175">
        <v>3520</v>
      </c>
      <c r="F39" s="43"/>
    </row>
    <row r="40" spans="1:6" s="33" customFormat="1" ht="15.75" customHeight="1">
      <c r="A40" s="65">
        <v>4110</v>
      </c>
      <c r="B40" s="67" t="s">
        <v>25</v>
      </c>
      <c r="C40" s="66"/>
      <c r="D40" s="174"/>
      <c r="E40" s="175"/>
      <c r="F40" s="43">
        <v>100</v>
      </c>
    </row>
    <row r="41" spans="1:6" s="33" customFormat="1" ht="15.75" customHeight="1">
      <c r="A41" s="74">
        <v>4300</v>
      </c>
      <c r="B41" s="152" t="s">
        <v>12</v>
      </c>
      <c r="C41" s="163"/>
      <c r="D41" s="177"/>
      <c r="E41" s="178"/>
      <c r="F41" s="154">
        <v>1200</v>
      </c>
    </row>
    <row r="42" spans="1:6" s="33" customFormat="1" ht="30" customHeight="1">
      <c r="A42" s="34">
        <v>80146</v>
      </c>
      <c r="B42" s="35" t="s">
        <v>47</v>
      </c>
      <c r="C42" s="36"/>
      <c r="D42" s="83"/>
      <c r="E42" s="173">
        <f>SUM(E43)</f>
        <v>23150</v>
      </c>
      <c r="F42" s="160"/>
    </row>
    <row r="43" spans="1:6" s="33" customFormat="1" ht="18" customHeight="1">
      <c r="A43" s="65">
        <v>4300</v>
      </c>
      <c r="B43" s="67" t="s">
        <v>12</v>
      </c>
      <c r="C43" s="66"/>
      <c r="D43" s="174"/>
      <c r="E43" s="175">
        <v>23150</v>
      </c>
      <c r="F43" s="43"/>
    </row>
    <row r="44" spans="1:6" s="33" customFormat="1" ht="17.25" customHeight="1">
      <c r="A44" s="34">
        <v>80195</v>
      </c>
      <c r="B44" s="35" t="s">
        <v>8</v>
      </c>
      <c r="C44" s="36"/>
      <c r="D44" s="89">
        <f>D45</f>
        <v>900</v>
      </c>
      <c r="E44" s="173">
        <f>SUM(E46:E51)</f>
        <v>186387</v>
      </c>
      <c r="F44" s="162">
        <f>SUM(F46:F51)</f>
        <v>81138</v>
      </c>
    </row>
    <row r="45" spans="1:6" s="33" customFormat="1" ht="40.5" customHeight="1">
      <c r="A45" s="65">
        <v>2130</v>
      </c>
      <c r="B45" s="67" t="s">
        <v>72</v>
      </c>
      <c r="C45" s="66"/>
      <c r="D45" s="85">
        <v>900</v>
      </c>
      <c r="E45" s="176"/>
      <c r="F45" s="156"/>
    </row>
    <row r="46" spans="1:6" s="33" customFormat="1" ht="44.25" customHeight="1">
      <c r="A46" s="143" t="s">
        <v>44</v>
      </c>
      <c r="B46" s="67" t="s">
        <v>70</v>
      </c>
      <c r="C46" s="66"/>
      <c r="D46" s="174"/>
      <c r="E46" s="175">
        <v>85200</v>
      </c>
      <c r="F46" s="156"/>
    </row>
    <row r="47" spans="1:6" s="2" customFormat="1" ht="28.5" customHeight="1">
      <c r="A47" s="143" t="s">
        <v>46</v>
      </c>
      <c r="B47" s="67" t="s">
        <v>54</v>
      </c>
      <c r="C47" s="23"/>
      <c r="D47" s="84"/>
      <c r="E47" s="175">
        <v>99487</v>
      </c>
      <c r="F47" s="43"/>
    </row>
    <row r="48" spans="1:6" s="33" customFormat="1" ht="29.25" customHeight="1">
      <c r="A48" s="143" t="s">
        <v>63</v>
      </c>
      <c r="B48" s="67" t="s">
        <v>23</v>
      </c>
      <c r="C48" s="66"/>
      <c r="D48" s="174"/>
      <c r="E48" s="175">
        <v>1700</v>
      </c>
      <c r="F48" s="43"/>
    </row>
    <row r="49" spans="1:6" s="33" customFormat="1" ht="15.75" customHeight="1">
      <c r="A49" s="65">
        <v>4270</v>
      </c>
      <c r="B49" s="67" t="s">
        <v>71</v>
      </c>
      <c r="C49" s="161"/>
      <c r="D49" s="174"/>
      <c r="E49" s="175"/>
      <c r="F49" s="43">
        <v>9000</v>
      </c>
    </row>
    <row r="50" spans="1:6" s="33" customFormat="1" ht="15.75" customHeight="1">
      <c r="A50" s="65">
        <v>4300</v>
      </c>
      <c r="B50" s="67" t="s">
        <v>12</v>
      </c>
      <c r="C50" s="161"/>
      <c r="D50" s="174"/>
      <c r="E50" s="175"/>
      <c r="F50" s="43">
        <v>900</v>
      </c>
    </row>
    <row r="51" spans="1:6" s="33" customFormat="1" ht="18" customHeight="1" thickBot="1">
      <c r="A51" s="65">
        <v>4440</v>
      </c>
      <c r="B51" s="67" t="s">
        <v>53</v>
      </c>
      <c r="C51" s="161"/>
      <c r="D51" s="174"/>
      <c r="E51" s="175"/>
      <c r="F51" s="43">
        <v>71238</v>
      </c>
    </row>
    <row r="52" spans="1:6" s="33" customFormat="1" ht="29.25" customHeight="1" thickBot="1" thickTop="1">
      <c r="A52" s="52">
        <v>854</v>
      </c>
      <c r="B52" s="53" t="s">
        <v>55</v>
      </c>
      <c r="C52" s="54" t="s">
        <v>7</v>
      </c>
      <c r="D52" s="82"/>
      <c r="E52" s="172">
        <f>E53+E55+E60+E68</f>
        <v>56890</v>
      </c>
      <c r="F52" s="55">
        <f>F53+F55+F60+F68</f>
        <v>56890</v>
      </c>
    </row>
    <row r="53" spans="1:6" s="33" customFormat="1" ht="28.5" customHeight="1" thickTop="1">
      <c r="A53" s="34">
        <v>85406</v>
      </c>
      <c r="B53" s="35" t="s">
        <v>66</v>
      </c>
      <c r="C53" s="36"/>
      <c r="D53" s="83"/>
      <c r="E53" s="173">
        <f>SUM(E54)</f>
        <v>210</v>
      </c>
      <c r="F53" s="49"/>
    </row>
    <row r="54" spans="1:6" s="33" customFormat="1" ht="18" customHeight="1">
      <c r="A54" s="65">
        <v>4040</v>
      </c>
      <c r="B54" s="67" t="s">
        <v>40</v>
      </c>
      <c r="C54" s="66"/>
      <c r="D54" s="174"/>
      <c r="E54" s="175">
        <v>210</v>
      </c>
      <c r="F54" s="43"/>
    </row>
    <row r="55" spans="1:6" s="33" customFormat="1" ht="25.5" customHeight="1">
      <c r="A55" s="34">
        <v>85407</v>
      </c>
      <c r="B55" s="35" t="s">
        <v>67</v>
      </c>
      <c r="C55" s="36"/>
      <c r="D55" s="83"/>
      <c r="E55" s="173">
        <f>SUM(E56:E59)</f>
        <v>18100</v>
      </c>
      <c r="F55" s="49">
        <f>SUM(F56:F59)</f>
        <v>18100</v>
      </c>
    </row>
    <row r="56" spans="1:6" s="33" customFormat="1" ht="14.25" customHeight="1">
      <c r="A56" s="65">
        <v>4010</v>
      </c>
      <c r="B56" s="67" t="s">
        <v>30</v>
      </c>
      <c r="C56" s="66"/>
      <c r="D56" s="174"/>
      <c r="E56" s="175"/>
      <c r="F56" s="43">
        <v>15000</v>
      </c>
    </row>
    <row r="57" spans="1:6" s="33" customFormat="1" ht="14.25" customHeight="1">
      <c r="A57" s="65">
        <v>4110</v>
      </c>
      <c r="B57" s="67" t="s">
        <v>25</v>
      </c>
      <c r="C57" s="66"/>
      <c r="D57" s="174"/>
      <c r="E57" s="175"/>
      <c r="F57" s="43">
        <v>2700</v>
      </c>
    </row>
    <row r="58" spans="1:6" s="33" customFormat="1" ht="14.25" customHeight="1">
      <c r="A58" s="65">
        <v>4120</v>
      </c>
      <c r="B58" s="67" t="s">
        <v>26</v>
      </c>
      <c r="C58" s="66"/>
      <c r="D58" s="174"/>
      <c r="E58" s="175"/>
      <c r="F58" s="43">
        <v>400</v>
      </c>
    </row>
    <row r="59" spans="1:6" s="33" customFormat="1" ht="14.25" customHeight="1">
      <c r="A59" s="65">
        <v>4260</v>
      </c>
      <c r="B59" s="67" t="s">
        <v>31</v>
      </c>
      <c r="C59" s="66"/>
      <c r="D59" s="174"/>
      <c r="E59" s="175">
        <v>18100</v>
      </c>
      <c r="F59" s="43"/>
    </row>
    <row r="60" spans="1:6" s="33" customFormat="1" ht="18.75" customHeight="1">
      <c r="A60" s="34">
        <v>85410</v>
      </c>
      <c r="B60" s="35" t="s">
        <v>68</v>
      </c>
      <c r="C60" s="36"/>
      <c r="D60" s="83"/>
      <c r="E60" s="173">
        <f>SUM(E61:E67)</f>
        <v>5050</v>
      </c>
      <c r="F60" s="49">
        <f>SUM(F61:F67)</f>
        <v>31136</v>
      </c>
    </row>
    <row r="61" spans="1:6" s="33" customFormat="1" ht="28.5" customHeight="1">
      <c r="A61" s="143" t="s">
        <v>44</v>
      </c>
      <c r="B61" s="67" t="s">
        <v>45</v>
      </c>
      <c r="C61" s="66"/>
      <c r="D61" s="174"/>
      <c r="E61" s="176"/>
      <c r="F61" s="43">
        <v>11298</v>
      </c>
    </row>
    <row r="62" spans="1:6" s="33" customFormat="1" ht="15.75" customHeight="1">
      <c r="A62" s="143" t="s">
        <v>46</v>
      </c>
      <c r="B62" s="67" t="s">
        <v>30</v>
      </c>
      <c r="C62" s="66"/>
      <c r="D62" s="174"/>
      <c r="E62" s="176"/>
      <c r="F62" s="43">
        <v>16731</v>
      </c>
    </row>
    <row r="63" spans="1:6" s="33" customFormat="1" ht="15.75" customHeight="1">
      <c r="A63" s="65">
        <v>4040</v>
      </c>
      <c r="B63" s="67" t="s">
        <v>40</v>
      </c>
      <c r="C63" s="66"/>
      <c r="D63" s="174"/>
      <c r="E63" s="175">
        <v>2150</v>
      </c>
      <c r="F63" s="43"/>
    </row>
    <row r="64" spans="1:6" s="33" customFormat="1" ht="15.75" customHeight="1">
      <c r="A64" s="65">
        <v>4110</v>
      </c>
      <c r="B64" s="67" t="s">
        <v>25</v>
      </c>
      <c r="C64" s="66"/>
      <c r="D64" s="174"/>
      <c r="E64" s="175"/>
      <c r="F64" s="43">
        <v>182</v>
      </c>
    </row>
    <row r="65" spans="1:6" s="33" customFormat="1" ht="15.75" customHeight="1">
      <c r="A65" s="65">
        <v>4120</v>
      </c>
      <c r="B65" s="67" t="s">
        <v>26</v>
      </c>
      <c r="C65" s="66"/>
      <c r="D65" s="174"/>
      <c r="E65" s="175"/>
      <c r="F65" s="43">
        <v>25</v>
      </c>
    </row>
    <row r="66" spans="1:6" s="33" customFormat="1" ht="15.75" customHeight="1">
      <c r="A66" s="65">
        <v>4260</v>
      </c>
      <c r="B66" s="67" t="s">
        <v>31</v>
      </c>
      <c r="C66" s="66"/>
      <c r="D66" s="174"/>
      <c r="E66" s="175">
        <v>2900</v>
      </c>
      <c r="F66" s="43"/>
    </row>
    <row r="67" spans="1:6" s="33" customFormat="1" ht="15.75" customHeight="1">
      <c r="A67" s="65">
        <v>4440</v>
      </c>
      <c r="B67" s="67" t="s">
        <v>42</v>
      </c>
      <c r="C67" s="66"/>
      <c r="D67" s="174"/>
      <c r="E67" s="175"/>
      <c r="F67" s="43">
        <v>2900</v>
      </c>
    </row>
    <row r="68" spans="1:6" s="33" customFormat="1" ht="18" customHeight="1">
      <c r="A68" s="34">
        <v>85495</v>
      </c>
      <c r="B68" s="35" t="s">
        <v>8</v>
      </c>
      <c r="C68" s="36"/>
      <c r="D68" s="83"/>
      <c r="E68" s="173">
        <f>SUM(E69:E71)</f>
        <v>33530</v>
      </c>
      <c r="F68" s="49">
        <f>SUM(F69:F71)</f>
        <v>7654</v>
      </c>
    </row>
    <row r="69" spans="1:6" s="33" customFormat="1" ht="24.75" customHeight="1">
      <c r="A69" s="143" t="s">
        <v>46</v>
      </c>
      <c r="B69" s="67" t="s">
        <v>54</v>
      </c>
      <c r="C69" s="77"/>
      <c r="D69" s="179"/>
      <c r="E69" s="180">
        <v>33530</v>
      </c>
      <c r="F69" s="151"/>
    </row>
    <row r="70" spans="1:6" s="2" customFormat="1" ht="24.75" customHeight="1">
      <c r="A70" s="65">
        <v>4300</v>
      </c>
      <c r="B70" s="67" t="s">
        <v>69</v>
      </c>
      <c r="C70" s="155"/>
      <c r="D70" s="181"/>
      <c r="E70" s="175"/>
      <c r="F70" s="43">
        <v>3370</v>
      </c>
    </row>
    <row r="71" spans="1:6" s="33" customFormat="1" ht="18" customHeight="1" thickBot="1">
      <c r="A71" s="65">
        <v>4440</v>
      </c>
      <c r="B71" s="67" t="s">
        <v>53</v>
      </c>
      <c r="C71" s="161"/>
      <c r="D71" s="174"/>
      <c r="E71" s="175"/>
      <c r="F71" s="43">
        <v>4284</v>
      </c>
    </row>
    <row r="72" spans="1:6" s="136" customFormat="1" ht="19.5" customHeight="1" thickBot="1" thickTop="1">
      <c r="A72" s="56"/>
      <c r="B72" s="57" t="s">
        <v>9</v>
      </c>
      <c r="C72" s="64"/>
      <c r="D72" s="182">
        <f>D52+D11</f>
        <v>900</v>
      </c>
      <c r="E72" s="183">
        <f>E52+E11</f>
        <v>296254</v>
      </c>
      <c r="F72" s="135">
        <f>F52+F11</f>
        <v>297154</v>
      </c>
    </row>
    <row r="73" spans="1:6" s="16" customFormat="1" ht="17.25" thickBot="1" thickTop="1">
      <c r="A73" s="165"/>
      <c r="B73" s="63" t="s">
        <v>19</v>
      </c>
      <c r="C73" s="202"/>
      <c r="D73" s="233"/>
      <c r="E73" s="235">
        <f>F72-E72</f>
        <v>900</v>
      </c>
      <c r="F73" s="164"/>
    </row>
    <row r="74" ht="16.5" thickTop="1"/>
  </sheetData>
  <printOptions horizontalCentered="1"/>
  <pageMargins left="0" right="0" top="0.984251968503937" bottom="0.3937007874015748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0">
      <selection activeCell="A22" sqref="A22"/>
    </sheetView>
  </sheetViews>
  <sheetFormatPr defaultColWidth="9.00390625" defaultRowHeight="12.75"/>
  <cols>
    <col min="1" max="1" width="8.00390625" style="90" customWidth="1"/>
    <col min="2" max="2" width="34.375" style="90" customWidth="1"/>
    <col min="3" max="3" width="6.875" style="90" customWidth="1"/>
    <col min="4" max="5" width="16.375" style="90" customWidth="1"/>
    <col min="6" max="16384" width="10.00390625" style="90" customWidth="1"/>
  </cols>
  <sheetData>
    <row r="1" spans="4:6" ht="15.75">
      <c r="D1" s="10" t="s">
        <v>18</v>
      </c>
      <c r="E1" s="10"/>
      <c r="F1" s="91"/>
    </row>
    <row r="2" spans="1:6" ht="14.25" customHeight="1">
      <c r="A2" s="92"/>
      <c r="B2" s="93"/>
      <c r="C2" s="94"/>
      <c r="D2" s="22" t="s">
        <v>89</v>
      </c>
      <c r="E2" s="22"/>
      <c r="F2" s="91"/>
    </row>
    <row r="3" spans="1:6" ht="14.25" customHeight="1">
      <c r="A3" s="92"/>
      <c r="B3" s="93"/>
      <c r="C3" s="94"/>
      <c r="D3" s="22" t="s">
        <v>15</v>
      </c>
      <c r="E3" s="22"/>
      <c r="F3" s="91"/>
    </row>
    <row r="4" spans="1:6" ht="13.5" customHeight="1">
      <c r="A4" s="92"/>
      <c r="B4" s="93"/>
      <c r="C4" s="94"/>
      <c r="D4" s="22" t="s">
        <v>35</v>
      </c>
      <c r="E4" s="22"/>
      <c r="F4" s="91"/>
    </row>
    <row r="5" spans="1:6" ht="15" customHeight="1">
      <c r="A5" s="92"/>
      <c r="B5" s="93"/>
      <c r="C5" s="94"/>
      <c r="D5" s="95"/>
      <c r="E5" s="95"/>
      <c r="F5" s="91"/>
    </row>
    <row r="6" spans="1:6" s="101" customFormat="1" ht="101.25" customHeight="1">
      <c r="A6" s="96" t="s">
        <v>73</v>
      </c>
      <c r="B6" s="97"/>
      <c r="C6" s="98"/>
      <c r="D6" s="99"/>
      <c r="E6" s="99"/>
      <c r="F6" s="100"/>
    </row>
    <row r="7" spans="1:6" s="101" customFormat="1" ht="2.25" customHeight="1" hidden="1" thickBot="1">
      <c r="A7" s="96"/>
      <c r="B7" s="97"/>
      <c r="C7" s="98"/>
      <c r="D7" s="99"/>
      <c r="E7" s="99"/>
      <c r="F7" s="100"/>
    </row>
    <row r="8" spans="1:6" s="101" customFormat="1" ht="16.5" customHeight="1" thickBot="1">
      <c r="A8" s="96"/>
      <c r="B8" s="97"/>
      <c r="C8" s="98"/>
      <c r="D8" s="99"/>
      <c r="E8" s="99" t="s">
        <v>11</v>
      </c>
      <c r="F8" s="100"/>
    </row>
    <row r="9" spans="1:5" s="105" customFormat="1" ht="28.5" customHeight="1">
      <c r="A9" s="102" t="s">
        <v>0</v>
      </c>
      <c r="B9" s="103" t="s">
        <v>1</v>
      </c>
      <c r="C9" s="185" t="s">
        <v>2</v>
      </c>
      <c r="D9" s="190" t="s">
        <v>17</v>
      </c>
      <c r="E9" s="104" t="s">
        <v>3</v>
      </c>
    </row>
    <row r="10" spans="1:5" s="109" customFormat="1" ht="13.5" customHeight="1">
      <c r="A10" s="106" t="s">
        <v>4</v>
      </c>
      <c r="B10" s="107"/>
      <c r="C10" s="186" t="s">
        <v>5</v>
      </c>
      <c r="D10" s="191" t="s">
        <v>6</v>
      </c>
      <c r="E10" s="108" t="s">
        <v>6</v>
      </c>
    </row>
    <row r="11" spans="1:5" s="113" customFormat="1" ht="12.75" customHeight="1" thickBot="1">
      <c r="A11" s="110">
        <v>1</v>
      </c>
      <c r="B11" s="111">
        <v>2</v>
      </c>
      <c r="C11" s="187">
        <v>3</v>
      </c>
      <c r="D11" s="192">
        <v>4</v>
      </c>
      <c r="E11" s="112">
        <v>5</v>
      </c>
    </row>
    <row r="12" spans="1:5" s="115" customFormat="1" ht="35.25" customHeight="1" thickBot="1" thickTop="1">
      <c r="A12" s="52">
        <v>900</v>
      </c>
      <c r="B12" s="114" t="s">
        <v>74</v>
      </c>
      <c r="C12" s="188" t="s">
        <v>75</v>
      </c>
      <c r="D12" s="193">
        <f>D13</f>
        <v>85713</v>
      </c>
      <c r="E12" s="126">
        <f>E13</f>
        <v>85713</v>
      </c>
    </row>
    <row r="13" spans="1:5" s="115" customFormat="1" ht="21" customHeight="1" thickTop="1">
      <c r="A13" s="37" t="s">
        <v>76</v>
      </c>
      <c r="B13" s="35" t="s">
        <v>77</v>
      </c>
      <c r="C13" s="189"/>
      <c r="D13" s="194">
        <f>SUM(D14:D14)</f>
        <v>85713</v>
      </c>
      <c r="E13" s="75">
        <f>SUM(E14:E16)</f>
        <v>85713</v>
      </c>
    </row>
    <row r="14" spans="1:5" s="120" customFormat="1" ht="74.25" customHeight="1">
      <c r="A14" s="116">
        <v>2010</v>
      </c>
      <c r="B14" s="117" t="s">
        <v>78</v>
      </c>
      <c r="C14" s="118"/>
      <c r="D14" s="195">
        <v>85713</v>
      </c>
      <c r="E14" s="119"/>
    </row>
    <row r="15" spans="1:5" s="120" customFormat="1" ht="22.5" customHeight="1">
      <c r="A15" s="65">
        <v>4260</v>
      </c>
      <c r="B15" s="207" t="s">
        <v>31</v>
      </c>
      <c r="C15" s="208"/>
      <c r="D15" s="209"/>
      <c r="E15" s="210">
        <v>68145</v>
      </c>
    </row>
    <row r="16" spans="1:5" s="120" customFormat="1" ht="22.5" customHeight="1" thickBot="1">
      <c r="A16" s="184">
        <v>4270</v>
      </c>
      <c r="B16" s="203" t="s">
        <v>27</v>
      </c>
      <c r="C16" s="204"/>
      <c r="D16" s="205"/>
      <c r="E16" s="206">
        <v>17568</v>
      </c>
    </row>
    <row r="17" spans="1:5" s="124" customFormat="1" ht="27" customHeight="1" thickBot="1" thickTop="1">
      <c r="A17" s="121"/>
      <c r="B17" s="122" t="s">
        <v>9</v>
      </c>
      <c r="C17" s="122"/>
      <c r="D17" s="196">
        <f>D12</f>
        <v>85713</v>
      </c>
      <c r="E17" s="123">
        <f>E12</f>
        <v>85713</v>
      </c>
    </row>
    <row r="18" s="125" customFormat="1" ht="13.5" thickTop="1"/>
    <row r="19" s="125" customFormat="1" ht="12.75"/>
    <row r="20" s="125" customFormat="1" ht="12.75"/>
    <row r="21" s="125" customFormat="1" ht="12.75"/>
    <row r="22" s="125" customFormat="1" ht="12.75"/>
    <row r="23" s="125" customFormat="1" ht="12.75"/>
    <row r="24" s="125" customFormat="1" ht="12.75"/>
    <row r="25" s="125" customFormat="1" ht="12.75"/>
    <row r="26" s="125" customFormat="1" ht="12.75"/>
  </sheetData>
  <printOptions horizontalCentered="1"/>
  <pageMargins left="0" right="0" top="0.7874015748031497" bottom="0.3937007874015748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8.00390625" style="1" customWidth="1"/>
    <col min="2" max="2" width="39.75390625" style="1" customWidth="1"/>
    <col min="3" max="3" width="6.875" style="1" customWidth="1"/>
    <col min="4" max="4" width="14.125" style="1" customWidth="1"/>
    <col min="5" max="5" width="14.00390625" style="1" customWidth="1"/>
    <col min="6" max="6" width="12.75390625" style="1" customWidth="1"/>
    <col min="7" max="16384" width="10.00390625" style="1" customWidth="1"/>
  </cols>
  <sheetData>
    <row r="1" ht="14.25" customHeight="1">
      <c r="E1" s="10" t="s">
        <v>14</v>
      </c>
    </row>
    <row r="2" spans="1:5" ht="14.25" customHeight="1">
      <c r="A2" s="3"/>
      <c r="B2" s="4"/>
      <c r="C2" s="5"/>
      <c r="D2" s="5"/>
      <c r="E2" s="22" t="s">
        <v>89</v>
      </c>
    </row>
    <row r="3" spans="1:5" ht="14.25" customHeight="1">
      <c r="A3" s="3"/>
      <c r="B3" s="4"/>
      <c r="C3" s="5"/>
      <c r="D3" s="5"/>
      <c r="E3" s="22" t="s">
        <v>15</v>
      </c>
    </row>
    <row r="4" spans="1:5" ht="14.25" customHeight="1">
      <c r="A4" s="3"/>
      <c r="B4" s="4"/>
      <c r="C4" s="5"/>
      <c r="D4" s="5"/>
      <c r="E4" s="22" t="s">
        <v>35</v>
      </c>
    </row>
    <row r="5" spans="1:6" s="11" customFormat="1" ht="43.5" customHeight="1">
      <c r="A5" s="6" t="s">
        <v>90</v>
      </c>
      <c r="B5" s="7"/>
      <c r="C5" s="8"/>
      <c r="D5" s="8"/>
      <c r="E5" s="44"/>
      <c r="F5" s="44"/>
    </row>
    <row r="6" spans="1:6" s="11" customFormat="1" ht="15.75" customHeight="1" thickBot="1">
      <c r="A6" s="6"/>
      <c r="B6" s="7"/>
      <c r="C6" s="8"/>
      <c r="D6" s="8"/>
      <c r="F6" s="50" t="s">
        <v>11</v>
      </c>
    </row>
    <row r="7" spans="1:6" s="12" customFormat="1" ht="26.25" customHeight="1">
      <c r="A7" s="25" t="s">
        <v>0</v>
      </c>
      <c r="B7" s="32" t="s">
        <v>1</v>
      </c>
      <c r="C7" s="18" t="s">
        <v>2</v>
      </c>
      <c r="D7" s="216" t="s">
        <v>17</v>
      </c>
      <c r="E7" s="158" t="s">
        <v>3</v>
      </c>
      <c r="F7" s="46"/>
    </row>
    <row r="8" spans="1:6" s="12" customFormat="1" ht="11.25" customHeight="1">
      <c r="A8" s="26" t="s">
        <v>4</v>
      </c>
      <c r="B8" s="14"/>
      <c r="C8" s="15" t="s">
        <v>5</v>
      </c>
      <c r="D8" s="217" t="s">
        <v>6</v>
      </c>
      <c r="E8" s="68" t="s">
        <v>10</v>
      </c>
      <c r="F8" s="40" t="s">
        <v>6</v>
      </c>
    </row>
    <row r="9" spans="1:6" s="21" customFormat="1" ht="11.25" customHeight="1" thickBot="1">
      <c r="A9" s="19">
        <v>1</v>
      </c>
      <c r="B9" s="20">
        <v>2</v>
      </c>
      <c r="C9" s="20">
        <v>3</v>
      </c>
      <c r="D9" s="218">
        <v>4</v>
      </c>
      <c r="E9" s="73">
        <v>5</v>
      </c>
      <c r="F9" s="47">
        <v>6</v>
      </c>
    </row>
    <row r="10" spans="1:6" s="33" customFormat="1" ht="17.25" customHeight="1" thickBot="1" thickTop="1">
      <c r="A10" s="52">
        <v>750</v>
      </c>
      <c r="B10" s="53" t="s">
        <v>33</v>
      </c>
      <c r="C10" s="87"/>
      <c r="D10" s="219"/>
      <c r="E10" s="69">
        <f>SUM(E13+E11)</f>
        <v>23772</v>
      </c>
      <c r="F10" s="48">
        <f>SUM(F13+F11)</f>
        <v>23772</v>
      </c>
    </row>
    <row r="11" spans="1:6" s="33" customFormat="1" ht="16.5" customHeight="1" thickTop="1">
      <c r="A11" s="34">
        <v>75023</v>
      </c>
      <c r="B11" s="35" t="s">
        <v>34</v>
      </c>
      <c r="C11" s="36" t="s">
        <v>37</v>
      </c>
      <c r="D11" s="220"/>
      <c r="E11" s="70"/>
      <c r="F11" s="49">
        <f>SUM(F12)</f>
        <v>20000</v>
      </c>
    </row>
    <row r="12" spans="1:6" s="2" customFormat="1" ht="18" customHeight="1">
      <c r="A12" s="137">
        <v>4300</v>
      </c>
      <c r="B12" s="138" t="s">
        <v>12</v>
      </c>
      <c r="C12" s="23"/>
      <c r="D12" s="221"/>
      <c r="E12" s="159"/>
      <c r="F12" s="43">
        <v>20000</v>
      </c>
    </row>
    <row r="13" spans="1:6" s="33" customFormat="1" ht="16.5" customHeight="1">
      <c r="A13" s="34">
        <v>75095</v>
      </c>
      <c r="B13" s="35" t="s">
        <v>8</v>
      </c>
      <c r="C13" s="36"/>
      <c r="D13" s="220"/>
      <c r="E13" s="70">
        <f>SUM(E14:E17)</f>
        <v>23772</v>
      </c>
      <c r="F13" s="49">
        <f>SUM(F14:F17)</f>
        <v>3772</v>
      </c>
    </row>
    <row r="14" spans="1:6" s="33" customFormat="1" ht="15.75" customHeight="1">
      <c r="A14" s="137">
        <v>4210</v>
      </c>
      <c r="B14" s="139" t="s">
        <v>22</v>
      </c>
      <c r="C14" s="23" t="s">
        <v>36</v>
      </c>
      <c r="D14" s="221"/>
      <c r="E14" s="159">
        <v>3700</v>
      </c>
      <c r="F14" s="43"/>
    </row>
    <row r="15" spans="1:6" s="2" customFormat="1" ht="17.25" customHeight="1">
      <c r="A15" s="137">
        <v>4300</v>
      </c>
      <c r="B15" s="138" t="s">
        <v>12</v>
      </c>
      <c r="C15" s="23" t="s">
        <v>36</v>
      </c>
      <c r="D15" s="221"/>
      <c r="E15" s="159"/>
      <c r="F15" s="43">
        <v>3700</v>
      </c>
    </row>
    <row r="16" spans="1:6" s="33" customFormat="1" ht="15.75" customHeight="1">
      <c r="A16" s="137">
        <v>4430</v>
      </c>
      <c r="B16" s="139" t="s">
        <v>38</v>
      </c>
      <c r="C16" s="23" t="s">
        <v>37</v>
      </c>
      <c r="D16" s="221"/>
      <c r="E16" s="159">
        <v>20000</v>
      </c>
      <c r="F16" s="43"/>
    </row>
    <row r="17" spans="1:6" s="142" customFormat="1" ht="16.5" customHeight="1">
      <c r="A17" s="140"/>
      <c r="B17" s="141" t="s">
        <v>39</v>
      </c>
      <c r="C17" s="148" t="s">
        <v>59</v>
      </c>
      <c r="D17" s="222"/>
      <c r="E17" s="149">
        <f>SUM(E18:E19)</f>
        <v>72</v>
      </c>
      <c r="F17" s="150">
        <f>SUM(F18:F19)</f>
        <v>72</v>
      </c>
    </row>
    <row r="18" spans="1:6" s="33" customFormat="1" ht="18" customHeight="1">
      <c r="A18" s="143" t="s">
        <v>21</v>
      </c>
      <c r="B18" s="29" t="s">
        <v>22</v>
      </c>
      <c r="C18" s="66"/>
      <c r="D18" s="223"/>
      <c r="E18" s="71">
        <v>72</v>
      </c>
      <c r="F18" s="43"/>
    </row>
    <row r="19" spans="1:6" s="147" customFormat="1" ht="17.25" customHeight="1" thickBot="1">
      <c r="A19" s="143" t="s">
        <v>13</v>
      </c>
      <c r="B19" s="29" t="s">
        <v>12</v>
      </c>
      <c r="C19" s="144"/>
      <c r="D19" s="224"/>
      <c r="E19" s="145"/>
      <c r="F19" s="146">
        <v>72</v>
      </c>
    </row>
    <row r="20" spans="1:6" s="33" customFormat="1" ht="15" customHeight="1" thickBot="1" thickTop="1">
      <c r="A20" s="52">
        <v>801</v>
      </c>
      <c r="B20" s="53" t="s">
        <v>20</v>
      </c>
      <c r="C20" s="54" t="s">
        <v>7</v>
      </c>
      <c r="D20" s="219"/>
      <c r="E20" s="72">
        <f>E21+E36+E48</f>
        <v>204744</v>
      </c>
      <c r="F20" s="55">
        <f>F21+F36+F48</f>
        <v>204744</v>
      </c>
    </row>
    <row r="21" spans="1:6" s="33" customFormat="1" ht="18" customHeight="1" thickTop="1">
      <c r="A21" s="34">
        <v>80101</v>
      </c>
      <c r="B21" s="35" t="s">
        <v>24</v>
      </c>
      <c r="C21" s="36"/>
      <c r="D21" s="220"/>
      <c r="E21" s="70">
        <f>SUM(E22:E35)</f>
        <v>83110</v>
      </c>
      <c r="F21" s="49">
        <f>SUM(F22:F35)</f>
        <v>84730</v>
      </c>
    </row>
    <row r="22" spans="1:6" s="2" customFormat="1" ht="29.25" customHeight="1">
      <c r="A22" s="65">
        <v>3020</v>
      </c>
      <c r="B22" s="67" t="s">
        <v>48</v>
      </c>
      <c r="C22" s="23"/>
      <c r="D22" s="221"/>
      <c r="E22" s="71">
        <v>5880</v>
      </c>
      <c r="F22" s="43"/>
    </row>
    <row r="23" spans="1:6" s="2" customFormat="1" ht="15" customHeight="1">
      <c r="A23" s="65">
        <v>4010</v>
      </c>
      <c r="B23" s="67" t="s">
        <v>30</v>
      </c>
      <c r="C23" s="23"/>
      <c r="D23" s="221"/>
      <c r="E23" s="71"/>
      <c r="F23" s="43">
        <v>59030</v>
      </c>
    </row>
    <row r="24" spans="1:6" s="2" customFormat="1" ht="15" customHeight="1">
      <c r="A24" s="65">
        <v>4040</v>
      </c>
      <c r="B24" s="67" t="s">
        <v>40</v>
      </c>
      <c r="C24" s="23"/>
      <c r="D24" s="221"/>
      <c r="E24" s="71">
        <v>7540</v>
      </c>
      <c r="F24" s="43"/>
    </row>
    <row r="25" spans="1:6" s="2" customFormat="1" ht="15" customHeight="1">
      <c r="A25" s="65">
        <v>4110</v>
      </c>
      <c r="B25" s="67" t="s">
        <v>25</v>
      </c>
      <c r="C25" s="23"/>
      <c r="D25" s="221"/>
      <c r="E25" s="71"/>
      <c r="F25" s="43">
        <v>4200</v>
      </c>
    </row>
    <row r="26" spans="1:6" s="2" customFormat="1" ht="15" customHeight="1">
      <c r="A26" s="65">
        <v>4120</v>
      </c>
      <c r="B26" s="67" t="s">
        <v>26</v>
      </c>
      <c r="C26" s="23"/>
      <c r="D26" s="221"/>
      <c r="E26" s="71"/>
      <c r="F26" s="43">
        <v>50</v>
      </c>
    </row>
    <row r="27" spans="1:6" s="2" customFormat="1" ht="15" customHeight="1">
      <c r="A27" s="65">
        <v>4140</v>
      </c>
      <c r="B27" s="67" t="s">
        <v>49</v>
      </c>
      <c r="C27" s="23"/>
      <c r="D27" s="221"/>
      <c r="E27" s="71">
        <v>200</v>
      </c>
      <c r="F27" s="43"/>
    </row>
    <row r="28" spans="1:6" s="2" customFormat="1" ht="15" customHeight="1">
      <c r="A28" s="65">
        <v>4210</v>
      </c>
      <c r="B28" s="67" t="s">
        <v>22</v>
      </c>
      <c r="C28" s="23"/>
      <c r="D28" s="221"/>
      <c r="E28" s="71">
        <v>650</v>
      </c>
      <c r="F28" s="43"/>
    </row>
    <row r="29" spans="1:6" s="2" customFormat="1" ht="27.75" customHeight="1">
      <c r="A29" s="65">
        <v>4240</v>
      </c>
      <c r="B29" s="67" t="s">
        <v>23</v>
      </c>
      <c r="C29" s="23"/>
      <c r="D29" s="221"/>
      <c r="E29" s="71">
        <v>19120</v>
      </c>
      <c r="F29" s="43"/>
    </row>
    <row r="30" spans="1:6" s="2" customFormat="1" ht="16.5" customHeight="1">
      <c r="A30" s="65">
        <v>4260</v>
      </c>
      <c r="B30" s="67" t="s">
        <v>31</v>
      </c>
      <c r="C30" s="23"/>
      <c r="D30" s="221"/>
      <c r="E30" s="71">
        <v>49200</v>
      </c>
      <c r="F30" s="43"/>
    </row>
    <row r="31" spans="1:6" s="2" customFormat="1" ht="16.5" customHeight="1">
      <c r="A31" s="65">
        <v>4270</v>
      </c>
      <c r="B31" s="67" t="s">
        <v>50</v>
      </c>
      <c r="C31" s="23"/>
      <c r="D31" s="221"/>
      <c r="E31" s="71"/>
      <c r="F31" s="43">
        <v>13950</v>
      </c>
    </row>
    <row r="32" spans="1:6" s="2" customFormat="1" ht="14.25" customHeight="1">
      <c r="A32" s="65">
        <v>4280</v>
      </c>
      <c r="B32" s="67" t="s">
        <v>41</v>
      </c>
      <c r="C32" s="23"/>
      <c r="D32" s="221"/>
      <c r="E32" s="71">
        <v>150</v>
      </c>
      <c r="F32" s="43"/>
    </row>
    <row r="33" spans="1:6" s="2" customFormat="1" ht="14.25" customHeight="1">
      <c r="A33" s="65">
        <v>4300</v>
      </c>
      <c r="B33" s="67" t="s">
        <v>12</v>
      </c>
      <c r="C33" s="23"/>
      <c r="D33" s="221"/>
      <c r="E33" s="71"/>
      <c r="F33" s="43">
        <v>7500</v>
      </c>
    </row>
    <row r="34" spans="1:6" s="2" customFormat="1" ht="14.25" customHeight="1">
      <c r="A34" s="65">
        <v>4410</v>
      </c>
      <c r="B34" s="67" t="s">
        <v>51</v>
      </c>
      <c r="C34" s="23"/>
      <c r="D34" s="221"/>
      <c r="E34" s="71">
        <v>170</v>
      </c>
      <c r="F34" s="43"/>
    </row>
    <row r="35" spans="1:6" s="2" customFormat="1" ht="14.25" customHeight="1">
      <c r="A35" s="74">
        <v>4420</v>
      </c>
      <c r="B35" s="152" t="s">
        <v>52</v>
      </c>
      <c r="C35" s="133"/>
      <c r="D35" s="225"/>
      <c r="E35" s="153">
        <v>200</v>
      </c>
      <c r="F35" s="154"/>
    </row>
    <row r="36" spans="1:6" s="33" customFormat="1" ht="18.75" customHeight="1">
      <c r="A36" s="34">
        <v>80110</v>
      </c>
      <c r="B36" s="35" t="s">
        <v>43</v>
      </c>
      <c r="C36" s="36"/>
      <c r="D36" s="220"/>
      <c r="E36" s="70">
        <f>SUM(E37:E47)</f>
        <v>250</v>
      </c>
      <c r="F36" s="49">
        <f>SUM(F37:F47)</f>
        <v>39290</v>
      </c>
    </row>
    <row r="37" spans="1:6" s="33" customFormat="1" ht="29.25" customHeight="1">
      <c r="A37" s="143" t="s">
        <v>44</v>
      </c>
      <c r="B37" s="67" t="s">
        <v>45</v>
      </c>
      <c r="C37" s="66"/>
      <c r="D37" s="223"/>
      <c r="E37" s="71"/>
      <c r="F37" s="43">
        <v>12480</v>
      </c>
    </row>
    <row r="38" spans="1:6" s="33" customFormat="1" ht="16.5" customHeight="1">
      <c r="A38" s="143" t="s">
        <v>46</v>
      </c>
      <c r="B38" s="67" t="s">
        <v>30</v>
      </c>
      <c r="C38" s="66"/>
      <c r="D38" s="223"/>
      <c r="E38" s="71"/>
      <c r="F38" s="43">
        <v>14670</v>
      </c>
    </row>
    <row r="39" spans="1:6" s="2" customFormat="1" ht="16.5" customHeight="1">
      <c r="A39" s="65">
        <v>4110</v>
      </c>
      <c r="B39" s="67" t="s">
        <v>25</v>
      </c>
      <c r="C39" s="23"/>
      <c r="D39" s="221"/>
      <c r="E39" s="71">
        <v>200</v>
      </c>
      <c r="F39" s="43"/>
    </row>
    <row r="40" spans="1:6" s="2" customFormat="1" ht="13.5" customHeight="1">
      <c r="A40" s="65">
        <v>4120</v>
      </c>
      <c r="B40" s="67" t="s">
        <v>26</v>
      </c>
      <c r="C40" s="23"/>
      <c r="D40" s="221"/>
      <c r="E40" s="71">
        <v>50</v>
      </c>
      <c r="F40" s="43"/>
    </row>
    <row r="41" spans="1:6" s="2" customFormat="1" ht="16.5" customHeight="1">
      <c r="A41" s="65">
        <v>4210</v>
      </c>
      <c r="B41" s="67" t="s">
        <v>22</v>
      </c>
      <c r="C41" s="23"/>
      <c r="D41" s="221"/>
      <c r="E41" s="71"/>
      <c r="F41" s="43">
        <v>6000</v>
      </c>
    </row>
    <row r="42" spans="1:6" s="2" customFormat="1" ht="30.75" customHeight="1">
      <c r="A42" s="65">
        <v>4240</v>
      </c>
      <c r="B42" s="67" t="s">
        <v>23</v>
      </c>
      <c r="C42" s="23"/>
      <c r="D42" s="221"/>
      <c r="E42" s="71"/>
      <c r="F42" s="43">
        <v>120</v>
      </c>
    </row>
    <row r="43" spans="1:6" s="2" customFormat="1" ht="16.5" customHeight="1">
      <c r="A43" s="74">
        <v>4260</v>
      </c>
      <c r="B43" s="152" t="s">
        <v>31</v>
      </c>
      <c r="C43" s="133"/>
      <c r="D43" s="225"/>
      <c r="E43" s="153"/>
      <c r="F43" s="154">
        <v>4200</v>
      </c>
    </row>
    <row r="44" spans="1:6" s="2" customFormat="1" ht="16.5" customHeight="1">
      <c r="A44" s="65">
        <v>4280</v>
      </c>
      <c r="B44" s="67" t="s">
        <v>41</v>
      </c>
      <c r="C44" s="23"/>
      <c r="D44" s="221"/>
      <c r="E44" s="71"/>
      <c r="F44" s="43">
        <v>150</v>
      </c>
    </row>
    <row r="45" spans="1:6" s="2" customFormat="1" ht="16.5" customHeight="1">
      <c r="A45" s="65">
        <v>4300</v>
      </c>
      <c r="B45" s="67" t="s">
        <v>12</v>
      </c>
      <c r="C45" s="23"/>
      <c r="D45" s="221"/>
      <c r="E45" s="71"/>
      <c r="F45" s="43">
        <v>1300</v>
      </c>
    </row>
    <row r="46" spans="1:6" s="2" customFormat="1" ht="16.5" customHeight="1">
      <c r="A46" s="65">
        <v>4410</v>
      </c>
      <c r="B46" s="67" t="s">
        <v>51</v>
      </c>
      <c r="C46" s="23"/>
      <c r="D46" s="221"/>
      <c r="E46" s="71"/>
      <c r="F46" s="43">
        <v>170</v>
      </c>
    </row>
    <row r="47" spans="1:6" s="2" customFormat="1" ht="16.5" customHeight="1">
      <c r="A47" s="74">
        <v>4420</v>
      </c>
      <c r="B47" s="152" t="s">
        <v>52</v>
      </c>
      <c r="C47" s="23"/>
      <c r="D47" s="221"/>
      <c r="E47" s="71"/>
      <c r="F47" s="43">
        <v>200</v>
      </c>
    </row>
    <row r="48" spans="1:6" s="33" customFormat="1" ht="17.25" customHeight="1">
      <c r="A48" s="34">
        <v>80195</v>
      </c>
      <c r="B48" s="35" t="s">
        <v>8</v>
      </c>
      <c r="C48" s="36"/>
      <c r="D48" s="220"/>
      <c r="E48" s="70">
        <f>SUM(E49:E52)</f>
        <v>121384</v>
      </c>
      <c r="F48" s="49">
        <f>SUM(F49:F52)</f>
        <v>80724</v>
      </c>
    </row>
    <row r="49" spans="1:6" s="2" customFormat="1" ht="32.25" customHeight="1">
      <c r="A49" s="143" t="s">
        <v>44</v>
      </c>
      <c r="B49" s="67" t="s">
        <v>45</v>
      </c>
      <c r="C49" s="23"/>
      <c r="D49" s="221"/>
      <c r="E49" s="71">
        <v>19631</v>
      </c>
      <c r="F49" s="43"/>
    </row>
    <row r="50" spans="1:6" s="33" customFormat="1" ht="29.25" customHeight="1">
      <c r="A50" s="143" t="s">
        <v>46</v>
      </c>
      <c r="B50" s="67" t="s">
        <v>54</v>
      </c>
      <c r="C50" s="66"/>
      <c r="D50" s="223"/>
      <c r="E50" s="71">
        <v>101722</v>
      </c>
      <c r="F50" s="43"/>
    </row>
    <row r="51" spans="1:6" s="33" customFormat="1" ht="18" customHeight="1">
      <c r="A51" s="65">
        <v>4210</v>
      </c>
      <c r="B51" s="67" t="s">
        <v>22</v>
      </c>
      <c r="C51" s="66"/>
      <c r="D51" s="223"/>
      <c r="E51" s="71">
        <v>31</v>
      </c>
      <c r="F51" s="43"/>
    </row>
    <row r="52" spans="1:6" s="2" customFormat="1" ht="18" customHeight="1" thickBot="1">
      <c r="A52" s="65">
        <v>4440</v>
      </c>
      <c r="B52" s="67" t="s">
        <v>53</v>
      </c>
      <c r="C52" s="23"/>
      <c r="D52" s="221"/>
      <c r="E52" s="71"/>
      <c r="F52" s="43">
        <v>80724</v>
      </c>
    </row>
    <row r="53" spans="1:6" s="2" customFormat="1" ht="18" customHeight="1" thickBot="1" thickTop="1">
      <c r="A53" s="52">
        <v>852</v>
      </c>
      <c r="B53" s="53" t="s">
        <v>28</v>
      </c>
      <c r="C53" s="54" t="s">
        <v>91</v>
      </c>
      <c r="D53" s="226">
        <f>D54</f>
        <v>193400</v>
      </c>
      <c r="E53" s="69"/>
      <c r="F53" s="48">
        <f>F54</f>
        <v>193400</v>
      </c>
    </row>
    <row r="54" spans="1:6" s="2" customFormat="1" ht="27.75" customHeight="1" thickTop="1">
      <c r="A54" s="197">
        <v>85214</v>
      </c>
      <c r="B54" s="198" t="s">
        <v>29</v>
      </c>
      <c r="C54" s="199"/>
      <c r="D54" s="227">
        <f>D55</f>
        <v>193400</v>
      </c>
      <c r="E54" s="200"/>
      <c r="F54" s="201">
        <f>F56</f>
        <v>193400</v>
      </c>
    </row>
    <row r="55" spans="1:6" s="2" customFormat="1" ht="27" customHeight="1">
      <c r="A55" s="65">
        <v>2030</v>
      </c>
      <c r="B55" s="67" t="s">
        <v>87</v>
      </c>
      <c r="C55" s="23"/>
      <c r="D55" s="228">
        <v>193400</v>
      </c>
      <c r="E55" s="71"/>
      <c r="F55" s="43"/>
    </row>
    <row r="56" spans="1:6" s="2" customFormat="1" ht="18" customHeight="1" thickBot="1">
      <c r="A56" s="65">
        <v>3110</v>
      </c>
      <c r="B56" s="67" t="s">
        <v>88</v>
      </c>
      <c r="C56" s="23"/>
      <c r="D56" s="229"/>
      <c r="E56" s="71"/>
      <c r="F56" s="43">
        <v>193400</v>
      </c>
    </row>
    <row r="57" spans="1:6" s="2" customFormat="1" ht="27.75" customHeight="1" thickBot="1" thickTop="1">
      <c r="A57" s="52">
        <v>854</v>
      </c>
      <c r="B57" s="53" t="s">
        <v>55</v>
      </c>
      <c r="C57" s="54" t="s">
        <v>7</v>
      </c>
      <c r="D57" s="219"/>
      <c r="E57" s="131">
        <f>E58+E65+E67</f>
        <v>19490</v>
      </c>
      <c r="F57" s="132">
        <f>F58+F65+F67</f>
        <v>19490</v>
      </c>
    </row>
    <row r="58" spans="1:6" s="33" customFormat="1" ht="17.25" customHeight="1" thickTop="1">
      <c r="A58" s="34">
        <v>85401</v>
      </c>
      <c r="B58" s="35" t="s">
        <v>56</v>
      </c>
      <c r="C58" s="36"/>
      <c r="D58" s="220"/>
      <c r="E58" s="70">
        <f>SUM(E59:E64)</f>
        <v>19490</v>
      </c>
      <c r="F58" s="49">
        <f>SUM(F59:F64)</f>
        <v>14800</v>
      </c>
    </row>
    <row r="59" spans="1:6" s="33" customFormat="1" ht="30" customHeight="1">
      <c r="A59" s="143" t="s">
        <v>44</v>
      </c>
      <c r="B59" s="67" t="s">
        <v>45</v>
      </c>
      <c r="C59" s="77"/>
      <c r="D59" s="230"/>
      <c r="E59" s="78"/>
      <c r="F59" s="79">
        <v>14800</v>
      </c>
    </row>
    <row r="60" spans="1:6" s="33" customFormat="1" ht="18" customHeight="1">
      <c r="A60" s="65">
        <v>4010</v>
      </c>
      <c r="B60" s="29" t="s">
        <v>30</v>
      </c>
      <c r="C60" s="66"/>
      <c r="D60" s="223"/>
      <c r="E60" s="71">
        <v>16220</v>
      </c>
      <c r="F60" s="43"/>
    </row>
    <row r="61" spans="1:6" s="33" customFormat="1" ht="17.25" customHeight="1">
      <c r="A61" s="65">
        <v>4040</v>
      </c>
      <c r="B61" s="67" t="s">
        <v>40</v>
      </c>
      <c r="C61" s="66"/>
      <c r="D61" s="223"/>
      <c r="E61" s="71">
        <v>240</v>
      </c>
      <c r="F61" s="43"/>
    </row>
    <row r="62" spans="1:6" s="33" customFormat="1" ht="17.25" customHeight="1">
      <c r="A62" s="65">
        <v>4110</v>
      </c>
      <c r="B62" s="67" t="s">
        <v>25</v>
      </c>
      <c r="C62" s="66"/>
      <c r="D62" s="223"/>
      <c r="E62" s="71">
        <v>2200</v>
      </c>
      <c r="F62" s="43"/>
    </row>
    <row r="63" spans="1:6" s="33" customFormat="1" ht="17.25" customHeight="1">
      <c r="A63" s="65">
        <v>4120</v>
      </c>
      <c r="B63" s="67" t="s">
        <v>26</v>
      </c>
      <c r="C63" s="66"/>
      <c r="D63" s="223"/>
      <c r="E63" s="71">
        <v>300</v>
      </c>
      <c r="F63" s="43"/>
    </row>
    <row r="64" spans="1:6" s="33" customFormat="1" ht="14.25" customHeight="1">
      <c r="A64" s="65">
        <v>4300</v>
      </c>
      <c r="B64" s="67" t="s">
        <v>12</v>
      </c>
      <c r="C64" s="66"/>
      <c r="D64" s="223"/>
      <c r="E64" s="71">
        <v>530</v>
      </c>
      <c r="F64" s="43"/>
    </row>
    <row r="65" spans="1:6" s="33" customFormat="1" ht="18" customHeight="1">
      <c r="A65" s="34">
        <v>85415</v>
      </c>
      <c r="B65" s="35" t="s">
        <v>57</v>
      </c>
      <c r="C65" s="36"/>
      <c r="D65" s="220"/>
      <c r="E65" s="70"/>
      <c r="F65" s="49">
        <f>SUM(F66)</f>
        <v>300</v>
      </c>
    </row>
    <row r="66" spans="1:6" s="2" customFormat="1" ht="27" customHeight="1">
      <c r="A66" s="39">
        <v>3240</v>
      </c>
      <c r="B66" s="80" t="s">
        <v>58</v>
      </c>
      <c r="C66" s="157"/>
      <c r="D66" s="231"/>
      <c r="E66" s="78"/>
      <c r="F66" s="79">
        <v>300</v>
      </c>
    </row>
    <row r="67" spans="1:6" s="33" customFormat="1" ht="18" customHeight="1">
      <c r="A67" s="34">
        <v>85495</v>
      </c>
      <c r="B67" s="35" t="s">
        <v>8</v>
      </c>
      <c r="C67" s="36"/>
      <c r="D67" s="220"/>
      <c r="E67" s="70"/>
      <c r="F67" s="49">
        <f>SUM(F68)</f>
        <v>4390</v>
      </c>
    </row>
    <row r="68" spans="1:6" s="2" customFormat="1" ht="21" customHeight="1" thickBot="1">
      <c r="A68" s="65">
        <v>4440</v>
      </c>
      <c r="B68" s="67" t="s">
        <v>53</v>
      </c>
      <c r="C68" s="157"/>
      <c r="D68" s="231"/>
      <c r="E68" s="78"/>
      <c r="F68" s="79">
        <v>4390</v>
      </c>
    </row>
    <row r="69" spans="1:6" s="62" customFormat="1" ht="21" customHeight="1" thickBot="1" thickTop="1">
      <c r="A69" s="56"/>
      <c r="B69" s="57" t="s">
        <v>9</v>
      </c>
      <c r="C69" s="64"/>
      <c r="D69" s="232">
        <f>D53</f>
        <v>193400</v>
      </c>
      <c r="E69" s="215">
        <f>E10+E20+E53+E57</f>
        <v>248006</v>
      </c>
      <c r="F69" s="61">
        <f>F10+F20+F53+F57</f>
        <v>441406</v>
      </c>
    </row>
    <row r="70" spans="1:6" s="16" customFormat="1" ht="17.25" thickBot="1" thickTop="1">
      <c r="A70" s="165"/>
      <c r="B70" s="63" t="s">
        <v>19</v>
      </c>
      <c r="C70" s="202"/>
      <c r="D70" s="233"/>
      <c r="E70" s="234">
        <f>F69-E69</f>
        <v>193400</v>
      </c>
      <c r="F70" s="164"/>
    </row>
    <row r="71" s="16" customFormat="1" ht="13.5" thickTop="1"/>
    <row r="72" s="16" customFormat="1" ht="12.75"/>
    <row r="73" s="16" customFormat="1" ht="12.75"/>
    <row r="74" s="16" customFormat="1" ht="12.75"/>
  </sheetData>
  <printOptions horizontalCentered="1"/>
  <pageMargins left="0" right="0" top="0.984251968503937" bottom="0.3937007874015748" header="0.5118110236220472" footer="0"/>
  <pageSetup firstPageNumber="4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Barbara Malinowska</cp:lastModifiedBy>
  <cp:lastPrinted>2004-07-29T08:05:35Z</cp:lastPrinted>
  <dcterms:created xsi:type="dcterms:W3CDTF">2000-03-17T13:30:26Z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