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880" windowHeight="6585" activeTab="0"/>
  </bookViews>
  <sheets>
    <sheet name="Zal nr 6" sheetId="1" r:id="rId1"/>
    <sheet name="Zal nr 5" sheetId="2" r:id="rId2"/>
    <sheet name="Zal nr 4" sheetId="3" r:id="rId3"/>
    <sheet name="Zal nr 2" sheetId="4" r:id="rId4"/>
    <sheet name="Zal nr 3" sheetId="5" r:id="rId5"/>
    <sheet name="Zał nr1" sheetId="6" r:id="rId6"/>
  </sheets>
  <definedNames>
    <definedName name="_xlnm.Print_Titles" localSheetId="3">'Zal nr 2'!$8:$10</definedName>
    <definedName name="_xlnm.Print_Titles" localSheetId="4">'Zal nr 3'!$8:$10</definedName>
    <definedName name="_xlnm.Print_Titles" localSheetId="2">'Zal nr 4'!$9:$11</definedName>
    <definedName name="_xlnm.Print_Titles" localSheetId="5">'Zał nr1'!$7:$9</definedName>
  </definedNames>
  <calcPr fullCalcOnLoad="1"/>
</workbook>
</file>

<file path=xl/sharedStrings.xml><?xml version="1.0" encoding="utf-8"?>
<sst xmlns="http://schemas.openxmlformats.org/spreadsheetml/2006/main" count="244" uniqueCount="135">
  <si>
    <t xml:space="preserve">Dział Rozdział   </t>
  </si>
  <si>
    <t>Wyszczególnienie</t>
  </si>
  <si>
    <t xml:space="preserve">DYSPO   </t>
  </si>
  <si>
    <t>WYDATKI</t>
  </si>
  <si>
    <t xml:space="preserve"> §</t>
  </si>
  <si>
    <t xml:space="preserve"> NENT</t>
  </si>
  <si>
    <t>Zwiększenia</t>
  </si>
  <si>
    <t>Pozostała działalność</t>
  </si>
  <si>
    <t>OGÓŁEM</t>
  </si>
  <si>
    <t>Zmniejszenia</t>
  </si>
  <si>
    <t>w złotych</t>
  </si>
  <si>
    <t>Zakup usług pozostałych</t>
  </si>
  <si>
    <t>Załącznik nr 1 do Zarządzenia</t>
  </si>
  <si>
    <t>Prezydenta Miasta Koszalina</t>
  </si>
  <si>
    <t>Załącznik nr 2 do Zarządzenia</t>
  </si>
  <si>
    <t>DOCHODY</t>
  </si>
  <si>
    <t>Załącznik nr 3 do Zarządzenia</t>
  </si>
  <si>
    <t>per saldo</t>
  </si>
  <si>
    <t>4210</t>
  </si>
  <si>
    <t>Zakup materiałów i wyposażenia</t>
  </si>
  <si>
    <t>Składki na ubezpieczenia społeczne</t>
  </si>
  <si>
    <t>Składki na FP</t>
  </si>
  <si>
    <t>Zakup usług remontowych</t>
  </si>
  <si>
    <t>POMOC SPOŁECZNA</t>
  </si>
  <si>
    <t>Wynagrodzenia osobowe pracowników</t>
  </si>
  <si>
    <t>Zakup energii</t>
  </si>
  <si>
    <t>Załącznik nr 4 do Zarządzenia</t>
  </si>
  <si>
    <t>ADMINISTRACJA PUBLICZNA</t>
  </si>
  <si>
    <t>Urząd Miejski</t>
  </si>
  <si>
    <t>PI</t>
  </si>
  <si>
    <t>3020</t>
  </si>
  <si>
    <t>Nagrody i wydatki osobowe niezaliczane do wynagrodzeń</t>
  </si>
  <si>
    <t>4010</t>
  </si>
  <si>
    <t>Podróże służbowe krajowe</t>
  </si>
  <si>
    <t>BEZPIECZEŃSTWO PUBLICZNE I OCHRONA PRZECIWPOŻAROWA</t>
  </si>
  <si>
    <t>ZK</t>
  </si>
  <si>
    <t>Komendy powiatowe Policji</t>
  </si>
  <si>
    <t>Zakup sprzętu i uzbrojenia</t>
  </si>
  <si>
    <t>KS</t>
  </si>
  <si>
    <t>Placówki opiekuńczo - wychowawcze</t>
  </si>
  <si>
    <t xml:space="preserve">Ośrodki wsparcia </t>
  </si>
  <si>
    <t>"Złoty Wiek"</t>
  </si>
  <si>
    <t>"Przytulisko"</t>
  </si>
  <si>
    <t>Ośrodki pomocy społecznej</t>
  </si>
  <si>
    <t>Usługi opiekuńcze i specjalistyczne usługi opiekuńcze</t>
  </si>
  <si>
    <r>
      <t>Ośrodki wsparcia -</t>
    </r>
    <r>
      <rPr>
        <b/>
        <i/>
        <sz val="11"/>
        <rFont val="Times New Roman"/>
        <family val="1"/>
      </rPr>
      <t xml:space="preserve"> "Odrodzenie</t>
    </r>
    <r>
      <rPr>
        <b/>
        <sz val="11"/>
        <rFont val="Times New Roman"/>
        <family val="1"/>
      </rPr>
      <t>"</t>
    </r>
  </si>
  <si>
    <t>TURYSTYKA</t>
  </si>
  <si>
    <t>Zadania w zakresie upowszechniania turystyki</t>
  </si>
  <si>
    <t>OA</t>
  </si>
  <si>
    <t>KULTURA FIZYCZNA I SPORT</t>
  </si>
  <si>
    <t>RÓŻNE ROZLICZENIA</t>
  </si>
  <si>
    <t>Fn</t>
  </si>
  <si>
    <t>Rezerwy ogólne i celowe</t>
  </si>
  <si>
    <t>Rezerwa ogólna</t>
  </si>
  <si>
    <t xml:space="preserve">ZMIANY W  PLANIE  WYDATKÓW NA  ZADANIA  ZLECONE   GMINIE Z ZAKRESU  ADMINISTRACJI RZĄDOWEJ                                           W  2004  ROKU            </t>
  </si>
  <si>
    <t>Obrona cywilna</t>
  </si>
  <si>
    <t>6060</t>
  </si>
  <si>
    <t>Wydatki na zakupy inwestycyjne jednostek budżetowych</t>
  </si>
  <si>
    <t>6410</t>
  </si>
  <si>
    <t>Dotacje celowe przekazane z budżetu państwa na inwestycje i zakupy inwestycyjne z zakresu administracji rządowej oraz inne zadania zlecone ustawami realizowane przez powiat</t>
  </si>
  <si>
    <t>ZMIANY PLANU  DOCHODÓW  I  WYDATKÓW NA  ZADANIA  ZLECONE POWIATOWI  Z ZAKRESU                                                   ADMINISTRACJI  RZĄDOWEJ                                                                                                 W  2004 ROKU</t>
  </si>
  <si>
    <t>ZMIANY  PLANU  DOCHODÓW  I  WYDATKÓW                                                          NA  ZADANIA   WŁASNE  POWIATU                                                                                                 W  2004  ROKU</t>
  </si>
  <si>
    <t>2130</t>
  </si>
  <si>
    <t>Dotacje celowe otrzymane z budżetu państwa na realizację bieżących zadań własnych powiatu</t>
  </si>
  <si>
    <t xml:space="preserve">GOSPODARKA KOMUNALNA I OCHRONA ŚRODOWISKA </t>
  </si>
  <si>
    <t>90015</t>
  </si>
  <si>
    <t>Oświetlenie ulic, placów i dróg</t>
  </si>
  <si>
    <t>IK</t>
  </si>
  <si>
    <t>Subwencje ogólne z budżetu państwa</t>
  </si>
  <si>
    <t>ZMIANY PLANU  DOCHODÓW  I   WYDATKÓW                                                                                NA  ZADANIA  WŁASNE  GMINY                                                                                                       W  2004  ROKU</t>
  </si>
  <si>
    <t xml:space="preserve">ŹRÓDŁA  POKRYCIA </t>
  </si>
  <si>
    <t>DEFICYTU   BUDŻETOWEGO</t>
  </si>
  <si>
    <t>§</t>
  </si>
  <si>
    <t>WYSZCZEGÓLNIENIE</t>
  </si>
  <si>
    <t>PRZYCHODY</t>
  </si>
  <si>
    <t>ROZCHODY</t>
  </si>
  <si>
    <t>z tego:</t>
  </si>
  <si>
    <t xml:space="preserve">Kredyt komercyjny </t>
  </si>
  <si>
    <t>Pożyczka z WFOŚ i GW</t>
  </si>
  <si>
    <t xml:space="preserve"> - kolektor sanitarny "A" - II etap</t>
  </si>
  <si>
    <t>Przychody z tytułu innych rozliczeń krajowych</t>
  </si>
  <si>
    <t>Spłaty otrzymanych pożyczek i kredytów</t>
  </si>
  <si>
    <t xml:space="preserve"> -  spłata kredytu - Bank Pekao S.A II Oddz. Koszalin</t>
  </si>
  <si>
    <t xml:space="preserve"> -  spłata kredytu - PKO B P S.A I Oddz. Centrum Koszalin</t>
  </si>
  <si>
    <t xml:space="preserve"> -  spłata pożyczki NFOŚ i GW </t>
  </si>
  <si>
    <t xml:space="preserve"> -  spłata pożyczki WFOŚ i GW</t>
  </si>
  <si>
    <t>Lokaty</t>
  </si>
  <si>
    <t>RAZEM</t>
  </si>
  <si>
    <t xml:space="preserve">DEFICYT BUDŻETOWY </t>
  </si>
  <si>
    <t>MIASTA  KOSZALINA</t>
  </si>
  <si>
    <t>NA   2004  ROK</t>
  </si>
  <si>
    <t>Załącznik nr 5 do Zarządzenia</t>
  </si>
  <si>
    <t>Załącznik nr  6 do Zarządzenia</t>
  </si>
  <si>
    <t xml:space="preserve">                                   POWIATOWEGO  FUNDUSZU  OCHRONY</t>
  </si>
  <si>
    <t xml:space="preserve">                                  ŚRODOWISKA  I  GOSPODARKI  WODNEJ</t>
  </si>
  <si>
    <t xml:space="preserve">                                  NA  2004  ROK</t>
  </si>
  <si>
    <t>Lp.</t>
  </si>
  <si>
    <t xml:space="preserve">Dział                          </t>
  </si>
  <si>
    <t>T R E Ś Ć</t>
  </si>
  <si>
    <t xml:space="preserve">                  WYDATKI</t>
  </si>
  <si>
    <t>Rozdział §</t>
  </si>
  <si>
    <t>1</t>
  </si>
  <si>
    <t>I</t>
  </si>
  <si>
    <t>900         90011</t>
  </si>
  <si>
    <t>Fundusz Ochrony Środowiska i Gospodarki Wodnej</t>
  </si>
  <si>
    <t>1.</t>
  </si>
  <si>
    <t>Edukacja ekologiczna, propagowanie działań ekologicznych:</t>
  </si>
  <si>
    <t>2820</t>
  </si>
  <si>
    <t>dotacja celowa z budżetu na finansowanie lub dofinansowanie zadań zleconych do realizacji stowarzyszeniom - dotacja dla Polskiego Związku Głuchych na edukację ekologiczną</t>
  </si>
  <si>
    <t>dotacje przekazywane z funduszy celowych na realizację zadań bieżących dla jednostek niezaliczanych do sektora finansów publicznych - dotacja dla Polskiego Związku Głuchych na edukację ekologiczną</t>
  </si>
  <si>
    <t>II</t>
  </si>
  <si>
    <t>STAN ŚRODKÓW OBROTOWYCH NA KONIEC ROKU</t>
  </si>
  <si>
    <t xml:space="preserve">                                     ZMIANY  W  PLANIE  WYDATKÓW</t>
  </si>
  <si>
    <t>z dnia  16  sierpnia  2004 roku</t>
  </si>
  <si>
    <t>Przychody z zaciągniętych pożyczek i kredytów na rynku krajowym</t>
  </si>
  <si>
    <t>Część oświatowa subwencji ogólnej dla jednostek samorządu terytorialnego</t>
  </si>
  <si>
    <t>Zakup usług pozostałych:</t>
  </si>
  <si>
    <t>Mistrzostwa Polski w Kick - boxingu</t>
  </si>
  <si>
    <t>OŚWIATA I WYCHOWANIE</t>
  </si>
  <si>
    <t>E</t>
  </si>
  <si>
    <t>Szkoła Podstawowa Nr 4</t>
  </si>
  <si>
    <t>Szkoła Podstawowa Nr 5</t>
  </si>
  <si>
    <t>Szkoła Podstawowa Nr 9</t>
  </si>
  <si>
    <t>Wyjazd na Mistrzostwa Europy - Akademicki Klub Szachowy "HETMAN - Politechnika Koszalińska"</t>
  </si>
  <si>
    <t>Ogólnopolski Bieg Uliczny Solidarności</t>
  </si>
  <si>
    <r>
      <t>Wynagrodzenia osobowe pracowników -</t>
    </r>
    <r>
      <rPr>
        <i/>
        <sz val="10"/>
        <rFont val="Times New Roman"/>
        <family val="1"/>
      </rPr>
      <t xml:space="preserve"> odprawy emerytalne</t>
    </r>
  </si>
  <si>
    <r>
      <t>Zakup usług pozostałych -</t>
    </r>
    <r>
      <rPr>
        <i/>
        <sz val="10"/>
        <rFont val="Times New Roman"/>
        <family val="1"/>
      </rPr>
      <t xml:space="preserve"> opłata opiekunów praktyk</t>
    </r>
  </si>
  <si>
    <t>Licea ogólnokształcące</t>
  </si>
  <si>
    <t>Szkoły zawodowe</t>
  </si>
  <si>
    <t>Gimnazja</t>
  </si>
  <si>
    <t>Zakup usług zdrowotnych</t>
  </si>
  <si>
    <t>GOSPODARKA KOMUNALNA I OCHRONA ŚRODOWISKA</t>
  </si>
  <si>
    <t>Wydatki inwestycyjne jednostek budżetowych</t>
  </si>
  <si>
    <t xml:space="preserve">Nr  201 / 1393 / 04  </t>
  </si>
  <si>
    <t xml:space="preserve">Nr 201 / 1393 / 04 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</si>
</sst>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</numFmts>
  <fonts count="3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 CE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sz val="12"/>
      <name val="Times New Roman CE"/>
      <family val="1"/>
    </font>
    <font>
      <sz val="10"/>
      <name val="Times New Roman CE"/>
      <family val="1"/>
    </font>
    <font>
      <b/>
      <sz val="14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b/>
      <sz val="9"/>
      <name val="Times New Roman CE"/>
      <family val="1"/>
    </font>
    <font>
      <sz val="9"/>
      <name val="Times New Roman CE"/>
      <family val="1"/>
    </font>
    <font>
      <sz val="8"/>
      <name val="Times New Roman CE"/>
      <family val="1"/>
    </font>
    <font>
      <b/>
      <sz val="13"/>
      <name val="Times New Roman CE"/>
      <family val="1"/>
    </font>
    <font>
      <b/>
      <sz val="11"/>
      <name val="Times New Roman CE"/>
      <family val="1"/>
    </font>
    <font>
      <b/>
      <i/>
      <sz val="11"/>
      <name val="Times New Roman"/>
      <family val="1"/>
    </font>
    <font>
      <sz val="14"/>
      <name val="Times New Roman CE"/>
      <family val="1"/>
    </font>
    <font>
      <b/>
      <i/>
      <sz val="12"/>
      <name val="Times New Roman CE"/>
      <family val="1"/>
    </font>
    <font>
      <i/>
      <sz val="12"/>
      <name val="Times New Roman CE"/>
      <family val="1"/>
    </font>
    <font>
      <i/>
      <sz val="11"/>
      <name val="Times New Roman CE"/>
      <family val="1"/>
    </font>
    <font>
      <sz val="13"/>
      <name val="Times New Roman CE"/>
      <family val="1"/>
    </font>
    <font>
      <b/>
      <i/>
      <sz val="10"/>
      <name val="Times New Roman"/>
      <family val="1"/>
    </font>
  </fonts>
  <fills count="2">
    <fill>
      <patternFill/>
    </fill>
    <fill>
      <patternFill patternType="gray125"/>
    </fill>
  </fills>
  <borders count="67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double"/>
      <bottom style="double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double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double"/>
      <bottom style="double"/>
    </border>
    <border>
      <left style="medium"/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8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164" fontId="7" fillId="0" borderId="0" xfId="0" applyNumberFormat="1" applyFont="1" applyFill="1" applyBorder="1" applyAlignment="1" applyProtection="1">
      <alignment horizontal="centerContinuous"/>
      <protection locked="0"/>
    </xf>
    <xf numFmtId="0" fontId="7" fillId="0" borderId="0" xfId="0" applyNumberFormat="1" applyFont="1" applyFill="1" applyBorder="1" applyAlignment="1" applyProtection="1">
      <alignment horizontal="centerContinuous"/>
      <protection locked="0"/>
    </xf>
    <xf numFmtId="165" fontId="8" fillId="0" borderId="0" xfId="0" applyNumberFormat="1" applyFont="1" applyFill="1" applyBorder="1" applyAlignment="1" applyProtection="1">
      <alignment horizontal="centerContinuous"/>
      <protection locked="0"/>
    </xf>
    <xf numFmtId="164" fontId="7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8" fillId="0" borderId="0" xfId="0" applyNumberFormat="1" applyFont="1" applyFill="1" applyBorder="1" applyAlignment="1" applyProtection="1">
      <alignment horizontal="centerContinuous" vertical="center"/>
      <protection locked="0"/>
    </xf>
    <xf numFmtId="0" fontId="6" fillId="0" borderId="0" xfId="0" applyNumberFormat="1" applyFont="1" applyFill="1" applyBorder="1" applyAlignment="1" applyProtection="1">
      <alignment horizontal="centerContinuous" vertical="center"/>
      <protection locked="0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NumberFormat="1" applyFont="1" applyFill="1" applyBorder="1" applyAlignment="1" applyProtection="1">
      <alignment horizontal="center" vertical="top" wrapText="1"/>
      <protection locked="0"/>
    </xf>
    <xf numFmtId="0" fontId="1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" xfId="0" applyNumberFormat="1" applyFont="1" applyFill="1" applyBorder="1" applyAlignment="1" applyProtection="1">
      <alignment horizontal="center" vertical="top" wrapText="1"/>
      <protection locked="0"/>
    </xf>
    <xf numFmtId="0" fontId="6" fillId="0" borderId="0" xfId="0" applyFont="1" applyAlignment="1">
      <alignment/>
    </xf>
    <xf numFmtId="0" fontId="9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4" xfId="0" applyNumberFormat="1" applyFont="1" applyFill="1" applyBorder="1" applyAlignment="1" applyProtection="1">
      <alignment horizontal="center" wrapText="1"/>
      <protection locked="0"/>
    </xf>
    <xf numFmtId="0" fontId="13" fillId="0" borderId="5" xfId="0" applyNumberFormat="1" applyFont="1" applyFill="1" applyBorder="1" applyAlignment="1" applyProtection="1">
      <alignment horizontal="center" vertical="center"/>
      <protection locked="0"/>
    </xf>
    <xf numFmtId="0" fontId="13" fillId="0" borderId="6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 locked="0"/>
    </xf>
    <xf numFmtId="164" fontId="5" fillId="0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0" fontId="10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NumberFormat="1" applyFont="1" applyFill="1" applyBorder="1" applyAlignment="1" applyProtection="1">
      <alignment horizontal="center" vertical="top" wrapText="1"/>
      <protection locked="0"/>
    </xf>
    <xf numFmtId="164" fontId="7" fillId="0" borderId="0" xfId="0" applyNumberFormat="1" applyFont="1" applyFill="1" applyBorder="1" applyAlignment="1" applyProtection="1">
      <alignment horizontal="centerContinuous" vertical="center"/>
      <protection locked="0"/>
    </xf>
    <xf numFmtId="0" fontId="7" fillId="0" borderId="0" xfId="0" applyNumberFormat="1" applyFont="1" applyFill="1" applyBorder="1" applyAlignment="1" applyProtection="1">
      <alignment horizontal="centerContinuous" vertical="center"/>
      <protection locked="0"/>
    </xf>
    <xf numFmtId="0" fontId="5" fillId="0" borderId="7" xfId="0" applyNumberFormat="1" applyFont="1" applyFill="1" applyBorder="1" applyAlignment="1" applyProtection="1">
      <alignment vertical="center" wrapText="1"/>
      <protection locked="0"/>
    </xf>
    <xf numFmtId="0" fontId="13" fillId="0" borderId="8" xfId="0" applyNumberFormat="1" applyFont="1" applyFill="1" applyBorder="1" applyAlignment="1" applyProtection="1">
      <alignment horizontal="center" vertical="center"/>
      <protection locked="0"/>
    </xf>
    <xf numFmtId="0" fontId="13" fillId="0" borderId="9" xfId="0" applyNumberFormat="1" applyFont="1" applyFill="1" applyBorder="1" applyAlignment="1" applyProtection="1">
      <alignment horizontal="center" vertical="center"/>
      <protection locked="0"/>
    </xf>
    <xf numFmtId="0" fontId="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NumberFormat="1" applyFont="1" applyFill="1" applyBorder="1" applyAlignment="1" applyProtection="1">
      <alignment vertical="center"/>
      <protection locked="0"/>
    </xf>
    <xf numFmtId="0" fontId="14" fillId="0" borderId="5" xfId="0" applyNumberFormat="1" applyFont="1" applyFill="1" applyBorder="1" applyAlignment="1" applyProtection="1">
      <alignment horizontal="centerContinuous" vertical="center"/>
      <protection locked="0"/>
    </xf>
    <xf numFmtId="0" fontId="14" fillId="0" borderId="6" xfId="0" applyNumberFormat="1" applyFont="1" applyFill="1" applyBorder="1" applyAlignment="1" applyProtection="1">
      <alignment vertical="center" wrapText="1"/>
      <protection locked="0"/>
    </xf>
    <xf numFmtId="164" fontId="14" fillId="0" borderId="6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10" fillId="0" borderId="10" xfId="0" applyFont="1" applyBorder="1" applyAlignment="1">
      <alignment horizontal="center" vertical="center"/>
    </xf>
    <xf numFmtId="0" fontId="13" fillId="0" borderId="10" xfId="0" applyNumberFormat="1" applyFont="1" applyFill="1" applyBorder="1" applyAlignment="1" applyProtection="1">
      <alignment horizontal="center" vertical="center"/>
      <protection locked="0"/>
    </xf>
    <xf numFmtId="3" fontId="8" fillId="0" borderId="11" xfId="0" applyNumberFormat="1" applyFont="1" applyFill="1" applyBorder="1" applyAlignment="1" applyProtection="1">
      <alignment vertical="center"/>
      <protection locked="0"/>
    </xf>
    <xf numFmtId="3" fontId="5" fillId="0" borderId="12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NumberFormat="1" applyFont="1" applyFill="1" applyBorder="1" applyAlignment="1" applyProtection="1">
      <alignment horizontal="centerContinuous" vertical="center"/>
      <protection locked="0"/>
    </xf>
    <xf numFmtId="165" fontId="4" fillId="0" borderId="0" xfId="0" applyNumberFormat="1" applyFont="1" applyFill="1" applyBorder="1" applyAlignment="1" applyProtection="1">
      <alignment horizontal="centerContinuous" vertical="center"/>
      <protection locked="0"/>
    </xf>
    <xf numFmtId="0" fontId="11" fillId="0" borderId="13" xfId="0" applyNumberFormat="1" applyFont="1" applyFill="1" applyBorder="1" applyAlignment="1" applyProtection="1">
      <alignment horizontal="centerContinuous" vertical="center" wrapText="1"/>
      <protection locked="0"/>
    </xf>
    <xf numFmtId="0" fontId="13" fillId="0" borderId="14" xfId="0" applyNumberFormat="1" applyFont="1" applyFill="1" applyBorder="1" applyAlignment="1" applyProtection="1">
      <alignment horizontal="center" vertical="center"/>
      <protection locked="0"/>
    </xf>
    <xf numFmtId="3" fontId="14" fillId="0" borderId="11" xfId="0" applyNumberFormat="1" applyFont="1" applyFill="1" applyBorder="1" applyAlignment="1" applyProtection="1">
      <alignment horizontal="right" vertical="center"/>
      <protection locked="0"/>
    </xf>
    <xf numFmtId="3" fontId="14" fillId="0" borderId="14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3" fontId="15" fillId="0" borderId="12" xfId="0" applyNumberFormat="1" applyFont="1" applyFill="1" applyBorder="1" applyAlignment="1" applyProtection="1">
      <alignment vertical="center"/>
      <protection locked="0"/>
    </xf>
    <xf numFmtId="0" fontId="14" fillId="0" borderId="15" xfId="0" applyNumberFormat="1" applyFont="1" applyFill="1" applyBorder="1" applyAlignment="1" applyProtection="1">
      <alignment horizontal="centerContinuous" vertical="center"/>
      <protection locked="0"/>
    </xf>
    <xf numFmtId="0" fontId="14" fillId="0" borderId="16" xfId="0" applyNumberFormat="1" applyFont="1" applyFill="1" applyBorder="1" applyAlignment="1" applyProtection="1">
      <alignment vertical="center" wrapText="1"/>
      <protection locked="0"/>
    </xf>
    <xf numFmtId="164" fontId="14" fillId="0" borderId="16" xfId="0" applyNumberFormat="1" applyFont="1" applyFill="1" applyBorder="1" applyAlignment="1" applyProtection="1">
      <alignment horizontal="center" vertical="center"/>
      <protection locked="0"/>
    </xf>
    <xf numFmtId="3" fontId="14" fillId="0" borderId="17" xfId="0" applyNumberFormat="1" applyFont="1" applyFill="1" applyBorder="1" applyAlignment="1" applyProtection="1">
      <alignment horizontal="right" vertical="center"/>
      <protection locked="0"/>
    </xf>
    <xf numFmtId="0" fontId="8" fillId="0" borderId="18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20" xfId="0" applyNumberFormat="1" applyFont="1" applyFill="1" applyBorder="1" applyAlignment="1" applyProtection="1">
      <alignment horizontal="centerContinuous" vertical="center" wrapText="1"/>
      <protection locked="0"/>
    </xf>
    <xf numFmtId="0" fontId="8" fillId="0" borderId="18" xfId="0" applyNumberFormat="1" applyFont="1" applyFill="1" applyBorder="1" applyAlignment="1" applyProtection="1">
      <alignment vertical="center"/>
      <protection locked="0"/>
    </xf>
    <xf numFmtId="0" fontId="8" fillId="0" borderId="19" xfId="0" applyNumberFormat="1" applyFont="1" applyFill="1" applyBorder="1" applyAlignment="1" applyProtection="1">
      <alignment vertical="center"/>
      <protection locked="0"/>
    </xf>
    <xf numFmtId="3" fontId="8" fillId="0" borderId="17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17" fillId="0" borderId="19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5" fillId="0" borderId="1" xfId="0" applyNumberFormat="1" applyFont="1" applyFill="1" applyBorder="1" applyAlignment="1" applyProtection="1">
      <alignment horizontal="centerContinuous" vertical="center"/>
      <protection locked="0"/>
    </xf>
    <xf numFmtId="164" fontId="14" fillId="0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NumberFormat="1" applyFont="1" applyFill="1" applyBorder="1" applyAlignment="1" applyProtection="1">
      <alignment vertical="center" wrapText="1"/>
      <protection locked="0"/>
    </xf>
    <xf numFmtId="0" fontId="10" fillId="0" borderId="22" xfId="0" applyFont="1" applyBorder="1" applyAlignment="1">
      <alignment horizontal="center" vertical="center"/>
    </xf>
    <xf numFmtId="3" fontId="14" fillId="0" borderId="21" xfId="0" applyNumberFormat="1" applyFont="1" applyFill="1" applyBorder="1" applyAlignment="1" applyProtection="1">
      <alignment horizontal="right" vertical="center"/>
      <protection locked="0"/>
    </xf>
    <xf numFmtId="3" fontId="14" fillId="0" borderId="23" xfId="0" applyNumberFormat="1" applyFont="1" applyFill="1" applyBorder="1" applyAlignment="1" applyProtection="1">
      <alignment horizontal="right" vertical="center"/>
      <protection locked="0"/>
    </xf>
    <xf numFmtId="3" fontId="5" fillId="0" borderId="24" xfId="0" applyNumberFormat="1" applyFont="1" applyFill="1" applyBorder="1" applyAlignment="1" applyProtection="1">
      <alignment horizontal="right" vertical="center"/>
      <protection locked="0"/>
    </xf>
    <xf numFmtId="3" fontId="13" fillId="0" borderId="23" xfId="0" applyNumberFormat="1" applyFont="1" applyFill="1" applyBorder="1" applyAlignment="1" applyProtection="1">
      <alignment horizontal="center" vertical="center"/>
      <protection locked="0"/>
    </xf>
    <xf numFmtId="3" fontId="14" fillId="0" borderId="14" xfId="0" applyNumberFormat="1" applyFont="1" applyFill="1" applyBorder="1" applyAlignment="1" applyProtection="1">
      <alignment vertical="center"/>
      <protection locked="0"/>
    </xf>
    <xf numFmtId="3" fontId="14" fillId="0" borderId="25" xfId="0" applyNumberFormat="1" applyFont="1" applyFill="1" applyBorder="1" applyAlignment="1" applyProtection="1">
      <alignment horizontal="right" vertical="center"/>
      <protection locked="0"/>
    </xf>
    <xf numFmtId="0" fontId="15" fillId="0" borderId="2" xfId="0" applyFont="1" applyBorder="1" applyAlignment="1">
      <alignment vertical="center" wrapText="1"/>
    </xf>
    <xf numFmtId="164" fontId="14" fillId="0" borderId="26" xfId="0" applyNumberFormat="1" applyFont="1" applyFill="1" applyBorder="1" applyAlignment="1" applyProtection="1">
      <alignment horizontal="center" vertical="center"/>
      <protection locked="0"/>
    </xf>
    <xf numFmtId="3" fontId="5" fillId="0" borderId="27" xfId="0" applyNumberFormat="1" applyFont="1" applyFill="1" applyBorder="1" applyAlignment="1" applyProtection="1">
      <alignment horizontal="right" vertical="center"/>
      <protection locked="0"/>
    </xf>
    <xf numFmtId="49" fontId="15" fillId="0" borderId="1" xfId="0" applyNumberFormat="1" applyFont="1" applyBorder="1" applyAlignment="1">
      <alignment horizontal="center" vertical="center"/>
    </xf>
    <xf numFmtId="164" fontId="14" fillId="0" borderId="21" xfId="0" applyNumberFormat="1" applyFont="1" applyFill="1" applyBorder="1" applyAlignment="1" applyProtection="1">
      <alignment horizontal="center" vertical="center"/>
      <protection locked="0"/>
    </xf>
    <xf numFmtId="3" fontId="14" fillId="0" borderId="26" xfId="0" applyNumberFormat="1" applyFont="1" applyFill="1" applyBorder="1" applyAlignment="1" applyProtection="1">
      <alignment horizontal="right" vertical="center"/>
      <protection locked="0"/>
    </xf>
    <xf numFmtId="0" fontId="18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164" fontId="20" fillId="0" borderId="0" xfId="0" applyNumberFormat="1" applyFont="1" applyFill="1" applyBorder="1" applyAlignment="1" applyProtection="1">
      <alignment horizontal="centerContinuous"/>
      <protection locked="0"/>
    </xf>
    <xf numFmtId="0" fontId="20" fillId="0" borderId="0" xfId="0" applyNumberFormat="1" applyFont="1" applyFill="1" applyBorder="1" applyAlignment="1" applyProtection="1">
      <alignment horizontal="centerContinuous"/>
      <protection locked="0"/>
    </xf>
    <xf numFmtId="165" fontId="21" fillId="0" borderId="0" xfId="0" applyNumberFormat="1" applyFont="1" applyFill="1" applyBorder="1" applyAlignment="1" applyProtection="1">
      <alignment horizontal="centerContinuous"/>
      <protection locked="0"/>
    </xf>
    <xf numFmtId="0" fontId="15" fillId="0" borderId="0" xfId="0" applyNumberFormat="1" applyFont="1" applyFill="1" applyBorder="1" applyAlignment="1" applyProtection="1">
      <alignment horizontal="left" vertical="center"/>
      <protection locked="0"/>
    </xf>
    <xf numFmtId="164" fontId="20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20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21" fillId="0" borderId="0" xfId="0" applyNumberFormat="1" applyFont="1" applyFill="1" applyBorder="1" applyAlignment="1" applyProtection="1">
      <alignment horizontal="centerContinuous" vertical="center"/>
      <protection locked="0"/>
    </xf>
    <xf numFmtId="0" fontId="19" fillId="0" borderId="0" xfId="0" applyNumberFormat="1" applyFont="1" applyFill="1" applyBorder="1" applyAlignment="1" applyProtection="1">
      <alignment horizontal="centerContinuous" vertical="center"/>
      <protection locked="0"/>
    </xf>
    <xf numFmtId="0" fontId="19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 vertical="center"/>
      <protection locked="0"/>
    </xf>
    <xf numFmtId="0" fontId="22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13" xfId="0" applyNumberFormat="1" applyFont="1" applyFill="1" applyBorder="1" applyAlignment="1" applyProtection="1">
      <alignment horizontal="centerContinuous" vertical="center" wrapText="1"/>
      <protection locked="0"/>
    </xf>
    <xf numFmtId="0" fontId="1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1" xfId="0" applyNumberFormat="1" applyFont="1" applyFill="1" applyBorder="1" applyAlignment="1" applyProtection="1">
      <alignment horizontal="center" vertical="top" wrapText="1"/>
      <protection locked="0"/>
    </xf>
    <xf numFmtId="0" fontId="25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5" xfId="0" applyNumberFormat="1" applyFont="1" applyFill="1" applyBorder="1" applyAlignment="1" applyProtection="1">
      <alignment horizontal="center" vertical="center"/>
      <protection locked="0"/>
    </xf>
    <xf numFmtId="0" fontId="26" fillId="0" borderId="6" xfId="0" applyNumberFormat="1" applyFont="1" applyFill="1" applyBorder="1" applyAlignment="1" applyProtection="1">
      <alignment horizontal="center" vertical="center"/>
      <protection locked="0"/>
    </xf>
    <xf numFmtId="0" fontId="26" fillId="0" borderId="0" xfId="0" applyNumberFormat="1" applyFont="1" applyFill="1" applyBorder="1" applyAlignment="1" applyProtection="1">
      <alignment vertical="center"/>
      <protection locked="0"/>
    </xf>
    <xf numFmtId="0" fontId="21" fillId="0" borderId="0" xfId="0" applyNumberFormat="1" applyFont="1" applyFill="1" applyBorder="1" applyAlignment="1" applyProtection="1">
      <alignment vertical="center"/>
      <protection locked="0"/>
    </xf>
    <xf numFmtId="0" fontId="15" fillId="0" borderId="0" xfId="0" applyNumberFormat="1" applyFont="1" applyFill="1" applyBorder="1" applyAlignment="1" applyProtection="1">
      <alignment vertical="center"/>
      <protection locked="0"/>
    </xf>
    <xf numFmtId="0" fontId="27" fillId="0" borderId="18" xfId="0" applyFont="1" applyBorder="1" applyAlignment="1">
      <alignment vertical="center"/>
    </xf>
    <xf numFmtId="0" fontId="27" fillId="0" borderId="19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19" fillId="0" borderId="0" xfId="0" applyFont="1" applyAlignment="1">
      <alignment/>
    </xf>
    <xf numFmtId="0" fontId="13" fillId="0" borderId="22" xfId="0" applyNumberFormat="1" applyFont="1" applyFill="1" applyBorder="1" applyAlignment="1" applyProtection="1">
      <alignment horizontal="center" vertical="center"/>
      <protection locked="0"/>
    </xf>
    <xf numFmtId="3" fontId="15" fillId="0" borderId="24" xfId="0" applyNumberFormat="1" applyFont="1" applyFill="1" applyBorder="1" applyAlignment="1" applyProtection="1">
      <alignment vertical="center"/>
      <protection locked="0"/>
    </xf>
    <xf numFmtId="165" fontId="6" fillId="0" borderId="0" xfId="0" applyNumberFormat="1" applyFont="1" applyFill="1" applyBorder="1" applyAlignment="1" applyProtection="1">
      <alignment horizontal="centerContinuous"/>
      <protection locked="0"/>
    </xf>
    <xf numFmtId="3" fontId="8" fillId="0" borderId="17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1" fontId="5" fillId="0" borderId="1" xfId="0" applyNumberFormat="1" applyFont="1" applyFill="1" applyBorder="1" applyAlignment="1" applyProtection="1">
      <alignment horizontal="centerContinuous" vertical="center"/>
      <protection locked="0"/>
    </xf>
    <xf numFmtId="164" fontId="5" fillId="0" borderId="2" xfId="18" applyNumberFormat="1" applyFont="1" applyFill="1" applyBorder="1" applyAlignment="1" applyProtection="1">
      <alignment vertical="center" wrapText="1"/>
      <protection locked="0"/>
    </xf>
    <xf numFmtId="44" fontId="5" fillId="0" borderId="2" xfId="18" applyFont="1" applyFill="1" applyBorder="1" applyAlignment="1" applyProtection="1">
      <alignment vertical="center" wrapText="1"/>
      <protection locked="0"/>
    </xf>
    <xf numFmtId="0" fontId="29" fillId="0" borderId="1" xfId="0" applyNumberFormat="1" applyFont="1" applyFill="1" applyBorder="1" applyAlignment="1" applyProtection="1">
      <alignment horizontal="centerContinuous" vertical="center"/>
      <protection locked="0"/>
    </xf>
    <xf numFmtId="0" fontId="29" fillId="0" borderId="0" xfId="0" applyNumberFormat="1" applyFont="1" applyFill="1" applyBorder="1" applyAlignment="1" applyProtection="1">
      <alignment vertical="center"/>
      <protection locked="0"/>
    </xf>
    <xf numFmtId="49" fontId="5" fillId="0" borderId="1" xfId="0" applyNumberFormat="1" applyFont="1" applyFill="1" applyBorder="1" applyAlignment="1" applyProtection="1">
      <alignment horizontal="centerContinuous" vertical="center"/>
      <protection locked="0"/>
    </xf>
    <xf numFmtId="0" fontId="14" fillId="0" borderId="28" xfId="0" applyFont="1" applyBorder="1" applyAlignment="1">
      <alignment vertical="center"/>
    </xf>
    <xf numFmtId="3" fontId="5" fillId="0" borderId="29" xfId="0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164" fontId="29" fillId="0" borderId="2" xfId="0" applyNumberFormat="1" applyFont="1" applyFill="1" applyBorder="1" applyAlignment="1" applyProtection="1">
      <alignment horizontal="center" vertical="center"/>
      <protection locked="0"/>
    </xf>
    <xf numFmtId="3" fontId="29" fillId="0" borderId="24" xfId="0" applyNumberFormat="1" applyFont="1" applyFill="1" applyBorder="1" applyAlignment="1" applyProtection="1">
      <alignment horizontal="right" vertical="center"/>
      <protection locked="0"/>
    </xf>
    <xf numFmtId="3" fontId="29" fillId="0" borderId="12" xfId="0" applyNumberFormat="1" applyFont="1" applyFill="1" applyBorder="1" applyAlignment="1" applyProtection="1">
      <alignment horizontal="right" vertical="center"/>
      <protection locked="0"/>
    </xf>
    <xf numFmtId="0" fontId="8" fillId="0" borderId="30" xfId="0" applyNumberFormat="1" applyFont="1" applyFill="1" applyBorder="1" applyAlignment="1" applyProtection="1">
      <alignment horizontal="centerContinuous" vertical="center" wrapText="1"/>
      <protection locked="0"/>
    </xf>
    <xf numFmtId="3" fontId="5" fillId="0" borderId="24" xfId="0" applyNumberFormat="1" applyFont="1" applyFill="1" applyBorder="1" applyAlignment="1" applyProtection="1">
      <alignment vertical="center"/>
      <protection locked="0"/>
    </xf>
    <xf numFmtId="164" fontId="14" fillId="0" borderId="24" xfId="0" applyNumberFormat="1" applyFont="1" applyFill="1" applyBorder="1" applyAlignment="1" applyProtection="1">
      <alignment horizontal="center" vertical="center"/>
      <protection locked="0"/>
    </xf>
    <xf numFmtId="164" fontId="14" fillId="0" borderId="31" xfId="0" applyNumberFormat="1" applyFont="1" applyFill="1" applyBorder="1" applyAlignment="1" applyProtection="1">
      <alignment horizontal="center" vertical="center"/>
      <protection locked="0"/>
    </xf>
    <xf numFmtId="164" fontId="14" fillId="0" borderId="27" xfId="0" applyNumberFormat="1" applyFont="1" applyFill="1" applyBorder="1" applyAlignment="1" applyProtection="1">
      <alignment horizontal="center" vertical="center"/>
      <protection locked="0"/>
    </xf>
    <xf numFmtId="3" fontId="14" fillId="0" borderId="32" xfId="0" applyNumberFormat="1" applyFont="1" applyFill="1" applyBorder="1" applyAlignment="1" applyProtection="1">
      <alignment horizontal="right" vertical="center"/>
      <protection locked="0"/>
    </xf>
    <xf numFmtId="3" fontId="14" fillId="0" borderId="33" xfId="0" applyNumberFormat="1" applyFont="1" applyFill="1" applyBorder="1" applyAlignment="1" applyProtection="1">
      <alignment horizontal="right" vertical="center"/>
      <protection locked="0"/>
    </xf>
    <xf numFmtId="3" fontId="5" fillId="0" borderId="34" xfId="0" applyNumberFormat="1" applyFont="1" applyFill="1" applyBorder="1" applyAlignment="1" applyProtection="1">
      <alignment horizontal="right" vertical="center"/>
      <protection locked="0"/>
    </xf>
    <xf numFmtId="0" fontId="13" fillId="0" borderId="35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NumberFormat="1" applyFont="1" applyFill="1" applyBorder="1" applyAlignment="1" applyProtection="1">
      <alignment horizontal="left" vertical="center"/>
      <protection locked="0"/>
    </xf>
    <xf numFmtId="0" fontId="29" fillId="0" borderId="2" xfId="0" applyNumberFormat="1" applyFont="1" applyFill="1" applyBorder="1" applyAlignment="1" applyProtection="1">
      <alignment vertical="center" wrapText="1"/>
      <protection locked="0"/>
    </xf>
    <xf numFmtId="49" fontId="29" fillId="0" borderId="1" xfId="0" applyNumberFormat="1" applyFont="1" applyFill="1" applyBorder="1" applyAlignment="1" applyProtection="1">
      <alignment horizontal="centerContinuous" vertical="center"/>
      <protection locked="0"/>
    </xf>
    <xf numFmtId="0" fontId="23" fillId="0" borderId="10" xfId="0" applyFont="1" applyBorder="1" applyAlignment="1">
      <alignment horizontal="center" vertical="center"/>
    </xf>
    <xf numFmtId="0" fontId="26" fillId="0" borderId="14" xfId="0" applyNumberFormat="1" applyFont="1" applyFill="1" applyBorder="1" applyAlignment="1" applyProtection="1">
      <alignment horizontal="center" vertical="center"/>
      <protection locked="0"/>
    </xf>
    <xf numFmtId="3" fontId="8" fillId="0" borderId="11" xfId="0" applyNumberFormat="1" applyFont="1" applyFill="1" applyBorder="1" applyAlignment="1" applyProtection="1">
      <alignment horizontal="right" vertical="center"/>
      <protection locked="0"/>
    </xf>
    <xf numFmtId="3" fontId="27" fillId="0" borderId="11" xfId="0" applyNumberFormat="1" applyFont="1" applyBorder="1" applyAlignment="1">
      <alignment vertical="center"/>
    </xf>
    <xf numFmtId="0" fontId="21" fillId="0" borderId="36" xfId="0" applyNumberFormat="1" applyFont="1" applyFill="1" applyBorder="1" applyAlignment="1" applyProtection="1">
      <alignment horizontal="centerContinuous" vertical="center" wrapText="1"/>
      <protection locked="0"/>
    </xf>
    <xf numFmtId="0" fontId="23" fillId="0" borderId="22" xfId="0" applyFont="1" applyBorder="1" applyAlignment="1">
      <alignment horizontal="center" vertical="center"/>
    </xf>
    <xf numFmtId="0" fontId="26" fillId="0" borderId="23" xfId="0" applyNumberFormat="1" applyFont="1" applyFill="1" applyBorder="1" applyAlignment="1" applyProtection="1">
      <alignment horizontal="center" vertical="center"/>
      <protection locked="0"/>
    </xf>
    <xf numFmtId="3" fontId="8" fillId="0" borderId="21" xfId="0" applyNumberFormat="1" applyFont="1" applyFill="1" applyBorder="1" applyAlignment="1" applyProtection="1">
      <alignment horizontal="right" vertical="center"/>
      <protection locked="0"/>
    </xf>
    <xf numFmtId="3" fontId="5" fillId="0" borderId="37" xfId="0" applyNumberFormat="1" applyFont="1" applyFill="1" applyBorder="1" applyAlignment="1" applyProtection="1">
      <alignment horizontal="right" vertical="center"/>
      <protection locked="0"/>
    </xf>
    <xf numFmtId="3" fontId="27" fillId="0" borderId="21" xfId="0" applyNumberFormat="1" applyFont="1" applyBorder="1" applyAlignment="1">
      <alignment vertical="center"/>
    </xf>
    <xf numFmtId="0" fontId="23" fillId="0" borderId="4" xfId="0" applyNumberFormat="1" applyFont="1" applyFill="1" applyBorder="1" applyAlignment="1" applyProtection="1">
      <alignment horizontal="center" wrapText="1"/>
      <protection locked="0"/>
    </xf>
    <xf numFmtId="0" fontId="23" fillId="0" borderId="2" xfId="0" applyNumberFormat="1" applyFont="1" applyFill="1" applyBorder="1" applyAlignment="1" applyProtection="1">
      <alignment horizontal="center" vertical="top" wrapText="1"/>
      <protection locked="0"/>
    </xf>
    <xf numFmtId="164" fontId="15" fillId="0" borderId="24" xfId="0" applyNumberFormat="1" applyFont="1" applyFill="1" applyBorder="1" applyAlignment="1" applyProtection="1">
      <alignment horizontal="center" vertical="center"/>
      <protection locked="0"/>
    </xf>
    <xf numFmtId="3" fontId="14" fillId="0" borderId="28" xfId="0" applyNumberFormat="1" applyFont="1" applyFill="1" applyBorder="1" applyAlignment="1" applyProtection="1">
      <alignment horizontal="center" vertical="center"/>
      <protection locked="0"/>
    </xf>
    <xf numFmtId="0" fontId="27" fillId="0" borderId="21" xfId="0" applyFont="1" applyBorder="1" applyAlignment="1">
      <alignment vertical="center"/>
    </xf>
    <xf numFmtId="3" fontId="14" fillId="0" borderId="24" xfId="0" applyNumberFormat="1" applyFont="1" applyFill="1" applyBorder="1" applyAlignment="1" applyProtection="1">
      <alignment horizontal="center" vertical="center"/>
      <protection locked="0"/>
    </xf>
    <xf numFmtId="3" fontId="5" fillId="0" borderId="12" xfId="0" applyNumberFormat="1" applyFont="1" applyFill="1" applyBorder="1" applyAlignment="1" applyProtection="1">
      <alignment vertical="center"/>
      <protection locked="0"/>
    </xf>
    <xf numFmtId="3" fontId="5" fillId="0" borderId="38" xfId="0" applyNumberFormat="1" applyFont="1" applyBorder="1" applyAlignment="1">
      <alignment vertical="center"/>
    </xf>
    <xf numFmtId="44" fontId="5" fillId="0" borderId="2" xfId="18" applyFont="1" applyFill="1" applyBorder="1" applyAlignment="1" applyProtection="1">
      <alignment horizontal="left" vertical="center" wrapText="1"/>
      <protection locked="0"/>
    </xf>
    <xf numFmtId="164" fontId="5" fillId="0" borderId="2" xfId="18" applyNumberFormat="1" applyFont="1" applyFill="1" applyBorder="1" applyAlignment="1" applyProtection="1">
      <alignment horizontal="left" vertical="center" wrapText="1"/>
      <protection locked="0"/>
    </xf>
    <xf numFmtId="0" fontId="16" fillId="0" borderId="18" xfId="0" applyFont="1" applyBorder="1" applyAlignment="1">
      <alignment vertical="center"/>
    </xf>
    <xf numFmtId="0" fontId="16" fillId="0" borderId="19" xfId="0" applyFont="1" applyBorder="1" applyAlignment="1">
      <alignment vertical="center"/>
    </xf>
    <xf numFmtId="0" fontId="16" fillId="0" borderId="21" xfId="0" applyFont="1" applyBorder="1" applyAlignment="1">
      <alignment vertical="center"/>
    </xf>
    <xf numFmtId="3" fontId="29" fillId="0" borderId="16" xfId="0" applyNumberFormat="1" applyFont="1" applyBorder="1" applyAlignment="1">
      <alignment horizontal="centerContinuous" vertical="center"/>
    </xf>
    <xf numFmtId="0" fontId="29" fillId="0" borderId="17" xfId="0" applyFont="1" applyBorder="1" applyAlignment="1">
      <alignment horizontal="centerContinuous" vertical="center"/>
    </xf>
    <xf numFmtId="0" fontId="16" fillId="0" borderId="0" xfId="0" applyFont="1" applyAlignment="1">
      <alignment vertical="center"/>
    </xf>
    <xf numFmtId="0" fontId="16" fillId="0" borderId="25" xfId="0" applyFont="1" applyBorder="1" applyAlignment="1">
      <alignment vertical="center"/>
    </xf>
    <xf numFmtId="3" fontId="5" fillId="0" borderId="23" xfId="0" applyNumberFormat="1" applyFont="1" applyFill="1" applyBorder="1" applyAlignment="1" applyProtection="1">
      <alignment horizontal="right" vertical="center"/>
      <protection locked="0"/>
    </xf>
    <xf numFmtId="3" fontId="8" fillId="0" borderId="21" xfId="0" applyNumberFormat="1" applyFont="1" applyBorder="1" applyAlignment="1">
      <alignment horizontal="right" vertical="center"/>
    </xf>
    <xf numFmtId="3" fontId="29" fillId="0" borderId="21" xfId="0" applyNumberFormat="1" applyFont="1" applyBorder="1" applyAlignment="1">
      <alignment horizontal="centerContinuous" vertical="center"/>
    </xf>
    <xf numFmtId="0" fontId="8" fillId="0" borderId="21" xfId="0" applyNumberFormat="1" applyFont="1" applyFill="1" applyBorder="1" applyAlignment="1" applyProtection="1">
      <alignment vertical="center"/>
      <protection locked="0"/>
    </xf>
    <xf numFmtId="0" fontId="5" fillId="0" borderId="24" xfId="0" applyNumberFormat="1" applyFont="1" applyFill="1" applyBorder="1" applyAlignment="1" applyProtection="1">
      <alignment vertical="center" wrapText="1"/>
      <protection locked="0"/>
    </xf>
    <xf numFmtId="0" fontId="8" fillId="0" borderId="39" xfId="0" applyNumberFormat="1" applyFont="1" applyFill="1" applyBorder="1" applyAlignment="1" applyProtection="1">
      <alignment horizontal="centerContinuous" vertical="center" wrapText="1"/>
      <protection locked="0"/>
    </xf>
    <xf numFmtId="0" fontId="10" fillId="0" borderId="35" xfId="0" applyFont="1" applyBorder="1" applyAlignment="1">
      <alignment horizontal="center" vertical="center"/>
    </xf>
    <xf numFmtId="3" fontId="14" fillId="0" borderId="26" xfId="0" applyNumberFormat="1" applyFont="1" applyFill="1" applyBorder="1" applyAlignment="1" applyProtection="1">
      <alignment vertical="center"/>
      <protection locked="0"/>
    </xf>
    <xf numFmtId="3" fontId="15" fillId="0" borderId="27" xfId="0" applyNumberFormat="1" applyFont="1" applyFill="1" applyBorder="1" applyAlignment="1" applyProtection="1">
      <alignment vertical="center"/>
      <protection locked="0"/>
    </xf>
    <xf numFmtId="3" fontId="8" fillId="0" borderId="25" xfId="0" applyNumberFormat="1" applyFont="1" applyFill="1" applyBorder="1" applyAlignment="1" applyProtection="1">
      <alignment vertical="center"/>
      <protection locked="0"/>
    </xf>
    <xf numFmtId="0" fontId="8" fillId="0" borderId="3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6" xfId="0" applyNumberFormat="1" applyFont="1" applyFill="1" applyBorder="1" applyAlignment="1" applyProtection="1">
      <alignment horizontal="center" vertical="center"/>
      <protection locked="0"/>
    </xf>
    <xf numFmtId="49" fontId="15" fillId="0" borderId="1" xfId="0" applyNumberFormat="1" applyFont="1" applyFill="1" applyBorder="1" applyAlignment="1" applyProtection="1">
      <alignment horizontal="centerContinuous" vertical="center"/>
      <protection locked="0"/>
    </xf>
    <xf numFmtId="0" fontId="15" fillId="0" borderId="7" xfId="0" applyNumberFormat="1" applyFont="1" applyFill="1" applyBorder="1" applyAlignment="1" applyProtection="1">
      <alignment vertical="center" wrapText="1"/>
      <protection locked="0"/>
    </xf>
    <xf numFmtId="3" fontId="14" fillId="0" borderId="40" xfId="0" applyNumberFormat="1" applyFont="1" applyFill="1" applyBorder="1" applyAlignment="1" applyProtection="1">
      <alignment horizontal="right" vertical="center"/>
      <protection locked="0"/>
    </xf>
    <xf numFmtId="3" fontId="8" fillId="0" borderId="25" xfId="0" applyNumberFormat="1" applyFont="1" applyBorder="1" applyAlignment="1">
      <alignment vertical="center"/>
    </xf>
    <xf numFmtId="3" fontId="14" fillId="0" borderId="37" xfId="0" applyNumberFormat="1" applyFont="1" applyFill="1" applyBorder="1" applyAlignment="1" applyProtection="1">
      <alignment horizontal="center" vertical="center"/>
      <protection locked="0"/>
    </xf>
    <xf numFmtId="0" fontId="14" fillId="0" borderId="16" xfId="0" applyNumberFormat="1" applyFont="1" applyFill="1" applyBorder="1" applyAlignment="1" applyProtection="1">
      <alignment horizontal="left" vertical="center" wrapText="1"/>
      <protection locked="0"/>
    </xf>
    <xf numFmtId="49" fontId="14" fillId="0" borderId="5" xfId="0" applyNumberFormat="1" applyFont="1" applyFill="1" applyBorder="1" applyAlignment="1" applyProtection="1">
      <alignment horizontal="centerContinuous" vertical="center"/>
      <protection locked="0"/>
    </xf>
    <xf numFmtId="0" fontId="5" fillId="0" borderId="41" xfId="0" applyNumberFormat="1" applyFont="1" applyFill="1" applyBorder="1" applyAlignment="1" applyProtection="1">
      <alignment horizontal="centerContinuous" vertical="center"/>
      <protection locked="0"/>
    </xf>
    <xf numFmtId="3" fontId="14" fillId="0" borderId="22" xfId="0" applyNumberFormat="1" applyFont="1" applyFill="1" applyBorder="1" applyAlignment="1" applyProtection="1">
      <alignment horizontal="center" vertical="center"/>
      <protection locked="0"/>
    </xf>
    <xf numFmtId="3" fontId="5" fillId="0" borderId="22" xfId="0" applyNumberFormat="1" applyFont="1" applyFill="1" applyBorder="1" applyAlignment="1" applyProtection="1">
      <alignment horizontal="right" vertical="center"/>
      <protection locked="0"/>
    </xf>
    <xf numFmtId="3" fontId="5" fillId="0" borderId="10" xfId="0" applyNumberFormat="1" applyFont="1" applyFill="1" applyBorder="1" applyAlignment="1" applyProtection="1">
      <alignment horizontal="right" vertical="center"/>
      <protection locked="0"/>
    </xf>
    <xf numFmtId="0" fontId="5" fillId="0" borderId="9" xfId="0" applyNumberFormat="1" applyFont="1" applyFill="1" applyBorder="1" applyAlignment="1" applyProtection="1">
      <alignment vertical="center" wrapText="1"/>
      <protection locked="0"/>
    </xf>
    <xf numFmtId="0" fontId="5" fillId="0" borderId="28" xfId="0" applyNumberFormat="1" applyFont="1" applyFill="1" applyBorder="1" applyAlignment="1" applyProtection="1">
      <alignment vertical="center" wrapText="1"/>
      <protection locked="0"/>
    </xf>
    <xf numFmtId="3" fontId="14" fillId="0" borderId="37" xfId="0" applyNumberFormat="1" applyFont="1" applyFill="1" applyBorder="1" applyAlignment="1" applyProtection="1">
      <alignment horizontal="right" vertical="center"/>
      <protection locked="0"/>
    </xf>
    <xf numFmtId="3" fontId="14" fillId="0" borderId="24" xfId="0" applyNumberFormat="1" applyFont="1" applyFill="1" applyBorder="1" applyAlignment="1" applyProtection="1">
      <alignment horizontal="right" vertical="center"/>
      <protection locked="0"/>
    </xf>
    <xf numFmtId="3" fontId="8" fillId="0" borderId="21" xfId="0" applyNumberFormat="1" applyFont="1" applyBorder="1" applyAlignment="1">
      <alignment vertical="center"/>
    </xf>
    <xf numFmtId="0" fontId="13" fillId="0" borderId="42" xfId="0" applyNumberFormat="1" applyFont="1" applyFill="1" applyBorder="1" applyAlignment="1" applyProtection="1">
      <alignment horizontal="center" vertical="center"/>
      <protection locked="0"/>
    </xf>
    <xf numFmtId="164" fontId="14" fillId="0" borderId="43" xfId="0" applyNumberFormat="1" applyFont="1" applyFill="1" applyBorder="1" applyAlignment="1" applyProtection="1">
      <alignment horizontal="center" vertical="center"/>
      <protection locked="0"/>
    </xf>
    <xf numFmtId="164" fontId="14" fillId="0" borderId="42" xfId="0" applyNumberFormat="1" applyFont="1" applyFill="1" applyBorder="1" applyAlignment="1" applyProtection="1">
      <alignment horizontal="center" vertical="center"/>
      <protection locked="0"/>
    </xf>
    <xf numFmtId="164" fontId="5" fillId="0" borderId="44" xfId="0" applyNumberFormat="1" applyFont="1" applyFill="1" applyBorder="1" applyAlignment="1" applyProtection="1">
      <alignment horizontal="center" vertical="center"/>
      <protection locked="0"/>
    </xf>
    <xf numFmtId="0" fontId="14" fillId="0" borderId="45" xfId="0" applyFont="1" applyBorder="1" applyAlignment="1">
      <alignment vertical="center"/>
    </xf>
    <xf numFmtId="164" fontId="29" fillId="0" borderId="44" xfId="0" applyNumberFormat="1" applyFont="1" applyFill="1" applyBorder="1" applyAlignment="1" applyProtection="1">
      <alignment horizontal="center" vertical="center"/>
      <protection locked="0"/>
    </xf>
    <xf numFmtId="164" fontId="14" fillId="0" borderId="44" xfId="0" applyNumberFormat="1" applyFont="1" applyFill="1" applyBorder="1" applyAlignment="1" applyProtection="1">
      <alignment horizontal="center" vertical="center"/>
      <protection locked="0"/>
    </xf>
    <xf numFmtId="0" fontId="16" fillId="0" borderId="43" xfId="0" applyFont="1" applyBorder="1" applyAlignment="1">
      <alignment vertical="center"/>
    </xf>
    <xf numFmtId="0" fontId="10" fillId="0" borderId="26" xfId="0" applyFont="1" applyBorder="1" applyAlignment="1">
      <alignment horizontal="center" vertical="center"/>
    </xf>
    <xf numFmtId="3" fontId="14" fillId="0" borderId="42" xfId="0" applyNumberFormat="1" applyFont="1" applyFill="1" applyBorder="1" applyAlignment="1" applyProtection="1">
      <alignment horizontal="right" vertical="center"/>
      <protection locked="0"/>
    </xf>
    <xf numFmtId="3" fontId="5" fillId="0" borderId="44" xfId="0" applyNumberFormat="1" applyFont="1" applyFill="1" applyBorder="1" applyAlignment="1" applyProtection="1">
      <alignment horizontal="right" vertical="center"/>
      <protection locked="0"/>
    </xf>
    <xf numFmtId="3" fontId="14" fillId="0" borderId="43" xfId="0" applyNumberFormat="1" applyFont="1" applyFill="1" applyBorder="1" applyAlignment="1" applyProtection="1">
      <alignment horizontal="right" vertical="center"/>
      <protection locked="0"/>
    </xf>
    <xf numFmtId="164" fontId="14" fillId="0" borderId="46" xfId="0" applyNumberFormat="1" applyFont="1" applyFill="1" applyBorder="1" applyAlignment="1" applyProtection="1">
      <alignment horizontal="center" vertical="center"/>
      <protection locked="0"/>
    </xf>
    <xf numFmtId="0" fontId="5" fillId="0" borderId="47" xfId="0" applyNumberFormat="1" applyFont="1" applyFill="1" applyBorder="1" applyAlignment="1" applyProtection="1">
      <alignment horizontal="centerContinuous" vertical="center"/>
      <protection locked="0"/>
    </xf>
    <xf numFmtId="0" fontId="5" fillId="0" borderId="31" xfId="0" applyNumberFormat="1" applyFont="1" applyFill="1" applyBorder="1" applyAlignment="1" applyProtection="1">
      <alignment vertical="center" wrapText="1"/>
      <protection locked="0"/>
    </xf>
    <xf numFmtId="164" fontId="5" fillId="0" borderId="31" xfId="0" applyNumberFormat="1" applyFont="1" applyFill="1" applyBorder="1" applyAlignment="1" applyProtection="1">
      <alignment horizontal="center" vertical="center"/>
      <protection locked="0"/>
    </xf>
    <xf numFmtId="164" fontId="5" fillId="0" borderId="48" xfId="0" applyNumberFormat="1" applyFont="1" applyFill="1" applyBorder="1" applyAlignment="1" applyProtection="1">
      <alignment horizontal="center" vertical="center"/>
      <protection locked="0"/>
    </xf>
    <xf numFmtId="3" fontId="5" fillId="0" borderId="49" xfId="0" applyNumberFormat="1" applyFont="1" applyFill="1" applyBorder="1" applyAlignment="1" applyProtection="1">
      <alignment horizontal="right" vertical="center"/>
      <protection locked="0"/>
    </xf>
    <xf numFmtId="3" fontId="5" fillId="0" borderId="50" xfId="0" applyNumberFormat="1" applyFont="1" applyFill="1" applyBorder="1" applyAlignment="1" applyProtection="1">
      <alignment horizontal="right" vertical="center"/>
      <protection locked="0"/>
    </xf>
    <xf numFmtId="0" fontId="30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"/>
    </xf>
    <xf numFmtId="0" fontId="21" fillId="0" borderId="51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43" xfId="0" applyFont="1" applyBorder="1" applyAlignment="1">
      <alignment horizontal="center" vertical="center"/>
    </xf>
    <xf numFmtId="0" fontId="19" fillId="0" borderId="51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43" xfId="0" applyFont="1" applyBorder="1" applyAlignment="1">
      <alignment horizontal="center"/>
    </xf>
    <xf numFmtId="0" fontId="21" fillId="0" borderId="52" xfId="0" applyFont="1" applyBorder="1" applyAlignment="1">
      <alignment horizontal="center" vertical="center"/>
    </xf>
    <xf numFmtId="0" fontId="21" fillId="0" borderId="2" xfId="0" applyFont="1" applyBorder="1" applyAlignment="1">
      <alignment vertical="center" wrapText="1"/>
    </xf>
    <xf numFmtId="3" fontId="21" fillId="0" borderId="2" xfId="0" applyNumberFormat="1" applyFont="1" applyBorder="1" applyAlignment="1">
      <alignment/>
    </xf>
    <xf numFmtId="3" fontId="19" fillId="0" borderId="44" xfId="0" applyNumberFormat="1" applyFont="1" applyBorder="1" applyAlignment="1">
      <alignment/>
    </xf>
    <xf numFmtId="0" fontId="19" fillId="0" borderId="52" xfId="0" applyFont="1" applyBorder="1" applyAlignment="1">
      <alignment/>
    </xf>
    <xf numFmtId="0" fontId="19" fillId="0" borderId="2" xfId="0" applyFont="1" applyBorder="1" applyAlignment="1">
      <alignment/>
    </xf>
    <xf numFmtId="3" fontId="19" fillId="0" borderId="2" xfId="0" applyNumberFormat="1" applyFont="1" applyBorder="1" applyAlignment="1">
      <alignment/>
    </xf>
    <xf numFmtId="0" fontId="31" fillId="0" borderId="2" xfId="0" applyFont="1" applyBorder="1" applyAlignment="1">
      <alignment/>
    </xf>
    <xf numFmtId="3" fontId="31" fillId="0" borderId="2" xfId="0" applyNumberFormat="1" applyFont="1" applyBorder="1" applyAlignment="1">
      <alignment/>
    </xf>
    <xf numFmtId="3" fontId="18" fillId="0" borderId="44" xfId="0" applyNumberFormat="1" applyFont="1" applyBorder="1" applyAlignment="1">
      <alignment/>
    </xf>
    <xf numFmtId="0" fontId="32" fillId="0" borderId="2" xfId="0" applyFont="1" applyBorder="1" applyAlignment="1">
      <alignment/>
    </xf>
    <xf numFmtId="3" fontId="32" fillId="0" borderId="2" xfId="0" applyNumberFormat="1" applyFont="1" applyBorder="1" applyAlignment="1">
      <alignment/>
    </xf>
    <xf numFmtId="3" fontId="32" fillId="0" borderId="2" xfId="0" applyNumberFormat="1" applyFont="1" applyBorder="1" applyAlignment="1">
      <alignment vertical="center"/>
    </xf>
    <xf numFmtId="0" fontId="32" fillId="0" borderId="2" xfId="0" applyFont="1" applyBorder="1" applyAlignment="1">
      <alignment vertical="center"/>
    </xf>
    <xf numFmtId="0" fontId="21" fillId="0" borderId="2" xfId="0" applyFont="1" applyBorder="1" applyAlignment="1">
      <alignment horizontal="left" vertical="center"/>
    </xf>
    <xf numFmtId="3" fontId="21" fillId="0" borderId="2" xfId="0" applyNumberFormat="1" applyFont="1" applyBorder="1" applyAlignment="1">
      <alignment horizontal="right" vertical="center"/>
    </xf>
    <xf numFmtId="3" fontId="21" fillId="0" borderId="44" xfId="0" applyNumberFormat="1" applyFont="1" applyBorder="1" applyAlignment="1">
      <alignment horizontal="center" vertical="center"/>
    </xf>
    <xf numFmtId="3" fontId="18" fillId="0" borderId="2" xfId="0" applyNumberFormat="1" applyFont="1" applyBorder="1" applyAlignment="1">
      <alignment/>
    </xf>
    <xf numFmtId="3" fontId="21" fillId="0" borderId="44" xfId="0" applyNumberFormat="1" applyFont="1" applyBorder="1" applyAlignment="1">
      <alignment/>
    </xf>
    <xf numFmtId="3" fontId="18" fillId="0" borderId="27" xfId="0" applyNumberFormat="1" applyFont="1" applyBorder="1" applyAlignment="1">
      <alignment/>
    </xf>
    <xf numFmtId="3" fontId="18" fillId="0" borderId="28" xfId="0" applyNumberFormat="1" applyFont="1" applyBorder="1" applyAlignment="1">
      <alignment/>
    </xf>
    <xf numFmtId="3" fontId="21" fillId="0" borderId="45" xfId="0" applyNumberFormat="1" applyFont="1" applyBorder="1" applyAlignment="1">
      <alignment vertical="center"/>
    </xf>
    <xf numFmtId="3" fontId="27" fillId="0" borderId="16" xfId="0" applyNumberFormat="1" applyFont="1" applyBorder="1" applyAlignment="1">
      <alignment vertical="center"/>
    </xf>
    <xf numFmtId="3" fontId="27" fillId="0" borderId="25" xfId="0" applyNumberFormat="1" applyFont="1" applyBorder="1" applyAlignment="1">
      <alignment vertical="center"/>
    </xf>
    <xf numFmtId="3" fontId="27" fillId="0" borderId="19" xfId="0" applyNumberFormat="1" applyFont="1" applyBorder="1" applyAlignment="1">
      <alignment horizontal="centerContinuous" vertical="center"/>
    </xf>
    <xf numFmtId="4" fontId="20" fillId="0" borderId="43" xfId="0" applyNumberFormat="1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18" fillId="0" borderId="0" xfId="0" applyFont="1" applyBorder="1" applyAlignment="1">
      <alignment/>
    </xf>
    <xf numFmtId="4" fontId="18" fillId="0" borderId="0" xfId="0" applyNumberFormat="1" applyFont="1" applyBorder="1" applyAlignment="1">
      <alignment/>
    </xf>
    <xf numFmtId="4" fontId="19" fillId="0" borderId="0" xfId="0" applyNumberFormat="1" applyFont="1" applyBorder="1" applyAlignment="1">
      <alignment/>
    </xf>
    <xf numFmtId="4" fontId="19" fillId="0" borderId="0" xfId="0" applyNumberFormat="1" applyFont="1" applyAlignment="1">
      <alignment/>
    </xf>
    <xf numFmtId="0" fontId="21" fillId="0" borderId="19" xfId="0" applyFont="1" applyBorder="1" applyAlignment="1">
      <alignment vertical="center"/>
    </xf>
    <xf numFmtId="0" fontId="15" fillId="0" borderId="52" xfId="0" applyFont="1" applyBorder="1" applyAlignment="1">
      <alignment/>
    </xf>
    <xf numFmtId="0" fontId="33" fillId="0" borderId="2" xfId="0" applyFont="1" applyBorder="1" applyAlignment="1">
      <alignment wrapText="1"/>
    </xf>
    <xf numFmtId="3" fontId="33" fillId="0" borderId="0" xfId="0" applyNumberFormat="1" applyFont="1" applyAlignment="1">
      <alignment/>
    </xf>
    <xf numFmtId="3" fontId="33" fillId="0" borderId="27" xfId="0" applyNumberFormat="1" applyFont="1" applyBorder="1" applyAlignment="1">
      <alignment/>
    </xf>
    <xf numFmtId="0" fontId="15" fillId="0" borderId="0" xfId="0" applyFont="1" applyAlignment="1">
      <alignment/>
    </xf>
    <xf numFmtId="0" fontId="33" fillId="0" borderId="2" xfId="0" applyFont="1" applyBorder="1" applyAlignment="1">
      <alignment/>
    </xf>
    <xf numFmtId="3" fontId="33" fillId="0" borderId="2" xfId="0" applyNumberFormat="1" applyFont="1" applyBorder="1" applyAlignment="1">
      <alignment/>
    </xf>
    <xf numFmtId="3" fontId="33" fillId="0" borderId="44" xfId="0" applyNumberFormat="1" applyFont="1" applyBorder="1" applyAlignment="1">
      <alignment/>
    </xf>
    <xf numFmtId="0" fontId="22" fillId="0" borderId="51" xfId="0" applyFont="1" applyBorder="1" applyAlignment="1">
      <alignment/>
    </xf>
    <xf numFmtId="0" fontId="22" fillId="0" borderId="0" xfId="0" applyFont="1" applyAlignment="1">
      <alignment/>
    </xf>
    <xf numFmtId="0" fontId="33" fillId="0" borderId="52" xfId="0" applyFont="1" applyBorder="1" applyAlignment="1">
      <alignment/>
    </xf>
    <xf numFmtId="0" fontId="33" fillId="0" borderId="2" xfId="0" applyFont="1" applyBorder="1" applyAlignment="1">
      <alignment vertical="center"/>
    </xf>
    <xf numFmtId="3" fontId="33" fillId="0" borderId="2" xfId="0" applyNumberFormat="1" applyFont="1" applyBorder="1" applyAlignment="1">
      <alignment vertical="center"/>
    </xf>
    <xf numFmtId="0" fontId="33" fillId="0" borderId="0" xfId="0" applyFont="1" applyAlignment="1">
      <alignment/>
    </xf>
    <xf numFmtId="0" fontId="18" fillId="0" borderId="52" xfId="0" applyFont="1" applyBorder="1" applyAlignment="1">
      <alignment/>
    </xf>
    <xf numFmtId="0" fontId="18" fillId="0" borderId="0" xfId="0" applyFont="1" applyAlignment="1">
      <alignment/>
    </xf>
    <xf numFmtId="0" fontId="19" fillId="0" borderId="0" xfId="0" applyNumberFormat="1" applyFont="1" applyFill="1" applyBorder="1" applyAlignment="1" applyProtection="1">
      <alignment horizontal="left" vertical="center"/>
      <protection locked="0"/>
    </xf>
    <xf numFmtId="0" fontId="34" fillId="0" borderId="0" xfId="0" applyFont="1" applyAlignment="1">
      <alignment/>
    </xf>
    <xf numFmtId="0" fontId="27" fillId="0" borderId="0" xfId="0" applyFont="1" applyAlignment="1">
      <alignment horizontal="center"/>
    </xf>
    <xf numFmtId="3" fontId="19" fillId="0" borderId="0" xfId="0" applyNumberFormat="1" applyFont="1" applyFill="1" applyBorder="1" applyAlignment="1" applyProtection="1">
      <alignment horizontal="center"/>
      <protection/>
    </xf>
    <xf numFmtId="49" fontId="23" fillId="0" borderId="53" xfId="0" applyNumberFormat="1" applyFont="1" applyFill="1" applyBorder="1" applyAlignment="1" applyProtection="1">
      <alignment horizontal="center" wrapText="1"/>
      <protection/>
    </xf>
    <xf numFmtId="49" fontId="23" fillId="0" borderId="4" xfId="0" applyNumberFormat="1" applyFont="1" applyFill="1" applyBorder="1" applyAlignment="1" applyProtection="1">
      <alignment horizontal="center" wrapText="1"/>
      <protection/>
    </xf>
    <xf numFmtId="0" fontId="21" fillId="0" borderId="4" xfId="0" applyNumberFormat="1" applyFont="1" applyFill="1" applyBorder="1" applyAlignment="1" applyProtection="1">
      <alignment horizontal="center" wrapText="1"/>
      <protection/>
    </xf>
    <xf numFmtId="0" fontId="21" fillId="0" borderId="20" xfId="0" applyFont="1" applyBorder="1" applyAlignment="1">
      <alignment horizontal="center" wrapText="1"/>
    </xf>
    <xf numFmtId="0" fontId="19" fillId="0" borderId="0" xfId="0" applyNumberFormat="1" applyFont="1" applyFill="1" applyBorder="1" applyAlignment="1" applyProtection="1">
      <alignment vertical="top"/>
      <protection/>
    </xf>
    <xf numFmtId="49" fontId="23" fillId="0" borderId="54" xfId="0" applyNumberFormat="1" applyFont="1" applyFill="1" applyBorder="1" applyAlignment="1" applyProtection="1">
      <alignment horizontal="center" vertical="center" wrapText="1"/>
      <protection/>
    </xf>
    <xf numFmtId="49" fontId="23" fillId="0" borderId="31" xfId="0" applyNumberFormat="1" applyFont="1" applyFill="1" applyBorder="1" applyAlignment="1" applyProtection="1">
      <alignment horizontal="center" vertical="center" wrapText="1"/>
      <protection/>
    </xf>
    <xf numFmtId="0" fontId="23" fillId="0" borderId="31" xfId="0" applyNumberFormat="1" applyFont="1" applyFill="1" applyBorder="1" applyAlignment="1" applyProtection="1">
      <alignment horizontal="center" vertical="top" wrapText="1"/>
      <protection/>
    </xf>
    <xf numFmtId="0" fontId="22" fillId="0" borderId="0" xfId="0" applyNumberFormat="1" applyFont="1" applyFill="1" applyBorder="1" applyAlignment="1" applyProtection="1">
      <alignment vertical="center" wrapText="1"/>
      <protection/>
    </xf>
    <xf numFmtId="49" fontId="25" fillId="0" borderId="8" xfId="0" applyNumberFormat="1" applyFont="1" applyFill="1" applyBorder="1" applyAlignment="1" applyProtection="1">
      <alignment horizontal="center" vertical="center" wrapText="1"/>
      <protection/>
    </xf>
    <xf numFmtId="0" fontId="26" fillId="0" borderId="9" xfId="0" applyNumberFormat="1" applyFont="1" applyFill="1" applyBorder="1" applyAlignment="1" applyProtection="1">
      <alignment horizontal="center" vertical="center"/>
      <protection/>
    </xf>
    <xf numFmtId="0" fontId="26" fillId="0" borderId="55" xfId="0" applyNumberFormat="1" applyFont="1" applyFill="1" applyBorder="1" applyAlignment="1" applyProtection="1">
      <alignment horizontal="center" vertical="center"/>
      <protection/>
    </xf>
    <xf numFmtId="0" fontId="26" fillId="0" borderId="56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0" fillId="0" borderId="18" xfId="0" applyFont="1" applyBorder="1" applyAlignment="1">
      <alignment horizontal="center" vertical="center"/>
    </xf>
    <xf numFmtId="49" fontId="28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57" xfId="0" applyNumberFormat="1" applyFont="1" applyFill="1" applyBorder="1" applyAlignment="1" applyProtection="1">
      <alignment vertical="center" wrapText="1"/>
      <protection/>
    </xf>
    <xf numFmtId="3" fontId="21" fillId="0" borderId="16" xfId="0" applyNumberFormat="1" applyFont="1" applyBorder="1" applyAlignment="1">
      <alignment vertical="center"/>
    </xf>
    <xf numFmtId="3" fontId="21" fillId="0" borderId="17" xfId="0" applyNumberFormat="1" applyFont="1" applyBorder="1" applyAlignment="1">
      <alignment vertical="center"/>
    </xf>
    <xf numFmtId="0" fontId="19" fillId="0" borderId="0" xfId="0" applyFont="1" applyAlignment="1">
      <alignment vertical="center"/>
    </xf>
    <xf numFmtId="0" fontId="22" fillId="0" borderId="58" xfId="0" applyFont="1" applyBorder="1" applyAlignment="1">
      <alignment horizontal="center" vertical="center"/>
    </xf>
    <xf numFmtId="0" fontId="28" fillId="0" borderId="59" xfId="0" applyNumberFormat="1" applyFont="1" applyFill="1" applyBorder="1" applyAlignment="1" applyProtection="1">
      <alignment vertical="center"/>
      <protection/>
    </xf>
    <xf numFmtId="0" fontId="20" fillId="0" borderId="60" xfId="0" applyFont="1" applyBorder="1" applyAlignment="1">
      <alignment vertical="center" wrapText="1"/>
    </xf>
    <xf numFmtId="3" fontId="22" fillId="0" borderId="6" xfId="0" applyNumberFormat="1" applyFont="1" applyBorder="1" applyAlignment="1">
      <alignment vertical="center"/>
    </xf>
    <xf numFmtId="3" fontId="22" fillId="0" borderId="61" xfId="0" applyNumberFormat="1" applyFont="1" applyBorder="1" applyAlignment="1">
      <alignment vertical="center"/>
    </xf>
    <xf numFmtId="0" fontId="22" fillId="0" borderId="62" xfId="0" applyFont="1" applyBorder="1" applyAlignment="1">
      <alignment horizontal="center" vertical="center"/>
    </xf>
    <xf numFmtId="49" fontId="19" fillId="0" borderId="6" xfId="0" applyNumberFormat="1" applyFont="1" applyFill="1" applyBorder="1" applyAlignment="1" applyProtection="1">
      <alignment horizontal="center" vertical="center" wrapText="1"/>
      <protection/>
    </xf>
    <xf numFmtId="0" fontId="19" fillId="0" borderId="63" xfId="0" applyNumberFormat="1" applyFont="1" applyFill="1" applyBorder="1" applyAlignment="1" applyProtection="1">
      <alignment vertical="center" wrapText="1"/>
      <protection/>
    </xf>
    <xf numFmtId="3" fontId="19" fillId="0" borderId="9" xfId="0" applyNumberFormat="1" applyFont="1" applyBorder="1" applyAlignment="1">
      <alignment vertical="center"/>
    </xf>
    <xf numFmtId="3" fontId="22" fillId="0" borderId="64" xfId="0" applyNumberFormat="1" applyFont="1" applyBorder="1" applyAlignment="1">
      <alignment vertical="center"/>
    </xf>
    <xf numFmtId="0" fontId="19" fillId="0" borderId="55" xfId="0" applyNumberFormat="1" applyFont="1" applyFill="1" applyBorder="1" applyAlignment="1" applyProtection="1">
      <alignment horizontal="center" vertical="center"/>
      <protection/>
    </xf>
    <xf numFmtId="0" fontId="19" fillId="0" borderId="9" xfId="0" applyNumberFormat="1" applyFont="1" applyFill="1" applyBorder="1" applyAlignment="1" applyProtection="1">
      <alignment vertical="center" wrapText="1"/>
      <protection/>
    </xf>
    <xf numFmtId="3" fontId="19" fillId="0" borderId="6" xfId="0" applyNumberFormat="1" applyFont="1" applyBorder="1" applyAlignment="1">
      <alignment vertical="center"/>
    </xf>
    <xf numFmtId="3" fontId="19" fillId="0" borderId="61" xfId="0" applyNumberFormat="1" applyFont="1" applyBorder="1" applyAlignment="1">
      <alignment vertical="center"/>
    </xf>
    <xf numFmtId="0" fontId="28" fillId="0" borderId="16" xfId="0" applyFont="1" applyBorder="1" applyAlignment="1">
      <alignment horizontal="centerContinuous" vertical="center" wrapText="1"/>
    </xf>
    <xf numFmtId="0" fontId="34" fillId="0" borderId="57" xfId="0" applyFont="1" applyBorder="1" applyAlignment="1">
      <alignment horizontal="centerContinuous" vertical="center" wrapText="1"/>
    </xf>
    <xf numFmtId="0" fontId="24" fillId="0" borderId="6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1" fillId="0" borderId="65" xfId="0" applyFont="1" applyBorder="1" applyAlignment="1">
      <alignment horizontal="center" vertical="center"/>
    </xf>
    <xf numFmtId="0" fontId="5" fillId="0" borderId="8" xfId="0" applyNumberFormat="1" applyFont="1" applyFill="1" applyBorder="1" applyAlignment="1" applyProtection="1">
      <alignment horizontal="centerContinuous" vertical="center"/>
      <protection locked="0"/>
    </xf>
    <xf numFmtId="164" fontId="14" fillId="0" borderId="9" xfId="0" applyNumberFormat="1" applyFont="1" applyFill="1" applyBorder="1" applyAlignment="1" applyProtection="1">
      <alignment horizontal="center" vertical="center"/>
      <protection locked="0"/>
    </xf>
    <xf numFmtId="3" fontId="28" fillId="0" borderId="21" xfId="0" applyNumberFormat="1" applyFont="1" applyFill="1" applyBorder="1" applyAlignment="1" applyProtection="1">
      <alignment vertical="center"/>
      <protection locked="0"/>
    </xf>
    <xf numFmtId="3" fontId="28" fillId="0" borderId="11" xfId="0" applyNumberFormat="1" applyFont="1" applyFill="1" applyBorder="1" applyAlignment="1" applyProtection="1">
      <alignment vertical="center"/>
      <protection locked="0"/>
    </xf>
    <xf numFmtId="0" fontId="16" fillId="0" borderId="41" xfId="0" applyNumberFormat="1" applyFont="1" applyFill="1" applyBorder="1" applyAlignment="1" applyProtection="1">
      <alignment horizontal="centerContinuous" vertical="center"/>
      <protection locked="0"/>
    </xf>
    <xf numFmtId="0" fontId="16" fillId="0" borderId="2" xfId="0" applyNumberFormat="1" applyFont="1" applyFill="1" applyBorder="1" applyAlignment="1" applyProtection="1">
      <alignment vertical="center" wrapText="1"/>
      <protection locked="0"/>
    </xf>
    <xf numFmtId="164" fontId="35" fillId="0" borderId="24" xfId="0" applyNumberFormat="1" applyFont="1" applyFill="1" applyBorder="1" applyAlignment="1" applyProtection="1">
      <alignment horizontal="center" vertical="center"/>
      <protection locked="0"/>
    </xf>
    <xf numFmtId="164" fontId="35" fillId="0" borderId="44" xfId="0" applyNumberFormat="1" applyFont="1" applyFill="1" applyBorder="1" applyAlignment="1" applyProtection="1">
      <alignment horizontal="center" vertical="center"/>
      <protection locked="0"/>
    </xf>
    <xf numFmtId="3" fontId="16" fillId="0" borderId="24" xfId="0" applyNumberFormat="1" applyFont="1" applyFill="1" applyBorder="1" applyAlignment="1" applyProtection="1">
      <alignment horizontal="right" vertical="center"/>
      <protection locked="0"/>
    </xf>
    <xf numFmtId="3" fontId="16" fillId="0" borderId="12" xfId="0" applyNumberFormat="1" applyFont="1" applyFill="1" applyBorder="1" applyAlignment="1" applyProtection="1">
      <alignment horizontal="right" vertical="center"/>
      <protection locked="0"/>
    </xf>
    <xf numFmtId="0" fontId="35" fillId="0" borderId="0" xfId="0" applyNumberFormat="1" applyFont="1" applyFill="1" applyBorder="1" applyAlignment="1" applyProtection="1">
      <alignment vertical="center"/>
      <protection locked="0"/>
    </xf>
    <xf numFmtId="0" fontId="16" fillId="0" borderId="28" xfId="0" applyNumberFormat="1" applyFont="1" applyFill="1" applyBorder="1" applyAlignment="1" applyProtection="1">
      <alignment vertical="center" wrapText="1"/>
      <protection locked="0"/>
    </xf>
    <xf numFmtId="1" fontId="16" fillId="0" borderId="1" xfId="0" applyNumberFormat="1" applyFont="1" applyFill="1" applyBorder="1" applyAlignment="1" applyProtection="1">
      <alignment horizontal="centerContinuous" vertical="center"/>
      <protection locked="0"/>
    </xf>
    <xf numFmtId="44" fontId="16" fillId="0" borderId="2" xfId="18" applyFont="1" applyFill="1" applyBorder="1" applyAlignment="1" applyProtection="1">
      <alignment horizontal="left" vertical="center" wrapText="1"/>
      <protection locked="0"/>
    </xf>
    <xf numFmtId="164" fontId="16" fillId="0" borderId="2" xfId="0" applyNumberFormat="1" applyFont="1" applyFill="1" applyBorder="1" applyAlignment="1" applyProtection="1">
      <alignment horizontal="center" vertical="center"/>
      <protection locked="0"/>
    </xf>
    <xf numFmtId="164" fontId="16" fillId="0" borderId="44" xfId="0" applyNumberFormat="1" applyFont="1" applyFill="1" applyBorder="1" applyAlignment="1" applyProtection="1">
      <alignment horizontal="center" vertical="center"/>
      <protection locked="0"/>
    </xf>
    <xf numFmtId="3" fontId="16" fillId="0" borderId="24" xfId="0" applyNumberFormat="1" applyFont="1" applyFill="1" applyBorder="1" applyAlignment="1" applyProtection="1">
      <alignment vertical="center"/>
      <protection locked="0"/>
    </xf>
    <xf numFmtId="0" fontId="16" fillId="0" borderId="0" xfId="0" applyNumberFormat="1" applyFont="1" applyFill="1" applyBorder="1" applyAlignment="1" applyProtection="1">
      <alignment vertical="center"/>
      <protection locked="0"/>
    </xf>
    <xf numFmtId="1" fontId="5" fillId="0" borderId="47" xfId="0" applyNumberFormat="1" applyFont="1" applyFill="1" applyBorder="1" applyAlignment="1" applyProtection="1">
      <alignment horizontal="centerContinuous" vertical="center"/>
      <protection locked="0"/>
    </xf>
    <xf numFmtId="164" fontId="5" fillId="0" borderId="31" xfId="18" applyNumberFormat="1" applyFont="1" applyFill="1" applyBorder="1" applyAlignment="1" applyProtection="1">
      <alignment vertical="center" wrapText="1"/>
      <protection locked="0"/>
    </xf>
    <xf numFmtId="3" fontId="14" fillId="0" borderId="12" xfId="0" applyNumberFormat="1" applyFont="1" applyFill="1" applyBorder="1" applyAlignment="1" applyProtection="1">
      <alignment horizontal="right" vertical="center"/>
      <protection locked="0"/>
    </xf>
    <xf numFmtId="164" fontId="5" fillId="0" borderId="24" xfId="0" applyNumberFormat="1" applyFont="1" applyFill="1" applyBorder="1" applyAlignment="1" applyProtection="1">
      <alignment horizontal="center" vertical="center"/>
      <protection locked="0"/>
    </xf>
    <xf numFmtId="0" fontId="14" fillId="0" borderId="66" xfId="0" applyNumberFormat="1" applyFont="1" applyFill="1" applyBorder="1" applyAlignment="1" applyProtection="1">
      <alignment horizontal="centerContinuous" vertical="center"/>
      <protection locked="0"/>
    </xf>
    <xf numFmtId="0" fontId="14" fillId="0" borderId="28" xfId="0" applyNumberFormat="1" applyFont="1" applyFill="1" applyBorder="1" applyAlignment="1" applyProtection="1">
      <alignment vertical="center" wrapText="1"/>
      <protection locked="0"/>
    </xf>
    <xf numFmtId="164" fontId="14" fillId="0" borderId="28" xfId="0" applyNumberFormat="1" applyFont="1" applyFill="1" applyBorder="1" applyAlignment="1" applyProtection="1">
      <alignment horizontal="center" vertical="center"/>
      <protection locked="0"/>
    </xf>
    <xf numFmtId="164" fontId="14" fillId="0" borderId="45" xfId="0" applyNumberFormat="1" applyFont="1" applyFill="1" applyBorder="1" applyAlignment="1" applyProtection="1">
      <alignment horizontal="center" vertical="center"/>
      <protection locked="0"/>
    </xf>
    <xf numFmtId="3" fontId="14" fillId="0" borderId="38" xfId="0" applyNumberFormat="1" applyFont="1" applyFill="1" applyBorder="1" applyAlignment="1" applyProtection="1">
      <alignment horizontal="right" vertical="center"/>
      <protection locked="0"/>
    </xf>
    <xf numFmtId="3" fontId="14" fillId="0" borderId="29" xfId="0" applyNumberFormat="1" applyFont="1" applyFill="1" applyBorder="1" applyAlignment="1" applyProtection="1">
      <alignment horizontal="right" vertical="center"/>
      <protection locked="0"/>
    </xf>
    <xf numFmtId="0" fontId="16" fillId="0" borderId="47" xfId="0" applyNumberFormat="1" applyFont="1" applyFill="1" applyBorder="1" applyAlignment="1" applyProtection="1">
      <alignment horizontal="centerContinuous" vertical="center"/>
      <protection locked="0"/>
    </xf>
    <xf numFmtId="44" fontId="16" fillId="0" borderId="31" xfId="18" applyFont="1" applyFill="1" applyBorder="1" applyAlignment="1" applyProtection="1">
      <alignment horizontal="left" vertical="center" wrapText="1"/>
      <protection locked="0"/>
    </xf>
    <xf numFmtId="164" fontId="16" fillId="0" borderId="31" xfId="0" applyNumberFormat="1" applyFont="1" applyFill="1" applyBorder="1" applyAlignment="1" applyProtection="1">
      <alignment horizontal="center" vertical="center"/>
      <protection locked="0"/>
    </xf>
    <xf numFmtId="164" fontId="16" fillId="0" borderId="48" xfId="0" applyNumberFormat="1" applyFont="1" applyFill="1" applyBorder="1" applyAlignment="1" applyProtection="1">
      <alignment horizontal="center" vertical="center"/>
      <protection locked="0"/>
    </xf>
    <xf numFmtId="3" fontId="16" fillId="0" borderId="49" xfId="0" applyNumberFormat="1" applyFont="1" applyFill="1" applyBorder="1" applyAlignment="1" applyProtection="1">
      <alignment vertical="center"/>
      <protection locked="0"/>
    </xf>
    <xf numFmtId="3" fontId="16" fillId="0" borderId="50" xfId="0" applyNumberFormat="1" applyFont="1" applyFill="1" applyBorder="1" applyAlignment="1" applyProtection="1">
      <alignment horizontal="right" vertic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workbookViewId="0" topLeftCell="A1">
      <selection activeCell="F5" sqref="F5"/>
    </sheetView>
  </sheetViews>
  <sheetFormatPr defaultColWidth="9.00390625" defaultRowHeight="12.75"/>
  <cols>
    <col min="1" max="1" width="4.00390625" style="106" customWidth="1"/>
    <col min="2" max="2" width="7.75390625" style="106" customWidth="1"/>
    <col min="3" max="3" width="47.875" style="106" customWidth="1"/>
    <col min="4" max="5" width="12.75390625" style="106" customWidth="1"/>
    <col min="6" max="16384" width="9.125" style="106" customWidth="1"/>
  </cols>
  <sheetData>
    <row r="1" ht="12.75">
      <c r="D1" s="271" t="s">
        <v>92</v>
      </c>
    </row>
    <row r="2" ht="12.75">
      <c r="D2" s="22" t="s">
        <v>134</v>
      </c>
    </row>
    <row r="3" ht="12.75">
      <c r="D3" s="271" t="s">
        <v>13</v>
      </c>
    </row>
    <row r="4" ht="12.75">
      <c r="D4" s="22" t="s">
        <v>113</v>
      </c>
    </row>
    <row r="5" spans="3:5" s="272" customFormat="1" ht="57.75" customHeight="1">
      <c r="C5" s="273" t="s">
        <v>112</v>
      </c>
      <c r="D5" s="273"/>
      <c r="E5" s="273"/>
    </row>
    <row r="6" spans="3:5" s="272" customFormat="1" ht="16.5">
      <c r="C6" s="273" t="s">
        <v>93</v>
      </c>
      <c r="D6" s="273"/>
      <c r="E6" s="273"/>
    </row>
    <row r="7" spans="3:5" s="272" customFormat="1" ht="16.5">
      <c r="C7" s="273" t="s">
        <v>94</v>
      </c>
      <c r="D7" s="273"/>
      <c r="E7" s="273"/>
    </row>
    <row r="8" spans="3:5" s="272" customFormat="1" ht="15.75" customHeight="1">
      <c r="C8" s="273" t="s">
        <v>95</v>
      </c>
      <c r="D8" s="273"/>
      <c r="E8" s="273"/>
    </row>
    <row r="9" spans="3:5" s="272" customFormat="1" ht="24.75" customHeight="1" thickBot="1">
      <c r="C9" s="273"/>
      <c r="D9" s="273"/>
      <c r="E9" s="274" t="s">
        <v>10</v>
      </c>
    </row>
    <row r="10" spans="1:5" s="279" customFormat="1" ht="27" customHeight="1">
      <c r="A10" s="275" t="s">
        <v>96</v>
      </c>
      <c r="B10" s="276" t="s">
        <v>97</v>
      </c>
      <c r="C10" s="277" t="s">
        <v>98</v>
      </c>
      <c r="D10" s="313" t="s">
        <v>99</v>
      </c>
      <c r="E10" s="278"/>
    </row>
    <row r="11" spans="1:5" s="283" customFormat="1" ht="16.5" customHeight="1">
      <c r="A11" s="280"/>
      <c r="B11" s="281" t="s">
        <v>100</v>
      </c>
      <c r="C11" s="282"/>
      <c r="D11" s="311" t="s">
        <v>9</v>
      </c>
      <c r="E11" s="312" t="s">
        <v>6</v>
      </c>
    </row>
    <row r="12" spans="1:5" s="288" customFormat="1" ht="9.75" customHeight="1" thickBot="1">
      <c r="A12" s="284" t="s">
        <v>101</v>
      </c>
      <c r="B12" s="285">
        <v>2</v>
      </c>
      <c r="C12" s="285">
        <v>3</v>
      </c>
      <c r="D12" s="286">
        <v>4</v>
      </c>
      <c r="E12" s="287">
        <v>5</v>
      </c>
    </row>
    <row r="13" spans="1:5" s="294" customFormat="1" ht="39" customHeight="1" thickBot="1" thickTop="1">
      <c r="A13" s="289" t="s">
        <v>102</v>
      </c>
      <c r="B13" s="290" t="s">
        <v>103</v>
      </c>
      <c r="C13" s="291" t="s">
        <v>104</v>
      </c>
      <c r="D13" s="292">
        <f>D14</f>
        <v>5000</v>
      </c>
      <c r="E13" s="293">
        <f>E14</f>
        <v>5000</v>
      </c>
    </row>
    <row r="14" spans="1:5" s="294" customFormat="1" ht="24" customHeight="1" thickTop="1">
      <c r="A14" s="295" t="s">
        <v>105</v>
      </c>
      <c r="B14" s="296" t="s">
        <v>106</v>
      </c>
      <c r="C14" s="297"/>
      <c r="D14" s="298">
        <f>SUM(D15:D16)</f>
        <v>5000</v>
      </c>
      <c r="E14" s="299">
        <f>SUM(E15:E16)</f>
        <v>5000</v>
      </c>
    </row>
    <row r="15" spans="1:5" s="294" customFormat="1" ht="57" customHeight="1">
      <c r="A15" s="300"/>
      <c r="B15" s="301" t="s">
        <v>107</v>
      </c>
      <c r="C15" s="302" t="s">
        <v>108</v>
      </c>
      <c r="D15" s="303">
        <v>5000</v>
      </c>
      <c r="E15" s="304"/>
    </row>
    <row r="16" spans="1:5" s="294" customFormat="1" ht="63" customHeight="1" thickBot="1">
      <c r="A16" s="295"/>
      <c r="B16" s="305">
        <v>2450</v>
      </c>
      <c r="C16" s="306" t="s">
        <v>109</v>
      </c>
      <c r="D16" s="307"/>
      <c r="E16" s="308">
        <v>5000</v>
      </c>
    </row>
    <row r="17" spans="1:5" s="294" customFormat="1" ht="38.25" customHeight="1" thickBot="1" thickTop="1">
      <c r="A17" s="289" t="s">
        <v>110</v>
      </c>
      <c r="B17" s="309" t="s">
        <v>111</v>
      </c>
      <c r="C17" s="310"/>
      <c r="D17" s="292">
        <f>D13</f>
        <v>5000</v>
      </c>
      <c r="E17" s="293">
        <f>E13</f>
        <v>5000</v>
      </c>
    </row>
    <row r="18" s="294" customFormat="1" ht="13.5" thickTop="1"/>
    <row r="19" s="294" customFormat="1" ht="12.75"/>
    <row r="20" s="294" customFormat="1" ht="12.75"/>
    <row r="21" s="294" customFormat="1" ht="12.75"/>
    <row r="22" s="294" customFormat="1" ht="12.75"/>
    <row r="23" s="294" customFormat="1" ht="12.75"/>
    <row r="24" s="294" customFormat="1" ht="12.75"/>
    <row r="25" s="294" customFormat="1" ht="12.75"/>
    <row r="26" s="294" customFormat="1" ht="12.75"/>
    <row r="27" s="294" customFormat="1" ht="12.75"/>
    <row r="28" s="294" customFormat="1" ht="12.75"/>
    <row r="29" s="294" customFormat="1" ht="12.75"/>
    <row r="30" s="294" customFormat="1" ht="12.75"/>
    <row r="31" s="294" customFormat="1" ht="12.75"/>
    <row r="32" s="294" customFormat="1" ht="12.75"/>
    <row r="33" s="294" customFormat="1" ht="12.75"/>
    <row r="34" s="294" customFormat="1" ht="12.75"/>
    <row r="35" s="294" customFormat="1" ht="12.75"/>
    <row r="36" s="294" customFormat="1" ht="12.75"/>
    <row r="37" s="294" customFormat="1" ht="12.75"/>
    <row r="38" s="294" customFormat="1" ht="12.75"/>
    <row r="39" s="294" customFormat="1" ht="12.75"/>
    <row r="40" s="294" customFormat="1" ht="12.75"/>
    <row r="41" s="294" customFormat="1" ht="12.75"/>
    <row r="42" s="294" customFormat="1" ht="12.75"/>
    <row r="43" s="294" customFormat="1" ht="12.75"/>
    <row r="44" s="294" customFormat="1" ht="12.75"/>
    <row r="45" s="294" customFormat="1" ht="12.75"/>
    <row r="46" s="294" customFormat="1" ht="12.75"/>
    <row r="47" s="294" customFormat="1" ht="12.75"/>
    <row r="48" s="294" customFormat="1" ht="12.75"/>
    <row r="49" s="294" customFormat="1" ht="12.75"/>
    <row r="50" s="294" customFormat="1" ht="12.75"/>
    <row r="51" s="294" customFormat="1" ht="12.75"/>
    <row r="52" s="294" customFormat="1" ht="12.75"/>
    <row r="53" s="294" customFormat="1" ht="12.75"/>
    <row r="54" s="294" customFormat="1" ht="12.75"/>
    <row r="55" s="294" customFormat="1" ht="12.75"/>
    <row r="56" s="294" customFormat="1" ht="12.75"/>
    <row r="57" s="294" customFormat="1" ht="12.75"/>
    <row r="58" s="294" customFormat="1" ht="12.75"/>
    <row r="59" s="294" customFormat="1" ht="12.75"/>
    <row r="60" s="294" customFormat="1" ht="12.75"/>
    <row r="61" s="294" customFormat="1" ht="12.75"/>
    <row r="62" s="294" customFormat="1" ht="12.75"/>
    <row r="63" s="294" customFormat="1" ht="12.75"/>
    <row r="64" s="294" customFormat="1" ht="12.75"/>
    <row r="65" s="294" customFormat="1" ht="12.75"/>
    <row r="66" s="294" customFormat="1" ht="12.75"/>
    <row r="67" s="294" customFormat="1" ht="12.75"/>
    <row r="68" s="294" customFormat="1" ht="12.75"/>
    <row r="69" s="294" customFormat="1" ht="12.75"/>
    <row r="70" s="294" customFormat="1" ht="12.75"/>
    <row r="71" s="294" customFormat="1" ht="12.75"/>
    <row r="72" s="294" customFormat="1" ht="12.75"/>
    <row r="73" s="294" customFormat="1" ht="12.75"/>
    <row r="74" s="294" customFormat="1" ht="12.75"/>
    <row r="75" s="294" customFormat="1" ht="12.75"/>
    <row r="76" s="294" customFormat="1" ht="12.75"/>
    <row r="77" s="294" customFormat="1" ht="12.75"/>
    <row r="78" s="294" customFormat="1" ht="12.75"/>
    <row r="79" s="294" customFormat="1" ht="12.75"/>
    <row r="80" s="294" customFormat="1" ht="12.75"/>
  </sheetData>
  <printOptions horizontalCentered="1"/>
  <pageMargins left="0" right="0" top="0.984251968503937" bottom="0.984251968503937" header="0.5118110236220472" footer="0.5118110236220472"/>
  <pageSetup firstPageNumber="10" useFirstPageNumber="1" horizontalDpi="300" verticalDpi="300" orientation="portrait" paperSize="9" r:id="rId1"/>
  <headerFooter alignWithMargins="0">
    <oddHeader>&amp;C &amp;"Times New Roman CE,Normalny"&amp;P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44"/>
  <sheetViews>
    <sheetView workbookViewId="0" topLeftCell="A1">
      <selection activeCell="F6" sqref="F6"/>
    </sheetView>
  </sheetViews>
  <sheetFormatPr defaultColWidth="9.00390625" defaultRowHeight="12.75"/>
  <cols>
    <col min="1" max="1" width="7.875" style="106" customWidth="1"/>
    <col min="2" max="2" width="48.25390625" style="106" customWidth="1"/>
    <col min="3" max="4" width="15.00390625" style="106" customWidth="1"/>
    <col min="5" max="16384" width="9.125" style="106" customWidth="1"/>
  </cols>
  <sheetData>
    <row r="1" ht="12.75">
      <c r="C1" s="10" t="s">
        <v>91</v>
      </c>
    </row>
    <row r="2" ht="14.25" customHeight="1">
      <c r="C2" s="22" t="s">
        <v>134</v>
      </c>
    </row>
    <row r="3" spans="1:4" ht="14.25" customHeight="1">
      <c r="A3" s="212"/>
      <c r="B3" s="212"/>
      <c r="C3" s="22" t="s">
        <v>13</v>
      </c>
      <c r="D3" s="213"/>
    </row>
    <row r="4" spans="1:4" ht="14.25" customHeight="1">
      <c r="A4" s="212"/>
      <c r="B4" s="212"/>
      <c r="C4" s="22" t="s">
        <v>113</v>
      </c>
      <c r="D4" s="213"/>
    </row>
    <row r="5" spans="1:4" ht="21.75" customHeight="1">
      <c r="A5" s="212"/>
      <c r="B5" s="212"/>
      <c r="C5" s="214"/>
      <c r="D5" s="213"/>
    </row>
    <row r="6" spans="1:4" ht="18.75">
      <c r="A6" s="212"/>
      <c r="B6" s="215" t="s">
        <v>70</v>
      </c>
      <c r="C6" s="215"/>
      <c r="D6" s="213"/>
    </row>
    <row r="7" spans="1:4" ht="18.75">
      <c r="A7" s="212"/>
      <c r="B7" s="215" t="s">
        <v>71</v>
      </c>
      <c r="C7" s="212"/>
      <c r="D7" s="213"/>
    </row>
    <row r="8" spans="1:4" ht="18.75">
      <c r="A8" s="212"/>
      <c r="B8" s="215" t="s">
        <v>89</v>
      </c>
      <c r="C8" s="212"/>
      <c r="D8" s="213"/>
    </row>
    <row r="9" spans="1:4" ht="18.75">
      <c r="A9" s="212"/>
      <c r="B9" s="215" t="s">
        <v>90</v>
      </c>
      <c r="C9" s="212"/>
      <c r="D9" s="213"/>
    </row>
    <row r="10" ht="26.25" customHeight="1" thickBot="1">
      <c r="D10" s="216" t="s">
        <v>10</v>
      </c>
    </row>
    <row r="11" spans="1:4" ht="36.75" customHeight="1" thickBot="1" thickTop="1">
      <c r="A11" s="217" t="s">
        <v>72</v>
      </c>
      <c r="B11" s="218" t="s">
        <v>73</v>
      </c>
      <c r="C11" s="218" t="s">
        <v>74</v>
      </c>
      <c r="D11" s="219" t="s">
        <v>75</v>
      </c>
    </row>
    <row r="12" spans="1:4" ht="14.25" customHeight="1" thickBot="1" thickTop="1">
      <c r="A12" s="220">
        <v>1</v>
      </c>
      <c r="B12" s="221">
        <v>2</v>
      </c>
      <c r="C12" s="221">
        <v>3</v>
      </c>
      <c r="D12" s="222">
        <v>4</v>
      </c>
    </row>
    <row r="13" spans="1:4" ht="45" customHeight="1" thickTop="1">
      <c r="A13" s="223">
        <v>9520</v>
      </c>
      <c r="B13" s="224" t="s">
        <v>114</v>
      </c>
      <c r="C13" s="225">
        <f>C16+C18</f>
        <v>30250000</v>
      </c>
      <c r="D13" s="226"/>
    </row>
    <row r="14" spans="1:4" ht="18.75" customHeight="1">
      <c r="A14" s="227"/>
      <c r="B14" s="228" t="s">
        <v>76</v>
      </c>
      <c r="C14" s="229"/>
      <c r="D14" s="226"/>
    </row>
    <row r="15" spans="1:4" ht="12" customHeight="1" hidden="1">
      <c r="A15" s="227"/>
      <c r="B15" s="228"/>
      <c r="C15" s="229"/>
      <c r="D15" s="226"/>
    </row>
    <row r="16" spans="1:4" s="270" customFormat="1" ht="28.5" customHeight="1">
      <c r="A16" s="269"/>
      <c r="B16" s="230" t="s">
        <v>77</v>
      </c>
      <c r="C16" s="231">
        <v>30000000</v>
      </c>
      <c r="D16" s="232"/>
    </row>
    <row r="17" spans="1:4" ht="4.5" customHeight="1">
      <c r="A17" s="227"/>
      <c r="B17" s="233"/>
      <c r="C17" s="234"/>
      <c r="D17" s="232"/>
    </row>
    <row r="18" spans="1:4" ht="20.25" customHeight="1">
      <c r="A18" s="227"/>
      <c r="B18" s="230" t="s">
        <v>78</v>
      </c>
      <c r="C18" s="231">
        <f>SUM(C19:C19)</f>
        <v>250000</v>
      </c>
      <c r="D18" s="232"/>
    </row>
    <row r="19" spans="1:4" s="268" customFormat="1" ht="26.25" customHeight="1">
      <c r="A19" s="265"/>
      <c r="B19" s="266" t="s">
        <v>79</v>
      </c>
      <c r="C19" s="267">
        <v>250000</v>
      </c>
      <c r="D19" s="262"/>
    </row>
    <row r="20" spans="1:4" ht="28.5" customHeight="1">
      <c r="A20" s="223">
        <v>9550</v>
      </c>
      <c r="B20" s="237" t="s">
        <v>80</v>
      </c>
      <c r="C20" s="238">
        <v>4627000</v>
      </c>
      <c r="D20" s="239"/>
    </row>
    <row r="21" spans="1:4" ht="16.5" customHeight="1">
      <c r="A21" s="227"/>
      <c r="B21" s="236"/>
      <c r="C21" s="235"/>
      <c r="D21" s="232"/>
    </row>
    <row r="22" spans="1:4" ht="15.75">
      <c r="A22" s="223">
        <v>992</v>
      </c>
      <c r="B22" s="237" t="s">
        <v>81</v>
      </c>
      <c r="C22" s="240"/>
      <c r="D22" s="241">
        <f>D24+D25+D26+D27</f>
        <v>12683700</v>
      </c>
    </row>
    <row r="23" spans="1:4" ht="15.75" customHeight="1">
      <c r="A23" s="227"/>
      <c r="B23" s="228" t="s">
        <v>76</v>
      </c>
      <c r="C23" s="240"/>
      <c r="D23" s="242"/>
    </row>
    <row r="24" spans="1:4" s="259" customFormat="1" ht="30.75" customHeight="1">
      <c r="A24" s="255"/>
      <c r="B24" s="256" t="s">
        <v>82</v>
      </c>
      <c r="C24" s="257"/>
      <c r="D24" s="258">
        <v>4178240</v>
      </c>
    </row>
    <row r="25" spans="1:4" s="259" customFormat="1" ht="32.25" customHeight="1">
      <c r="A25" s="255"/>
      <c r="B25" s="256" t="s">
        <v>83</v>
      </c>
      <c r="C25" s="257"/>
      <c r="D25" s="258">
        <v>6548860</v>
      </c>
    </row>
    <row r="26" spans="1:4" s="259" customFormat="1" ht="24.75" customHeight="1">
      <c r="A26" s="255"/>
      <c r="B26" s="260" t="s">
        <v>84</v>
      </c>
      <c r="C26" s="261"/>
      <c r="D26" s="262">
        <v>900000</v>
      </c>
    </row>
    <row r="27" spans="1:4" s="259" customFormat="1" ht="18.75" customHeight="1">
      <c r="A27" s="255"/>
      <c r="B27" s="260" t="s">
        <v>85</v>
      </c>
      <c r="C27" s="261"/>
      <c r="D27" s="262">
        <v>1056600</v>
      </c>
    </row>
    <row r="28" spans="1:4" ht="25.5" customHeight="1" thickBot="1">
      <c r="A28" s="223">
        <v>9940</v>
      </c>
      <c r="B28" s="237" t="s">
        <v>86</v>
      </c>
      <c r="C28" s="243"/>
      <c r="D28" s="244">
        <v>1413195</v>
      </c>
    </row>
    <row r="29" spans="1:4" s="264" customFormat="1" ht="21" customHeight="1" thickBot="1" thickTop="1">
      <c r="A29" s="263"/>
      <c r="B29" s="254" t="s">
        <v>87</v>
      </c>
      <c r="C29" s="245">
        <f>C20+C13+C21</f>
        <v>34877000</v>
      </c>
      <c r="D29" s="246">
        <f>D22+D28</f>
        <v>14096895</v>
      </c>
    </row>
    <row r="30" spans="1:4" s="264" customFormat="1" ht="27" customHeight="1" thickBot="1" thickTop="1">
      <c r="A30" s="263"/>
      <c r="B30" s="254" t="s">
        <v>88</v>
      </c>
      <c r="C30" s="247">
        <f>D29-C29</f>
        <v>-20780105</v>
      </c>
      <c r="D30" s="248"/>
    </row>
    <row r="31" spans="1:4" ht="16.5" thickTop="1">
      <c r="A31" s="249"/>
      <c r="B31" s="250"/>
      <c r="C31" s="251"/>
      <c r="D31" s="251"/>
    </row>
    <row r="32" spans="1:4" ht="15.75">
      <c r="A32" s="249"/>
      <c r="B32" s="250"/>
      <c r="C32" s="251"/>
      <c r="D32" s="251"/>
    </row>
    <row r="33" spans="1:4" ht="15.75">
      <c r="A33" s="249"/>
      <c r="B33" s="250"/>
      <c r="C33" s="251"/>
      <c r="D33" s="251"/>
    </row>
    <row r="34" spans="1:4" ht="15.75">
      <c r="A34" s="249"/>
      <c r="B34" s="250"/>
      <c r="C34" s="251"/>
      <c r="D34" s="251"/>
    </row>
    <row r="35" spans="1:4" ht="15.75">
      <c r="A35" s="249"/>
      <c r="B35" s="250"/>
      <c r="C35" s="251"/>
      <c r="D35" s="251"/>
    </row>
    <row r="36" spans="1:4" ht="15.75">
      <c r="A36" s="249"/>
      <c r="B36" s="250"/>
      <c r="C36" s="251"/>
      <c r="D36" s="251"/>
    </row>
    <row r="37" spans="1:4" ht="12.75">
      <c r="A37" s="249"/>
      <c r="B37" s="249"/>
      <c r="C37" s="252"/>
      <c r="D37" s="252"/>
    </row>
    <row r="38" spans="1:4" ht="12.75">
      <c r="A38" s="249"/>
      <c r="B38" s="249"/>
      <c r="C38" s="252"/>
      <c r="D38" s="252"/>
    </row>
    <row r="39" spans="1:4" ht="12.75">
      <c r="A39" s="249"/>
      <c r="B39" s="249"/>
      <c r="C39" s="252"/>
      <c r="D39" s="252"/>
    </row>
    <row r="40" spans="3:4" ht="12.75">
      <c r="C40" s="253"/>
      <c r="D40" s="253"/>
    </row>
    <row r="41" spans="3:4" ht="12.75">
      <c r="C41" s="253"/>
      <c r="D41" s="253"/>
    </row>
    <row r="42" spans="3:4" ht="12.75">
      <c r="C42" s="253"/>
      <c r="D42" s="253"/>
    </row>
    <row r="43" spans="3:4" ht="12.75">
      <c r="C43" s="253"/>
      <c r="D43" s="253"/>
    </row>
    <row r="44" spans="3:4" ht="12.75">
      <c r="C44" s="253"/>
      <c r="D44" s="253"/>
    </row>
  </sheetData>
  <printOptions horizontalCentered="1"/>
  <pageMargins left="0" right="0" top="0.984251968503937" bottom="0.984251968503937" header="0.5118110236220472" footer="0.5118110236220472"/>
  <pageSetup firstPageNumber="9" useFirstPageNumber="1" horizontalDpi="300" verticalDpi="300" orientation="portrait" paperSize="9" r:id="rId1"/>
  <headerFooter alignWithMargins="0">
    <oddHeader>&amp;C&amp;"Times New Roman CE,Normalny"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D2" sqref="D2"/>
    </sheetView>
  </sheetViews>
  <sheetFormatPr defaultColWidth="9.00390625" defaultRowHeight="12.75"/>
  <cols>
    <col min="1" max="1" width="8.00390625" style="1" customWidth="1"/>
    <col min="2" max="2" width="33.625" style="1" customWidth="1"/>
    <col min="3" max="3" width="7.00390625" style="1" customWidth="1"/>
    <col min="4" max="5" width="18.00390625" style="1" customWidth="1"/>
    <col min="6" max="16384" width="10.00390625" style="1" customWidth="1"/>
  </cols>
  <sheetData>
    <row r="1" spans="4:5" s="11" customFormat="1" ht="15.75">
      <c r="D1" s="10" t="s">
        <v>26</v>
      </c>
      <c r="E1" s="10"/>
    </row>
    <row r="2" spans="1:5" s="11" customFormat="1" ht="13.5" customHeight="1">
      <c r="A2" s="27"/>
      <c r="B2" s="28"/>
      <c r="C2" s="8"/>
      <c r="D2" s="22" t="s">
        <v>134</v>
      </c>
      <c r="E2" s="22"/>
    </row>
    <row r="3" spans="1:5" s="11" customFormat="1" ht="14.25" customHeight="1">
      <c r="A3" s="27"/>
      <c r="B3" s="28"/>
      <c r="C3" s="8"/>
      <c r="D3" s="22" t="s">
        <v>13</v>
      </c>
      <c r="E3" s="22"/>
    </row>
    <row r="4" spans="1:5" s="11" customFormat="1" ht="13.5" customHeight="1">
      <c r="A4" s="27"/>
      <c r="B4" s="28"/>
      <c r="C4" s="43"/>
      <c r="D4" s="22" t="s">
        <v>113</v>
      </c>
      <c r="E4" s="22"/>
    </row>
    <row r="5" spans="1:5" s="11" customFormat="1" ht="15" customHeight="1" hidden="1">
      <c r="A5" s="27"/>
      <c r="B5" s="28"/>
      <c r="C5" s="43"/>
      <c r="D5" s="43"/>
      <c r="E5" s="22"/>
    </row>
    <row r="6" spans="1:5" s="11" customFormat="1" ht="15" customHeight="1">
      <c r="A6" s="27"/>
      <c r="B6" s="28"/>
      <c r="C6" s="43"/>
      <c r="D6" s="43"/>
      <c r="E6" s="22"/>
    </row>
    <row r="7" spans="1:5" s="11" customFormat="1" ht="81.75" customHeight="1">
      <c r="A7" s="6" t="s">
        <v>60</v>
      </c>
      <c r="B7" s="7"/>
      <c r="C7" s="8"/>
      <c r="D7" s="8"/>
      <c r="E7" s="9"/>
    </row>
    <row r="8" spans="1:5" s="11" customFormat="1" ht="13.5" customHeight="1" thickBot="1">
      <c r="A8" s="6"/>
      <c r="B8" s="7"/>
      <c r="C8" s="8"/>
      <c r="D8" s="8"/>
      <c r="E8" s="9" t="s">
        <v>10</v>
      </c>
    </row>
    <row r="9" spans="1:5" s="12" customFormat="1" ht="25.5">
      <c r="A9" s="17" t="s">
        <v>0</v>
      </c>
      <c r="B9" s="32" t="s">
        <v>1</v>
      </c>
      <c r="C9" s="18" t="s">
        <v>2</v>
      </c>
      <c r="D9" s="170" t="s">
        <v>15</v>
      </c>
      <c r="E9" s="56" t="s">
        <v>3</v>
      </c>
    </row>
    <row r="10" spans="1:5" s="12" customFormat="1" ht="14.25" customHeight="1">
      <c r="A10" s="13" t="s">
        <v>4</v>
      </c>
      <c r="B10" s="14"/>
      <c r="C10" s="15" t="s">
        <v>5</v>
      </c>
      <c r="D10" s="171" t="s">
        <v>9</v>
      </c>
      <c r="E10" s="38" t="s">
        <v>9</v>
      </c>
    </row>
    <row r="11" spans="1:5" s="21" customFormat="1" ht="12" thickBot="1">
      <c r="A11" s="30">
        <v>1</v>
      </c>
      <c r="B11" s="31">
        <v>2</v>
      </c>
      <c r="C11" s="31">
        <v>3</v>
      </c>
      <c r="D11" s="132">
        <v>4</v>
      </c>
      <c r="E11" s="39">
        <v>5</v>
      </c>
    </row>
    <row r="12" spans="1:5" s="37" customFormat="1" ht="61.5" customHeight="1" thickBot="1" thickTop="1">
      <c r="A12" s="50">
        <v>754</v>
      </c>
      <c r="B12" s="51" t="s">
        <v>34</v>
      </c>
      <c r="C12" s="52" t="s">
        <v>35</v>
      </c>
      <c r="D12" s="72">
        <f>SUM(D13)</f>
        <v>2100</v>
      </c>
      <c r="E12" s="46">
        <f>SUM(E13)</f>
        <v>2100</v>
      </c>
    </row>
    <row r="13" spans="1:5" s="37" customFormat="1" ht="26.25" customHeight="1" thickTop="1">
      <c r="A13" s="34">
        <v>75414</v>
      </c>
      <c r="B13" s="35" t="s">
        <v>55</v>
      </c>
      <c r="C13" s="36"/>
      <c r="D13" s="172">
        <f>SUM(D14:D14)</f>
        <v>2100</v>
      </c>
      <c r="E13" s="71">
        <f>SUM(E14:E15)</f>
        <v>2100</v>
      </c>
    </row>
    <row r="14" spans="1:5" s="37" customFormat="1" ht="78" customHeight="1">
      <c r="A14" s="117" t="s">
        <v>58</v>
      </c>
      <c r="B14" s="169" t="s">
        <v>59</v>
      </c>
      <c r="C14" s="23"/>
      <c r="D14" s="173">
        <v>2100</v>
      </c>
      <c r="E14" s="49"/>
    </row>
    <row r="15" spans="1:5" s="37" customFormat="1" ht="32.25" customHeight="1" thickBot="1">
      <c r="A15" s="76" t="s">
        <v>56</v>
      </c>
      <c r="B15" s="73" t="s">
        <v>57</v>
      </c>
      <c r="C15" s="23"/>
      <c r="D15" s="173"/>
      <c r="E15" s="49">
        <v>2100</v>
      </c>
    </row>
    <row r="16" spans="1:5" s="24" customFormat="1" ht="23.25" customHeight="1" thickBot="1" thickTop="1">
      <c r="A16" s="57"/>
      <c r="B16" s="58" t="s">
        <v>8</v>
      </c>
      <c r="C16" s="168"/>
      <c r="D16" s="174">
        <f>D12</f>
        <v>2100</v>
      </c>
      <c r="E16" s="40">
        <f>E12</f>
        <v>2100</v>
      </c>
    </row>
    <row r="17" ht="16.5" thickTop="1"/>
  </sheetData>
  <printOptions horizontalCentered="1"/>
  <pageMargins left="0" right="0" top="0.984251968503937" bottom="0.5905511811023623" header="0.5118110236220472" footer="0.5118110236220472"/>
  <pageSetup firstPageNumber="8" useFirstPageNumber="1" horizontalDpi="600" verticalDpi="600" orientation="portrait" paperSize="9" r:id="rId1"/>
  <headerFooter alignWithMargins="0">
    <oddHeader>&amp;C&amp;"Times New Roman CE,Normalny"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A23">
      <selection activeCell="E2" sqref="E2"/>
    </sheetView>
  </sheetViews>
  <sheetFormatPr defaultColWidth="9.00390625" defaultRowHeight="12.75"/>
  <cols>
    <col min="1" max="1" width="8.00390625" style="1" customWidth="1"/>
    <col min="2" max="2" width="36.875" style="1" customWidth="1"/>
    <col min="3" max="3" width="6.875" style="1" customWidth="1"/>
    <col min="4" max="6" width="14.00390625" style="1" customWidth="1"/>
    <col min="7" max="16384" width="10.00390625" style="1" customWidth="1"/>
  </cols>
  <sheetData>
    <row r="1" spans="3:5" ht="15.75">
      <c r="C1" s="10"/>
      <c r="D1" s="10"/>
      <c r="E1" s="10" t="s">
        <v>14</v>
      </c>
    </row>
    <row r="2" spans="1:5" ht="14.25" customHeight="1">
      <c r="A2" s="3"/>
      <c r="B2" s="4"/>
      <c r="C2" s="22"/>
      <c r="D2" s="22"/>
      <c r="E2" s="22" t="s">
        <v>134</v>
      </c>
    </row>
    <row r="3" spans="1:5" ht="13.5" customHeight="1">
      <c r="A3" s="3"/>
      <c r="B3" s="4"/>
      <c r="C3" s="22"/>
      <c r="D3" s="22"/>
      <c r="E3" s="22" t="s">
        <v>13</v>
      </c>
    </row>
    <row r="4" spans="1:5" ht="15" customHeight="1">
      <c r="A4" s="3"/>
      <c r="B4" s="4"/>
      <c r="C4" s="22"/>
      <c r="D4" s="22"/>
      <c r="E4" s="22" t="s">
        <v>113</v>
      </c>
    </row>
    <row r="5" spans="1:5" ht="14.25" customHeight="1">
      <c r="A5" s="3"/>
      <c r="B5" s="4"/>
      <c r="C5" s="22"/>
      <c r="D5" s="22"/>
      <c r="E5" s="5"/>
    </row>
    <row r="6" spans="1:6" s="11" customFormat="1" ht="60.75" customHeight="1">
      <c r="A6" s="6" t="s">
        <v>61</v>
      </c>
      <c r="B6" s="7"/>
      <c r="C6" s="8"/>
      <c r="D6" s="8"/>
      <c r="E6" s="8"/>
      <c r="F6" s="8"/>
    </row>
    <row r="7" spans="1:6" s="11" customFormat="1" ht="22.5" customHeight="1" thickBot="1">
      <c r="A7" s="6"/>
      <c r="B7" s="7"/>
      <c r="C7" s="8"/>
      <c r="D7" s="8"/>
      <c r="E7" s="8"/>
      <c r="F7" s="109" t="s">
        <v>10</v>
      </c>
    </row>
    <row r="8" spans="1:6" s="12" customFormat="1" ht="26.25" customHeight="1">
      <c r="A8" s="25" t="s">
        <v>0</v>
      </c>
      <c r="B8" s="32" t="s">
        <v>1</v>
      </c>
      <c r="C8" s="18" t="s">
        <v>2</v>
      </c>
      <c r="D8" s="175" t="s">
        <v>15</v>
      </c>
      <c r="E8" s="56" t="s">
        <v>3</v>
      </c>
      <c r="F8" s="44"/>
    </row>
    <row r="9" spans="1:6" s="12" customFormat="1" ht="17.25" customHeight="1">
      <c r="A9" s="26" t="s">
        <v>4</v>
      </c>
      <c r="B9" s="14"/>
      <c r="C9" s="15" t="s">
        <v>5</v>
      </c>
      <c r="D9" s="171" t="s">
        <v>6</v>
      </c>
      <c r="E9" s="66" t="s">
        <v>9</v>
      </c>
      <c r="F9" s="38" t="s">
        <v>6</v>
      </c>
    </row>
    <row r="10" spans="1:6" s="21" customFormat="1" ht="12" customHeight="1" thickBot="1">
      <c r="A10" s="19">
        <v>1</v>
      </c>
      <c r="B10" s="20">
        <v>2</v>
      </c>
      <c r="C10" s="20">
        <v>3</v>
      </c>
      <c r="D10" s="132">
        <v>4</v>
      </c>
      <c r="E10" s="107">
        <v>5</v>
      </c>
      <c r="F10" s="39">
        <v>6</v>
      </c>
    </row>
    <row r="11" spans="1:6" s="21" customFormat="1" ht="35.25" customHeight="1" thickBot="1" thickTop="1">
      <c r="A11" s="50">
        <v>754</v>
      </c>
      <c r="B11" s="51" t="s">
        <v>34</v>
      </c>
      <c r="C11" s="52" t="s">
        <v>35</v>
      </c>
      <c r="D11" s="72">
        <f>D12+D15</f>
        <v>2100</v>
      </c>
      <c r="E11" s="67">
        <f>SUM(E12+E15)</f>
        <v>24000</v>
      </c>
      <c r="F11" s="46">
        <f>SUM(F12+F15)</f>
        <v>26100</v>
      </c>
    </row>
    <row r="12" spans="1:6" s="21" customFormat="1" ht="20.25" customHeight="1" thickTop="1">
      <c r="A12" s="34">
        <v>75405</v>
      </c>
      <c r="B12" s="35" t="s">
        <v>36</v>
      </c>
      <c r="C12" s="127"/>
      <c r="D12" s="179"/>
      <c r="E12" s="129">
        <f>SUM(E13:E14)</f>
        <v>24000</v>
      </c>
      <c r="F12" s="130">
        <f>SUM(F13:F14)</f>
        <v>24000</v>
      </c>
    </row>
    <row r="13" spans="1:6" s="2" customFormat="1" ht="15" customHeight="1">
      <c r="A13" s="76" t="s">
        <v>18</v>
      </c>
      <c r="B13" s="73" t="s">
        <v>19</v>
      </c>
      <c r="C13" s="23"/>
      <c r="D13" s="75"/>
      <c r="E13" s="69">
        <v>24000</v>
      </c>
      <c r="F13" s="41"/>
    </row>
    <row r="14" spans="1:6" s="2" customFormat="1" ht="15" customHeight="1">
      <c r="A14" s="133">
        <v>4250</v>
      </c>
      <c r="B14" s="135" t="s">
        <v>37</v>
      </c>
      <c r="C14" s="134"/>
      <c r="D14" s="75"/>
      <c r="E14" s="69"/>
      <c r="F14" s="41">
        <v>24000</v>
      </c>
    </row>
    <row r="15" spans="1:6" s="2" customFormat="1" ht="18" customHeight="1">
      <c r="A15" s="34">
        <v>75414</v>
      </c>
      <c r="B15" s="35" t="s">
        <v>55</v>
      </c>
      <c r="C15" s="176"/>
      <c r="D15" s="78">
        <f>SUM(D16:D17)</f>
        <v>2100</v>
      </c>
      <c r="E15" s="165"/>
      <c r="F15" s="47">
        <f>SUM(F16:F17)</f>
        <v>2100</v>
      </c>
    </row>
    <row r="16" spans="1:6" s="2" customFormat="1" ht="44.25" customHeight="1">
      <c r="A16" s="177" t="s">
        <v>62</v>
      </c>
      <c r="B16" s="178" t="s">
        <v>63</v>
      </c>
      <c r="C16" s="134"/>
      <c r="D16" s="75">
        <v>2100</v>
      </c>
      <c r="E16" s="69"/>
      <c r="F16" s="41"/>
    </row>
    <row r="17" spans="1:6" s="2" customFormat="1" ht="17.25" customHeight="1" thickBot="1">
      <c r="A17" s="133">
        <v>4210</v>
      </c>
      <c r="B17" s="135" t="s">
        <v>19</v>
      </c>
      <c r="C17" s="134"/>
      <c r="D17" s="75"/>
      <c r="E17" s="69"/>
      <c r="F17" s="41">
        <v>2100</v>
      </c>
    </row>
    <row r="18" spans="1:6" s="33" customFormat="1" ht="19.5" customHeight="1" thickBot="1" thickTop="1">
      <c r="A18" s="50">
        <v>801</v>
      </c>
      <c r="B18" s="51" t="s">
        <v>118</v>
      </c>
      <c r="C18" s="77" t="s">
        <v>119</v>
      </c>
      <c r="D18" s="194"/>
      <c r="E18" s="67">
        <f>E19+E25+E28</f>
        <v>70410</v>
      </c>
      <c r="F18" s="46">
        <f>F19+F25+F28</f>
        <v>22530</v>
      </c>
    </row>
    <row r="19" spans="1:6" s="33" customFormat="1" ht="19.5" customHeight="1" thickTop="1">
      <c r="A19" s="34">
        <v>80120</v>
      </c>
      <c r="B19" s="35" t="s">
        <v>127</v>
      </c>
      <c r="C19" s="36"/>
      <c r="D19" s="195"/>
      <c r="E19" s="68">
        <f>SUM(E20:E24)</f>
        <v>6000</v>
      </c>
      <c r="F19" s="47">
        <f>SUM(F20:F24)</f>
        <v>10530</v>
      </c>
    </row>
    <row r="20" spans="1:6" s="33" customFormat="1" ht="15" customHeight="1">
      <c r="A20" s="112">
        <v>4010</v>
      </c>
      <c r="B20" s="65" t="s">
        <v>24</v>
      </c>
      <c r="C20" s="64"/>
      <c r="D20" s="199"/>
      <c r="E20" s="69"/>
      <c r="F20" s="41">
        <v>4120</v>
      </c>
    </row>
    <row r="21" spans="1:6" s="33" customFormat="1" ht="15" customHeight="1">
      <c r="A21" s="63">
        <v>4110</v>
      </c>
      <c r="B21" s="65" t="s">
        <v>20</v>
      </c>
      <c r="C21" s="126"/>
      <c r="D21" s="199"/>
      <c r="E21" s="191"/>
      <c r="F21" s="41">
        <v>360</v>
      </c>
    </row>
    <row r="22" spans="1:6" s="33" customFormat="1" ht="15" customHeight="1">
      <c r="A22" s="63">
        <v>4120</v>
      </c>
      <c r="B22" s="65" t="s">
        <v>21</v>
      </c>
      <c r="C22" s="126"/>
      <c r="D22" s="199"/>
      <c r="E22" s="191"/>
      <c r="F22" s="41">
        <v>50</v>
      </c>
    </row>
    <row r="23" spans="1:6" s="2" customFormat="1" ht="15" customHeight="1">
      <c r="A23" s="63">
        <v>4270</v>
      </c>
      <c r="B23" s="65" t="s">
        <v>22</v>
      </c>
      <c r="C23" s="335"/>
      <c r="D23" s="196"/>
      <c r="E23" s="69"/>
      <c r="F23" s="41">
        <v>6000</v>
      </c>
    </row>
    <row r="24" spans="1:6" s="2" customFormat="1" ht="15" customHeight="1">
      <c r="A24" s="63">
        <v>4300</v>
      </c>
      <c r="B24" s="65" t="s">
        <v>11</v>
      </c>
      <c r="C24" s="335"/>
      <c r="D24" s="196"/>
      <c r="E24" s="69">
        <v>6000</v>
      </c>
      <c r="F24" s="41"/>
    </row>
    <row r="25" spans="1:6" s="33" customFormat="1" ht="20.25" customHeight="1">
      <c r="A25" s="34">
        <v>8130</v>
      </c>
      <c r="B25" s="35" t="s">
        <v>128</v>
      </c>
      <c r="C25" s="36"/>
      <c r="D25" s="195"/>
      <c r="E25" s="68">
        <f>SUM(E26:E27)</f>
        <v>12000</v>
      </c>
      <c r="F25" s="47">
        <f>SUM(F26:F27)</f>
        <v>12000</v>
      </c>
    </row>
    <row r="26" spans="1:6" s="33" customFormat="1" ht="15" customHeight="1">
      <c r="A26" s="112">
        <v>4010</v>
      </c>
      <c r="B26" s="65" t="s">
        <v>24</v>
      </c>
      <c r="C26" s="64"/>
      <c r="D26" s="199"/>
      <c r="E26" s="69">
        <v>12000</v>
      </c>
      <c r="F26" s="41"/>
    </row>
    <row r="27" spans="1:6" s="33" customFormat="1" ht="15" customHeight="1">
      <c r="A27" s="63">
        <v>4270</v>
      </c>
      <c r="B27" s="65" t="s">
        <v>22</v>
      </c>
      <c r="C27" s="126"/>
      <c r="D27" s="199"/>
      <c r="E27" s="191"/>
      <c r="F27" s="41">
        <v>12000</v>
      </c>
    </row>
    <row r="28" spans="1:6" s="33" customFormat="1" ht="20.25" customHeight="1">
      <c r="A28" s="34">
        <v>80195</v>
      </c>
      <c r="B28" s="35" t="s">
        <v>7</v>
      </c>
      <c r="C28" s="36"/>
      <c r="D28" s="195"/>
      <c r="E28" s="68">
        <f>SUM(E29:E30)</f>
        <v>52410</v>
      </c>
      <c r="F28" s="47"/>
    </row>
    <row r="29" spans="1:6" s="33" customFormat="1" ht="27.75" customHeight="1">
      <c r="A29" s="112">
        <v>4010</v>
      </c>
      <c r="B29" s="65" t="s">
        <v>125</v>
      </c>
      <c r="C29" s="64"/>
      <c r="D29" s="199"/>
      <c r="E29" s="69">
        <v>2410</v>
      </c>
      <c r="F29" s="334"/>
    </row>
    <row r="30" spans="1:6" s="33" customFormat="1" ht="30" customHeight="1" thickBot="1">
      <c r="A30" s="112">
        <v>4300</v>
      </c>
      <c r="B30" s="65" t="s">
        <v>126</v>
      </c>
      <c r="C30" s="23"/>
      <c r="D30" s="196"/>
      <c r="E30" s="69">
        <v>50000</v>
      </c>
      <c r="F30" s="41"/>
    </row>
    <row r="31" spans="1:6" s="33" customFormat="1" ht="21.75" customHeight="1" thickBot="1" thickTop="1">
      <c r="A31" s="50">
        <v>852</v>
      </c>
      <c r="B31" s="51" t="s">
        <v>23</v>
      </c>
      <c r="C31" s="52" t="s">
        <v>38</v>
      </c>
      <c r="D31" s="72"/>
      <c r="E31" s="67">
        <f>SUM(E32)</f>
        <v>2860</v>
      </c>
      <c r="F31" s="53"/>
    </row>
    <row r="32" spans="1:6" s="33" customFormat="1" ht="18.75" customHeight="1" thickTop="1">
      <c r="A32" s="34">
        <v>85201</v>
      </c>
      <c r="B32" s="35" t="s">
        <v>39</v>
      </c>
      <c r="C32" s="36"/>
      <c r="D32" s="74"/>
      <c r="E32" s="68">
        <f>SUM(E33:E33)</f>
        <v>2860</v>
      </c>
      <c r="F32" s="47"/>
    </row>
    <row r="33" spans="1:6" s="33" customFormat="1" ht="21" customHeight="1" thickBot="1">
      <c r="A33" s="63">
        <v>4300</v>
      </c>
      <c r="B33" s="65" t="s">
        <v>11</v>
      </c>
      <c r="C33" s="64"/>
      <c r="D33" s="128"/>
      <c r="E33" s="69">
        <v>2860</v>
      </c>
      <c r="F33" s="41"/>
    </row>
    <row r="34" spans="1:6" s="111" customFormat="1" ht="19.5" customHeight="1" thickBot="1" thickTop="1">
      <c r="A34" s="54"/>
      <c r="B34" s="55" t="s">
        <v>8</v>
      </c>
      <c r="C34" s="62"/>
      <c r="D34" s="180">
        <f>D31+D11+D18</f>
        <v>2100</v>
      </c>
      <c r="E34" s="166">
        <f>E31+E11+E18</f>
        <v>97270</v>
      </c>
      <c r="F34" s="110">
        <f>F31+F11+F18</f>
        <v>48630</v>
      </c>
    </row>
    <row r="35" spans="1:6" s="163" customFormat="1" ht="21" customHeight="1" thickBot="1" thickTop="1">
      <c r="A35" s="158"/>
      <c r="B35" s="61" t="s">
        <v>17</v>
      </c>
      <c r="C35" s="160"/>
      <c r="D35" s="164"/>
      <c r="E35" s="167">
        <f>F34-E34</f>
        <v>-48640</v>
      </c>
      <c r="F35" s="162"/>
    </row>
    <row r="36" ht="16.5" thickTop="1"/>
  </sheetData>
  <printOptions horizontalCentered="1"/>
  <pageMargins left="0" right="0" top="0.984251968503937" bottom="0.3937007874015748" header="0.5118110236220472" footer="0.5118110236220472"/>
  <pageSetup firstPageNumber="6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25"/>
  <sheetViews>
    <sheetView workbookViewId="0" topLeftCell="A1">
      <selection activeCell="D2" sqref="D2"/>
    </sheetView>
  </sheetViews>
  <sheetFormatPr defaultColWidth="9.00390625" defaultRowHeight="12.75"/>
  <cols>
    <col min="1" max="1" width="8.00390625" style="79" customWidth="1"/>
    <col min="2" max="2" width="34.375" style="79" customWidth="1"/>
    <col min="3" max="3" width="6.875" style="79" customWidth="1"/>
    <col min="4" max="5" width="16.375" style="79" customWidth="1"/>
    <col min="6" max="16384" width="10.00390625" style="79" customWidth="1"/>
  </cols>
  <sheetData>
    <row r="1" spans="4:6" ht="15.75">
      <c r="D1" s="10" t="s">
        <v>16</v>
      </c>
      <c r="E1" s="10"/>
      <c r="F1" s="80"/>
    </row>
    <row r="2" spans="1:6" ht="14.25" customHeight="1">
      <c r="A2" s="81"/>
      <c r="B2" s="82"/>
      <c r="C2" s="83"/>
      <c r="D2" s="22" t="s">
        <v>134</v>
      </c>
      <c r="E2" s="22"/>
      <c r="F2" s="80"/>
    </row>
    <row r="3" spans="1:6" ht="14.25" customHeight="1">
      <c r="A3" s="81"/>
      <c r="B3" s="82"/>
      <c r="C3" s="83"/>
      <c r="D3" s="22" t="s">
        <v>13</v>
      </c>
      <c r="E3" s="22"/>
      <c r="F3" s="80"/>
    </row>
    <row r="4" spans="1:6" ht="13.5" customHeight="1">
      <c r="A4" s="81"/>
      <c r="B4" s="82"/>
      <c r="C4" s="83"/>
      <c r="D4" s="22" t="s">
        <v>113</v>
      </c>
      <c r="E4" s="22"/>
      <c r="F4" s="80"/>
    </row>
    <row r="5" spans="1:6" ht="15" customHeight="1">
      <c r="A5" s="81"/>
      <c r="B5" s="82"/>
      <c r="C5" s="83"/>
      <c r="D5" s="84"/>
      <c r="E5" s="84"/>
      <c r="F5" s="80"/>
    </row>
    <row r="6" spans="1:6" s="90" customFormat="1" ht="76.5" customHeight="1">
      <c r="A6" s="85" t="s">
        <v>54</v>
      </c>
      <c r="B6" s="86"/>
      <c r="C6" s="87"/>
      <c r="D6" s="88"/>
      <c r="E6" s="88"/>
      <c r="F6" s="89"/>
    </row>
    <row r="7" spans="1:6" s="90" customFormat="1" ht="2.25" customHeight="1" hidden="1" thickBot="1">
      <c r="A7" s="85"/>
      <c r="B7" s="86"/>
      <c r="C7" s="87"/>
      <c r="D7" s="88"/>
      <c r="E7" s="88"/>
      <c r="F7" s="89"/>
    </row>
    <row r="8" spans="1:6" s="90" customFormat="1" ht="16.5" customHeight="1" thickBot="1">
      <c r="A8" s="85"/>
      <c r="B8" s="86"/>
      <c r="C8" s="87"/>
      <c r="D8" s="88"/>
      <c r="E8" s="88" t="s">
        <v>10</v>
      </c>
      <c r="F8" s="89"/>
    </row>
    <row r="9" spans="1:5" s="94" customFormat="1" ht="28.5" customHeight="1">
      <c r="A9" s="91" t="s">
        <v>0</v>
      </c>
      <c r="B9" s="92" t="s">
        <v>1</v>
      </c>
      <c r="C9" s="148" t="s">
        <v>2</v>
      </c>
      <c r="D9" s="142" t="s">
        <v>3</v>
      </c>
      <c r="E9" s="93"/>
    </row>
    <row r="10" spans="1:5" s="97" customFormat="1" ht="13.5" customHeight="1">
      <c r="A10" s="95" t="s">
        <v>4</v>
      </c>
      <c r="B10" s="96"/>
      <c r="C10" s="149" t="s">
        <v>5</v>
      </c>
      <c r="D10" s="143" t="s">
        <v>9</v>
      </c>
      <c r="E10" s="138" t="s">
        <v>6</v>
      </c>
    </row>
    <row r="11" spans="1:5" s="100" customFormat="1" ht="12.75" customHeight="1" thickBot="1">
      <c r="A11" s="98">
        <v>1</v>
      </c>
      <c r="B11" s="99">
        <v>2</v>
      </c>
      <c r="C11" s="99">
        <v>3</v>
      </c>
      <c r="D11" s="144">
        <v>4</v>
      </c>
      <c r="E11" s="139">
        <v>5</v>
      </c>
    </row>
    <row r="12" spans="1:5" s="101" customFormat="1" ht="24" customHeight="1" thickBot="1" thickTop="1">
      <c r="A12" s="50">
        <v>852</v>
      </c>
      <c r="B12" s="51" t="s">
        <v>23</v>
      </c>
      <c r="C12" s="52" t="s">
        <v>38</v>
      </c>
      <c r="D12" s="145">
        <f>D13</f>
        <v>26972</v>
      </c>
      <c r="E12" s="140">
        <f>E13</f>
        <v>26972</v>
      </c>
    </row>
    <row r="13" spans="1:5" s="101" customFormat="1" ht="21" customHeight="1" thickTop="1">
      <c r="A13" s="34">
        <v>85203</v>
      </c>
      <c r="B13" s="35" t="s">
        <v>45</v>
      </c>
      <c r="C13" s="36"/>
      <c r="D13" s="68">
        <f>SUM(D14:D19)</f>
        <v>26972</v>
      </c>
      <c r="E13" s="71">
        <f>SUM(E14:E19)</f>
        <v>26972</v>
      </c>
    </row>
    <row r="14" spans="1:5" s="101" customFormat="1" ht="16.5" customHeight="1">
      <c r="A14" s="117" t="s">
        <v>32</v>
      </c>
      <c r="B14" s="65" t="s">
        <v>24</v>
      </c>
      <c r="C14" s="126"/>
      <c r="D14" s="69">
        <v>21000</v>
      </c>
      <c r="E14" s="154"/>
    </row>
    <row r="15" spans="1:5" s="101" customFormat="1" ht="16.5" customHeight="1">
      <c r="A15" s="63">
        <v>4110</v>
      </c>
      <c r="B15" s="65" t="s">
        <v>20</v>
      </c>
      <c r="C15" s="126"/>
      <c r="D15" s="69">
        <v>5272</v>
      </c>
      <c r="E15" s="154"/>
    </row>
    <row r="16" spans="1:5" s="101" customFormat="1" ht="16.5" customHeight="1">
      <c r="A16" s="63">
        <v>4120</v>
      </c>
      <c r="B16" s="65" t="s">
        <v>21</v>
      </c>
      <c r="C16" s="126"/>
      <c r="D16" s="69">
        <v>700</v>
      </c>
      <c r="E16" s="154"/>
    </row>
    <row r="17" spans="1:5" s="102" customFormat="1" ht="16.5" customHeight="1">
      <c r="A17" s="117" t="s">
        <v>18</v>
      </c>
      <c r="B17" s="65" t="s">
        <v>19</v>
      </c>
      <c r="C17" s="150"/>
      <c r="D17" s="108"/>
      <c r="E17" s="49">
        <v>11172</v>
      </c>
    </row>
    <row r="18" spans="1:5" s="102" customFormat="1" ht="16.5" customHeight="1">
      <c r="A18" s="63">
        <v>4260</v>
      </c>
      <c r="B18" s="65" t="s">
        <v>25</v>
      </c>
      <c r="C18" s="153"/>
      <c r="D18" s="69"/>
      <c r="E18" s="41">
        <v>5800</v>
      </c>
    </row>
    <row r="19" spans="1:5" s="102" customFormat="1" ht="16.5" customHeight="1" thickBot="1">
      <c r="A19" s="112">
        <v>4300</v>
      </c>
      <c r="B19" s="113" t="s">
        <v>11</v>
      </c>
      <c r="C19" s="151"/>
      <c r="D19" s="146"/>
      <c r="E19" s="131">
        <v>10000</v>
      </c>
    </row>
    <row r="20" spans="1:5" s="102" customFormat="1" ht="33.75" customHeight="1" thickBot="1" thickTop="1">
      <c r="A20" s="50">
        <v>900</v>
      </c>
      <c r="B20" s="182" t="s">
        <v>64</v>
      </c>
      <c r="C20" s="181" t="s">
        <v>67</v>
      </c>
      <c r="D20" s="190">
        <f>SUM(D21)</f>
        <v>417255</v>
      </c>
      <c r="E20" s="131"/>
    </row>
    <row r="21" spans="1:5" s="102" customFormat="1" ht="20.25" customHeight="1" thickTop="1">
      <c r="A21" s="183" t="s">
        <v>65</v>
      </c>
      <c r="B21" s="35" t="s">
        <v>66</v>
      </c>
      <c r="C21" s="153"/>
      <c r="D21" s="191">
        <f>SUM(D22:D23)</f>
        <v>417255</v>
      </c>
      <c r="E21" s="41"/>
    </row>
    <row r="22" spans="1:5" s="102" customFormat="1" ht="16.5" customHeight="1">
      <c r="A22" s="184">
        <v>4260</v>
      </c>
      <c r="B22" s="188" t="s">
        <v>25</v>
      </c>
      <c r="C22" s="185"/>
      <c r="D22" s="186">
        <v>244484</v>
      </c>
      <c r="E22" s="187"/>
    </row>
    <row r="23" spans="1:5" s="102" customFormat="1" ht="22.5" customHeight="1" thickBot="1">
      <c r="A23" s="184">
        <v>4270</v>
      </c>
      <c r="B23" s="189" t="s">
        <v>22</v>
      </c>
      <c r="C23" s="181"/>
      <c r="D23" s="146">
        <v>172771</v>
      </c>
      <c r="E23" s="131"/>
    </row>
    <row r="24" spans="1:5" s="105" customFormat="1" ht="21.75" customHeight="1" thickBot="1" thickTop="1">
      <c r="A24" s="103"/>
      <c r="B24" s="104" t="s">
        <v>8</v>
      </c>
      <c r="C24" s="152"/>
      <c r="D24" s="147">
        <f>D12+D20</f>
        <v>444227</v>
      </c>
      <c r="E24" s="141">
        <f>E12+E20</f>
        <v>26972</v>
      </c>
    </row>
    <row r="25" spans="1:5" s="163" customFormat="1" ht="21" customHeight="1" thickBot="1" thickTop="1">
      <c r="A25" s="158"/>
      <c r="B25" s="61" t="s">
        <v>17</v>
      </c>
      <c r="C25" s="159"/>
      <c r="D25" s="161">
        <f>E24-D24</f>
        <v>-417255</v>
      </c>
      <c r="E25" s="162"/>
    </row>
    <row r="26" s="106" customFormat="1" ht="13.5" thickTop="1"/>
    <row r="27" s="106" customFormat="1" ht="12.75"/>
    <row r="28" s="106" customFormat="1" ht="12.75"/>
    <row r="29" s="106" customFormat="1" ht="12.75"/>
    <row r="30" s="106" customFormat="1" ht="12.75"/>
    <row r="31" s="106" customFormat="1" ht="12.75"/>
    <row r="32" s="106" customFormat="1" ht="12.75"/>
    <row r="33" s="106" customFormat="1" ht="12.75"/>
  </sheetData>
  <printOptions horizontalCentered="1"/>
  <pageMargins left="0" right="0" top="0.7874015748031497" bottom="0.3937007874015748" header="0.5118110236220472" footer="0.5118110236220472"/>
  <pageSetup firstPageNumber="7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70"/>
  <sheetViews>
    <sheetView workbookViewId="0" topLeftCell="A1">
      <selection activeCell="E5" sqref="E5"/>
    </sheetView>
  </sheetViews>
  <sheetFormatPr defaultColWidth="9.00390625" defaultRowHeight="12.75"/>
  <cols>
    <col min="1" max="1" width="8.00390625" style="1" customWidth="1"/>
    <col min="2" max="2" width="39.75390625" style="1" customWidth="1"/>
    <col min="3" max="3" width="6.875" style="1" customWidth="1"/>
    <col min="4" max="4" width="13.00390625" style="1" customWidth="1"/>
    <col min="5" max="6" width="14.875" style="1" customWidth="1"/>
    <col min="7" max="16384" width="10.00390625" style="1" customWidth="1"/>
  </cols>
  <sheetData>
    <row r="1" ht="14.25" customHeight="1">
      <c r="E1" s="10" t="s">
        <v>12</v>
      </c>
    </row>
    <row r="2" spans="1:5" ht="14.25" customHeight="1">
      <c r="A2" s="3"/>
      <c r="B2" s="4"/>
      <c r="C2" s="5"/>
      <c r="D2" s="5"/>
      <c r="E2" s="22" t="s">
        <v>133</v>
      </c>
    </row>
    <row r="3" spans="1:5" ht="14.25" customHeight="1">
      <c r="A3" s="3"/>
      <c r="B3" s="4"/>
      <c r="C3" s="5"/>
      <c r="D3" s="5"/>
      <c r="E3" s="22" t="s">
        <v>13</v>
      </c>
    </row>
    <row r="4" spans="1:5" ht="13.5" customHeight="1">
      <c r="A4" s="3"/>
      <c r="B4" s="4"/>
      <c r="C4" s="5"/>
      <c r="D4" s="5"/>
      <c r="E4" s="22" t="s">
        <v>113</v>
      </c>
    </row>
    <row r="5" spans="1:6" s="11" customFormat="1" ht="58.5" customHeight="1">
      <c r="A5" s="6" t="s">
        <v>69</v>
      </c>
      <c r="B5" s="7"/>
      <c r="C5" s="8"/>
      <c r="D5" s="8"/>
      <c r="E5" s="42"/>
      <c r="F5" s="42"/>
    </row>
    <row r="6" spans="1:6" s="11" customFormat="1" ht="15.75" customHeight="1" thickBot="1">
      <c r="A6" s="6"/>
      <c r="B6" s="7"/>
      <c r="C6" s="8"/>
      <c r="D6" s="8"/>
      <c r="F6" s="48" t="s">
        <v>10</v>
      </c>
    </row>
    <row r="7" spans="1:6" s="12" customFormat="1" ht="26.25" customHeight="1">
      <c r="A7" s="25" t="s">
        <v>0</v>
      </c>
      <c r="B7" s="32" t="s">
        <v>1</v>
      </c>
      <c r="C7" s="18" t="s">
        <v>2</v>
      </c>
      <c r="D7" s="124" t="s">
        <v>15</v>
      </c>
      <c r="E7" s="124" t="s">
        <v>3</v>
      </c>
      <c r="F7" s="44"/>
    </row>
    <row r="8" spans="1:6" s="12" customFormat="1" ht="11.25" customHeight="1">
      <c r="A8" s="26" t="s">
        <v>4</v>
      </c>
      <c r="B8" s="14"/>
      <c r="C8" s="15" t="s">
        <v>5</v>
      </c>
      <c r="D8" s="201" t="s">
        <v>6</v>
      </c>
      <c r="E8" s="66" t="s">
        <v>9</v>
      </c>
      <c r="F8" s="38" t="s">
        <v>6</v>
      </c>
    </row>
    <row r="9" spans="1:6" s="21" customFormat="1" ht="11.25" customHeight="1" thickBot="1">
      <c r="A9" s="19">
        <v>1</v>
      </c>
      <c r="B9" s="20">
        <v>2</v>
      </c>
      <c r="C9" s="20">
        <v>3</v>
      </c>
      <c r="D9" s="193">
        <v>4</v>
      </c>
      <c r="E9" s="70">
        <v>5</v>
      </c>
      <c r="F9" s="45">
        <v>6</v>
      </c>
    </row>
    <row r="10" spans="1:6" s="33" customFormat="1" ht="20.25" customHeight="1" thickBot="1" thickTop="1">
      <c r="A10" s="50">
        <v>630</v>
      </c>
      <c r="B10" s="51" t="s">
        <v>46</v>
      </c>
      <c r="C10" s="77" t="s">
        <v>29</v>
      </c>
      <c r="D10" s="194"/>
      <c r="E10" s="67">
        <f>SUM(E11)</f>
        <v>7440</v>
      </c>
      <c r="F10" s="46">
        <f>SUM(F11)</f>
        <v>7440</v>
      </c>
    </row>
    <row r="11" spans="1:6" s="33" customFormat="1" ht="20.25" customHeight="1" thickTop="1">
      <c r="A11" s="34">
        <v>63003</v>
      </c>
      <c r="B11" s="35" t="s">
        <v>47</v>
      </c>
      <c r="C11" s="36"/>
      <c r="D11" s="195"/>
      <c r="E11" s="68">
        <f>SUM(E12:E13)</f>
        <v>7440</v>
      </c>
      <c r="F11" s="47">
        <f>SUM(F12)</f>
        <v>7440</v>
      </c>
    </row>
    <row r="12" spans="1:6" s="2" customFormat="1" ht="18" customHeight="1">
      <c r="A12" s="112">
        <v>4210</v>
      </c>
      <c r="B12" s="114" t="s">
        <v>19</v>
      </c>
      <c r="C12" s="23"/>
      <c r="D12" s="196"/>
      <c r="E12" s="125"/>
      <c r="F12" s="41">
        <v>7440</v>
      </c>
    </row>
    <row r="13" spans="1:6" s="120" customFormat="1" ht="17.25" customHeight="1" thickBot="1">
      <c r="A13" s="112">
        <v>4300</v>
      </c>
      <c r="B13" s="113" t="s">
        <v>11</v>
      </c>
      <c r="C13" s="118"/>
      <c r="D13" s="197"/>
      <c r="E13" s="155">
        <v>7440</v>
      </c>
      <c r="F13" s="119"/>
    </row>
    <row r="14" spans="1:6" s="33" customFormat="1" ht="19.5" customHeight="1" thickBot="1" thickTop="1">
      <c r="A14" s="50">
        <v>750</v>
      </c>
      <c r="B14" s="51" t="s">
        <v>27</v>
      </c>
      <c r="C14" s="77" t="s">
        <v>48</v>
      </c>
      <c r="D14" s="194"/>
      <c r="E14" s="67">
        <f>SUM(E15)</f>
        <v>70000</v>
      </c>
      <c r="F14" s="46">
        <f>SUM(F15)</f>
        <v>70000</v>
      </c>
    </row>
    <row r="15" spans="1:6" s="33" customFormat="1" ht="16.5" customHeight="1" thickTop="1">
      <c r="A15" s="34">
        <v>75023</v>
      </c>
      <c r="B15" s="35" t="s">
        <v>28</v>
      </c>
      <c r="C15" s="36"/>
      <c r="D15" s="195"/>
      <c r="E15" s="68">
        <f>SUM(E16:E19)</f>
        <v>70000</v>
      </c>
      <c r="F15" s="47">
        <f>SUM(F16:F19)</f>
        <v>70000</v>
      </c>
    </row>
    <row r="16" spans="1:6" s="33" customFormat="1" ht="16.5" customHeight="1">
      <c r="A16" s="112">
        <v>4210</v>
      </c>
      <c r="B16" s="156" t="s">
        <v>19</v>
      </c>
      <c r="C16" s="23"/>
      <c r="D16" s="196"/>
      <c r="E16" s="69">
        <v>20000</v>
      </c>
      <c r="F16" s="41"/>
    </row>
    <row r="17" spans="1:6" s="33" customFormat="1" ht="16.5" customHeight="1">
      <c r="A17" s="112">
        <v>4260</v>
      </c>
      <c r="B17" s="156" t="s">
        <v>25</v>
      </c>
      <c r="C17" s="23"/>
      <c r="D17" s="196"/>
      <c r="E17" s="69"/>
      <c r="F17" s="41">
        <v>20000</v>
      </c>
    </row>
    <row r="18" spans="1:6" s="2" customFormat="1" ht="18" customHeight="1">
      <c r="A18" s="112">
        <v>4300</v>
      </c>
      <c r="B18" s="157" t="s">
        <v>11</v>
      </c>
      <c r="C18" s="23"/>
      <c r="D18" s="196"/>
      <c r="E18" s="125">
        <v>50000</v>
      </c>
      <c r="F18" s="41"/>
    </row>
    <row r="19" spans="1:6" s="2" customFormat="1" ht="18" customHeight="1" thickBot="1">
      <c r="A19" s="63">
        <v>4410</v>
      </c>
      <c r="B19" s="65" t="s">
        <v>33</v>
      </c>
      <c r="C19" s="23"/>
      <c r="D19" s="196"/>
      <c r="E19" s="125"/>
      <c r="F19" s="41">
        <v>50000</v>
      </c>
    </row>
    <row r="20" spans="1:6" s="2" customFormat="1" ht="18.75" customHeight="1" thickBot="1" thickTop="1">
      <c r="A20" s="50">
        <v>758</v>
      </c>
      <c r="B20" s="51" t="s">
        <v>50</v>
      </c>
      <c r="C20" s="52" t="s">
        <v>51</v>
      </c>
      <c r="D20" s="204">
        <f>SUM(D21)</f>
        <v>401082</v>
      </c>
      <c r="E20" s="67">
        <f>SUM(E23)</f>
        <v>10000</v>
      </c>
      <c r="F20" s="46"/>
    </row>
    <row r="21" spans="1:6" s="2" customFormat="1" ht="33.75" customHeight="1" thickTop="1">
      <c r="A21" s="34">
        <v>75801</v>
      </c>
      <c r="B21" s="35" t="s">
        <v>115</v>
      </c>
      <c r="C21" s="36"/>
      <c r="D21" s="202">
        <f>SUM(D22)</f>
        <v>401082</v>
      </c>
      <c r="E21" s="68"/>
      <c r="F21" s="47"/>
    </row>
    <row r="22" spans="1:6" s="2" customFormat="1" ht="18" customHeight="1">
      <c r="A22" s="63">
        <v>2920</v>
      </c>
      <c r="B22" s="29" t="s">
        <v>68</v>
      </c>
      <c r="C22" s="23"/>
      <c r="D22" s="203">
        <v>401082</v>
      </c>
      <c r="E22" s="69"/>
      <c r="F22" s="41"/>
    </row>
    <row r="23" spans="1:6" s="2" customFormat="1" ht="18" customHeight="1">
      <c r="A23" s="34">
        <v>75818</v>
      </c>
      <c r="B23" s="35" t="s">
        <v>52</v>
      </c>
      <c r="C23" s="36"/>
      <c r="D23" s="195"/>
      <c r="E23" s="68">
        <f>SUM(E24:E24)</f>
        <v>10000</v>
      </c>
      <c r="F23" s="47"/>
    </row>
    <row r="24" spans="1:6" s="2" customFormat="1" ht="18" customHeight="1" thickBot="1">
      <c r="A24" s="63">
        <v>4810</v>
      </c>
      <c r="B24" s="29" t="s">
        <v>53</v>
      </c>
      <c r="C24" s="23"/>
      <c r="D24" s="196"/>
      <c r="E24" s="69">
        <v>10000</v>
      </c>
      <c r="F24" s="41"/>
    </row>
    <row r="25" spans="1:6" s="33" customFormat="1" ht="19.5" customHeight="1" thickBot="1" thickTop="1">
      <c r="A25" s="50">
        <v>801</v>
      </c>
      <c r="B25" s="51" t="s">
        <v>118</v>
      </c>
      <c r="C25" s="77" t="s">
        <v>119</v>
      </c>
      <c r="D25" s="194"/>
      <c r="E25" s="67">
        <f>SUM(E34+E26)</f>
        <v>67800</v>
      </c>
      <c r="F25" s="46">
        <f>SUM(F34+F26)</f>
        <v>115680</v>
      </c>
    </row>
    <row r="26" spans="1:6" s="33" customFormat="1" ht="16.5" customHeight="1" thickTop="1">
      <c r="A26" s="34">
        <v>80110</v>
      </c>
      <c r="B26" s="35" t="s">
        <v>129</v>
      </c>
      <c r="C26" s="36"/>
      <c r="D26" s="195"/>
      <c r="E26" s="68">
        <f>SUM(E27:E33)</f>
        <v>6800</v>
      </c>
      <c r="F26" s="47">
        <f>SUM(F27:F33)</f>
        <v>4680</v>
      </c>
    </row>
    <row r="27" spans="1:6" s="2" customFormat="1" ht="14.25" customHeight="1">
      <c r="A27" s="117" t="s">
        <v>32</v>
      </c>
      <c r="B27" s="65" t="s">
        <v>24</v>
      </c>
      <c r="C27" s="335"/>
      <c r="D27" s="196"/>
      <c r="E27" s="69">
        <v>2800</v>
      </c>
      <c r="F27" s="41"/>
    </row>
    <row r="28" spans="1:6" s="2" customFormat="1" ht="14.25" customHeight="1">
      <c r="A28" s="63">
        <v>4110</v>
      </c>
      <c r="B28" s="65" t="s">
        <v>20</v>
      </c>
      <c r="C28" s="335"/>
      <c r="D28" s="196"/>
      <c r="E28" s="69"/>
      <c r="F28" s="41">
        <v>260</v>
      </c>
    </row>
    <row r="29" spans="1:6" s="2" customFormat="1" ht="14.25" customHeight="1">
      <c r="A29" s="63">
        <v>4120</v>
      </c>
      <c r="B29" s="65" t="s">
        <v>21</v>
      </c>
      <c r="C29" s="335"/>
      <c r="D29" s="196"/>
      <c r="E29" s="69"/>
      <c r="F29" s="41">
        <v>420</v>
      </c>
    </row>
    <row r="30" spans="1:6" s="2" customFormat="1" ht="14.25" customHeight="1">
      <c r="A30" s="63">
        <v>4210</v>
      </c>
      <c r="B30" s="65" t="s">
        <v>19</v>
      </c>
      <c r="C30" s="335"/>
      <c r="D30" s="196"/>
      <c r="E30" s="69">
        <v>2310</v>
      </c>
      <c r="F30" s="41"/>
    </row>
    <row r="31" spans="1:6" s="2" customFormat="1" ht="14.25" customHeight="1">
      <c r="A31" s="63">
        <v>4270</v>
      </c>
      <c r="B31" s="65" t="s">
        <v>22</v>
      </c>
      <c r="C31" s="335"/>
      <c r="D31" s="196"/>
      <c r="E31" s="69"/>
      <c r="F31" s="41">
        <v>4000</v>
      </c>
    </row>
    <row r="32" spans="1:6" s="2" customFormat="1" ht="14.25" customHeight="1">
      <c r="A32" s="63">
        <v>4280</v>
      </c>
      <c r="B32" s="65" t="s">
        <v>130</v>
      </c>
      <c r="C32" s="335"/>
      <c r="D32" s="196"/>
      <c r="E32" s="69">
        <v>690</v>
      </c>
      <c r="F32" s="41"/>
    </row>
    <row r="33" spans="1:6" s="2" customFormat="1" ht="14.25" customHeight="1">
      <c r="A33" s="63">
        <v>4300</v>
      </c>
      <c r="B33" s="65" t="s">
        <v>11</v>
      </c>
      <c r="C33" s="335"/>
      <c r="D33" s="196"/>
      <c r="E33" s="69">
        <v>1000</v>
      </c>
      <c r="F33" s="41"/>
    </row>
    <row r="34" spans="1:6" s="33" customFormat="1" ht="16.5" customHeight="1">
      <c r="A34" s="34">
        <v>80195</v>
      </c>
      <c r="B34" s="35" t="s">
        <v>7</v>
      </c>
      <c r="C34" s="36"/>
      <c r="D34" s="195"/>
      <c r="E34" s="68">
        <f>SUM(E35:E36)</f>
        <v>61000</v>
      </c>
      <c r="F34" s="47">
        <f>SUM(F35:F36)</f>
        <v>111000</v>
      </c>
    </row>
    <row r="35" spans="1:6" s="33" customFormat="1" ht="28.5" customHeight="1">
      <c r="A35" s="112">
        <v>4010</v>
      </c>
      <c r="B35" s="65" t="s">
        <v>125</v>
      </c>
      <c r="C35" s="23"/>
      <c r="D35" s="196"/>
      <c r="E35" s="69">
        <v>61000</v>
      </c>
      <c r="F35" s="41"/>
    </row>
    <row r="36" spans="1:6" s="33" customFormat="1" ht="16.5" customHeight="1">
      <c r="A36" s="112">
        <v>4270</v>
      </c>
      <c r="B36" s="156" t="s">
        <v>22</v>
      </c>
      <c r="C36" s="23"/>
      <c r="D36" s="196"/>
      <c r="E36" s="69"/>
      <c r="F36" s="41">
        <f>SUM(F37:F39)</f>
        <v>111000</v>
      </c>
    </row>
    <row r="37" spans="1:6" s="324" customFormat="1" ht="12.75" customHeight="1">
      <c r="A37" s="326"/>
      <c r="B37" s="327" t="s">
        <v>120</v>
      </c>
      <c r="C37" s="328"/>
      <c r="D37" s="329"/>
      <c r="E37" s="322"/>
      <c r="F37" s="323">
        <v>40000</v>
      </c>
    </row>
    <row r="38" spans="1:6" s="331" customFormat="1" ht="12.75" customHeight="1">
      <c r="A38" s="326"/>
      <c r="B38" s="327" t="s">
        <v>121</v>
      </c>
      <c r="C38" s="328"/>
      <c r="D38" s="329"/>
      <c r="E38" s="330"/>
      <c r="F38" s="323">
        <v>35000</v>
      </c>
    </row>
    <row r="39" spans="1:6" s="331" customFormat="1" ht="12.75" customHeight="1">
      <c r="A39" s="342"/>
      <c r="B39" s="343" t="s">
        <v>122</v>
      </c>
      <c r="C39" s="344"/>
      <c r="D39" s="345"/>
      <c r="E39" s="346"/>
      <c r="F39" s="347">
        <v>36000</v>
      </c>
    </row>
    <row r="40" spans="1:6" s="33" customFormat="1" ht="18.75" customHeight="1" thickBot="1">
      <c r="A40" s="336">
        <v>852</v>
      </c>
      <c r="B40" s="337" t="s">
        <v>23</v>
      </c>
      <c r="C40" s="338" t="s">
        <v>38</v>
      </c>
      <c r="D40" s="339"/>
      <c r="E40" s="340">
        <f>E41+E48+E57+E55</f>
        <v>59300</v>
      </c>
      <c r="F40" s="341">
        <f>F41+F48+F57+F55</f>
        <v>62160</v>
      </c>
    </row>
    <row r="41" spans="1:6" s="33" customFormat="1" ht="18" customHeight="1" thickTop="1">
      <c r="A41" s="34">
        <v>85203</v>
      </c>
      <c r="B41" s="35" t="s">
        <v>40</v>
      </c>
      <c r="C41" s="36"/>
      <c r="D41" s="195"/>
      <c r="E41" s="68">
        <f>E42+E46</f>
        <v>16200</v>
      </c>
      <c r="F41" s="47">
        <f>F42+F46</f>
        <v>7700</v>
      </c>
    </row>
    <row r="42" spans="1:6" s="116" customFormat="1" ht="12.75" customHeight="1">
      <c r="A42" s="115"/>
      <c r="B42" s="136" t="s">
        <v>41</v>
      </c>
      <c r="C42" s="121"/>
      <c r="D42" s="198"/>
      <c r="E42" s="122">
        <f>SUM(E43:E45)</f>
        <v>7700</v>
      </c>
      <c r="F42" s="123">
        <f>SUM(F43:F45)</f>
        <v>7700</v>
      </c>
    </row>
    <row r="43" spans="1:6" s="2" customFormat="1" ht="15" customHeight="1">
      <c r="A43" s="63">
        <v>4210</v>
      </c>
      <c r="B43" s="65" t="s">
        <v>19</v>
      </c>
      <c r="C43" s="23"/>
      <c r="D43" s="196"/>
      <c r="E43" s="69">
        <v>7700</v>
      </c>
      <c r="F43" s="41"/>
    </row>
    <row r="44" spans="1:6" s="2" customFormat="1" ht="15" customHeight="1">
      <c r="A44" s="63">
        <v>4260</v>
      </c>
      <c r="B44" s="65" t="s">
        <v>25</v>
      </c>
      <c r="C44" s="23"/>
      <c r="D44" s="196"/>
      <c r="E44" s="69"/>
      <c r="F44" s="41">
        <v>2150</v>
      </c>
    </row>
    <row r="45" spans="1:6" s="2" customFormat="1" ht="15" customHeight="1">
      <c r="A45" s="112">
        <v>4300</v>
      </c>
      <c r="B45" s="113" t="s">
        <v>11</v>
      </c>
      <c r="C45" s="23"/>
      <c r="D45" s="196"/>
      <c r="E45" s="69"/>
      <c r="F45" s="41">
        <v>5550</v>
      </c>
    </row>
    <row r="46" spans="1:6" s="116" customFormat="1" ht="15" customHeight="1">
      <c r="A46" s="137"/>
      <c r="B46" s="136" t="s">
        <v>42</v>
      </c>
      <c r="C46" s="121"/>
      <c r="D46" s="198"/>
      <c r="E46" s="122">
        <f>SUM(E47)</f>
        <v>8500</v>
      </c>
      <c r="F46" s="123"/>
    </row>
    <row r="47" spans="1:6" s="2" customFormat="1" ht="15" customHeight="1">
      <c r="A47" s="332">
        <v>4300</v>
      </c>
      <c r="B47" s="333" t="s">
        <v>11</v>
      </c>
      <c r="C47" s="208"/>
      <c r="D47" s="209"/>
      <c r="E47" s="210">
        <v>8500</v>
      </c>
      <c r="F47" s="211"/>
    </row>
    <row r="48" spans="1:6" s="33" customFormat="1" ht="18.75" customHeight="1">
      <c r="A48" s="34">
        <v>85219</v>
      </c>
      <c r="B48" s="35" t="s">
        <v>43</v>
      </c>
      <c r="C48" s="36"/>
      <c r="D48" s="195"/>
      <c r="E48" s="68">
        <f>SUM(E49:E54)</f>
        <v>33100</v>
      </c>
      <c r="F48" s="47">
        <f>SUM(F49:F54)</f>
        <v>51600</v>
      </c>
    </row>
    <row r="49" spans="1:6" s="33" customFormat="1" ht="29.25" customHeight="1">
      <c r="A49" s="117" t="s">
        <v>30</v>
      </c>
      <c r="B49" s="65" t="s">
        <v>31</v>
      </c>
      <c r="C49" s="64"/>
      <c r="D49" s="199"/>
      <c r="E49" s="69"/>
      <c r="F49" s="41">
        <v>2580</v>
      </c>
    </row>
    <row r="50" spans="1:6" s="33" customFormat="1" ht="15" customHeight="1">
      <c r="A50" s="117" t="s">
        <v>32</v>
      </c>
      <c r="B50" s="65" t="s">
        <v>24</v>
      </c>
      <c r="C50" s="64"/>
      <c r="D50" s="199"/>
      <c r="E50" s="69"/>
      <c r="F50" s="41">
        <v>21000</v>
      </c>
    </row>
    <row r="51" spans="1:6" s="2" customFormat="1" ht="15" customHeight="1">
      <c r="A51" s="63">
        <v>4110</v>
      </c>
      <c r="B51" s="65" t="s">
        <v>20</v>
      </c>
      <c r="C51" s="23"/>
      <c r="D51" s="196"/>
      <c r="E51" s="69">
        <v>31100</v>
      </c>
      <c r="F51" s="41"/>
    </row>
    <row r="52" spans="1:6" s="2" customFormat="1" ht="15" customHeight="1">
      <c r="A52" s="63">
        <v>4120</v>
      </c>
      <c r="B52" s="65" t="s">
        <v>21</v>
      </c>
      <c r="C52" s="23"/>
      <c r="D52" s="196"/>
      <c r="E52" s="69">
        <v>2000</v>
      </c>
      <c r="F52" s="41"/>
    </row>
    <row r="53" spans="1:6" s="2" customFormat="1" ht="15" customHeight="1">
      <c r="A53" s="63">
        <v>4300</v>
      </c>
      <c r="B53" s="65" t="s">
        <v>11</v>
      </c>
      <c r="C53" s="23"/>
      <c r="D53" s="196"/>
      <c r="E53" s="69"/>
      <c r="F53" s="41">
        <v>20020</v>
      </c>
    </row>
    <row r="54" spans="1:6" s="2" customFormat="1" ht="15" customHeight="1">
      <c r="A54" s="206">
        <v>4410</v>
      </c>
      <c r="B54" s="207" t="s">
        <v>33</v>
      </c>
      <c r="C54" s="208"/>
      <c r="D54" s="209"/>
      <c r="E54" s="210"/>
      <c r="F54" s="211">
        <v>8000</v>
      </c>
    </row>
    <row r="55" spans="1:6" s="33" customFormat="1" ht="30" customHeight="1">
      <c r="A55" s="34">
        <v>85228</v>
      </c>
      <c r="B55" s="35" t="s">
        <v>44</v>
      </c>
      <c r="C55" s="36"/>
      <c r="D55" s="195"/>
      <c r="E55" s="68">
        <f>SUM(E56)</f>
        <v>10000</v>
      </c>
      <c r="F55" s="47"/>
    </row>
    <row r="56" spans="1:6" s="2" customFormat="1" ht="19.5" customHeight="1">
      <c r="A56" s="63">
        <v>4300</v>
      </c>
      <c r="B56" s="65" t="s">
        <v>11</v>
      </c>
      <c r="C56" s="23"/>
      <c r="D56" s="196"/>
      <c r="E56" s="69">
        <v>10000</v>
      </c>
      <c r="F56" s="41"/>
    </row>
    <row r="57" spans="1:6" s="33" customFormat="1" ht="17.25" customHeight="1">
      <c r="A57" s="34">
        <v>85295</v>
      </c>
      <c r="B57" s="35" t="s">
        <v>7</v>
      </c>
      <c r="C57" s="36"/>
      <c r="D57" s="195"/>
      <c r="E57" s="68"/>
      <c r="F57" s="47">
        <f>SUM(F58:F58)</f>
        <v>2860</v>
      </c>
    </row>
    <row r="58" spans="1:6" s="33" customFormat="1" ht="19.5" customHeight="1" thickBot="1">
      <c r="A58" s="314">
        <v>4210</v>
      </c>
      <c r="B58" s="188" t="s">
        <v>19</v>
      </c>
      <c r="C58" s="315"/>
      <c r="D58" s="205"/>
      <c r="E58" s="186"/>
      <c r="F58" s="187">
        <v>2860</v>
      </c>
    </row>
    <row r="59" spans="1:6" s="2" customFormat="1" ht="30" customHeight="1" thickBot="1" thickTop="1">
      <c r="A59" s="50">
        <v>900</v>
      </c>
      <c r="B59" s="51" t="s">
        <v>131</v>
      </c>
      <c r="C59" s="52" t="s">
        <v>67</v>
      </c>
      <c r="D59" s="180"/>
      <c r="E59" s="316">
        <f>SUM(E60)</f>
        <v>100000</v>
      </c>
      <c r="F59" s="317">
        <f>SUM(F60)</f>
        <v>100000</v>
      </c>
    </row>
    <row r="60" spans="1:6" s="33" customFormat="1" ht="21.75" customHeight="1" thickTop="1">
      <c r="A60" s="34">
        <v>90015</v>
      </c>
      <c r="B60" s="35" t="s">
        <v>66</v>
      </c>
      <c r="C60" s="36"/>
      <c r="D60" s="195"/>
      <c r="E60" s="68">
        <f>SUM(E61:E62)</f>
        <v>100000</v>
      </c>
      <c r="F60" s="47">
        <f>SUM(F61:F62)</f>
        <v>100000</v>
      </c>
    </row>
    <row r="61" spans="1:6" s="33" customFormat="1" ht="17.25" customHeight="1">
      <c r="A61" s="63">
        <v>4260</v>
      </c>
      <c r="B61" s="65" t="s">
        <v>25</v>
      </c>
      <c r="C61" s="64"/>
      <c r="D61" s="199"/>
      <c r="E61" s="69">
        <v>100000</v>
      </c>
      <c r="F61" s="41"/>
    </row>
    <row r="62" spans="1:6" s="33" customFormat="1" ht="19.5" customHeight="1" thickBot="1">
      <c r="A62" s="63">
        <v>6050</v>
      </c>
      <c r="B62" s="65" t="s">
        <v>132</v>
      </c>
      <c r="C62" s="64"/>
      <c r="D62" s="199"/>
      <c r="E62" s="69"/>
      <c r="F62" s="41">
        <v>100000</v>
      </c>
    </row>
    <row r="63" spans="1:6" s="2" customFormat="1" ht="21.75" customHeight="1" thickBot="1" thickTop="1">
      <c r="A63" s="50">
        <v>926</v>
      </c>
      <c r="B63" s="51" t="s">
        <v>49</v>
      </c>
      <c r="C63" s="52" t="s">
        <v>38</v>
      </c>
      <c r="D63" s="180"/>
      <c r="E63" s="316"/>
      <c r="F63" s="317">
        <f>SUM(F64)</f>
        <v>10000</v>
      </c>
    </row>
    <row r="64" spans="1:6" s="33" customFormat="1" ht="20.25" customHeight="1" thickTop="1">
      <c r="A64" s="34">
        <v>92695</v>
      </c>
      <c r="B64" s="35" t="s">
        <v>7</v>
      </c>
      <c r="C64" s="36"/>
      <c r="D64" s="195"/>
      <c r="E64" s="68"/>
      <c r="F64" s="47">
        <f>SUM(F65:F65)</f>
        <v>10000</v>
      </c>
    </row>
    <row r="65" spans="1:6" s="33" customFormat="1" ht="19.5" customHeight="1">
      <c r="A65" s="63">
        <v>4300</v>
      </c>
      <c r="B65" s="65" t="s">
        <v>116</v>
      </c>
      <c r="C65" s="64"/>
      <c r="D65" s="199"/>
      <c r="E65" s="69"/>
      <c r="F65" s="41">
        <f>SUM(F66:F68)</f>
        <v>10000</v>
      </c>
    </row>
    <row r="66" spans="1:6" s="324" customFormat="1" ht="38.25" customHeight="1">
      <c r="A66" s="318"/>
      <c r="B66" s="319" t="s">
        <v>123</v>
      </c>
      <c r="C66" s="320"/>
      <c r="D66" s="321"/>
      <c r="E66" s="322"/>
      <c r="F66" s="323">
        <v>5000</v>
      </c>
    </row>
    <row r="67" spans="1:6" s="324" customFormat="1" ht="15.75" customHeight="1">
      <c r="A67" s="318"/>
      <c r="B67" s="319" t="s">
        <v>124</v>
      </c>
      <c r="C67" s="320"/>
      <c r="D67" s="321"/>
      <c r="E67" s="322"/>
      <c r="F67" s="323">
        <v>2000</v>
      </c>
    </row>
    <row r="68" spans="1:6" s="324" customFormat="1" ht="15.75" customHeight="1" thickBot="1">
      <c r="A68" s="318"/>
      <c r="B68" s="325" t="s">
        <v>117</v>
      </c>
      <c r="C68" s="320"/>
      <c r="D68" s="321"/>
      <c r="E68" s="322"/>
      <c r="F68" s="323">
        <v>3000</v>
      </c>
    </row>
    <row r="69" spans="1:6" s="60" customFormat="1" ht="21" customHeight="1" thickBot="1" thickTop="1">
      <c r="A69" s="54"/>
      <c r="B69" s="55" t="s">
        <v>8</v>
      </c>
      <c r="C69" s="62"/>
      <c r="D69" s="180">
        <f>D14+D20+D10+D40+D63+D25</f>
        <v>401082</v>
      </c>
      <c r="E69" s="192">
        <f>E14+E20+E10+E40+E63+E25+E59</f>
        <v>314540</v>
      </c>
      <c r="F69" s="59">
        <f>F14+F20+F10+F40+F63+F25+F59</f>
        <v>365280</v>
      </c>
    </row>
    <row r="70" spans="1:6" s="163" customFormat="1" ht="20.25" customHeight="1" thickBot="1" thickTop="1">
      <c r="A70" s="158"/>
      <c r="B70" s="61" t="s">
        <v>17</v>
      </c>
      <c r="C70" s="159"/>
      <c r="D70" s="200"/>
      <c r="E70" s="167">
        <f>F69-E69</f>
        <v>50740</v>
      </c>
      <c r="F70" s="162"/>
    </row>
    <row r="71" s="16" customFormat="1" ht="13.5" thickTop="1"/>
    <row r="72" s="16" customFormat="1" ht="12.75"/>
    <row r="73" s="16" customFormat="1" ht="12.75"/>
    <row r="74" s="16" customFormat="1" ht="12.75"/>
  </sheetData>
  <printOptions horizontalCentered="1"/>
  <pageMargins left="0" right="0" top="0.984251968503937" bottom="0.984251968503937" header="0.5118110236220472" footer="0"/>
  <pageSetup firstPageNumber="4" useFirstPageNumber="1" horizontalDpi="600" verticalDpi="600" orientation="portrait" paperSize="9" r:id="rId1"/>
  <headerFooter alignWithMargins="0">
    <oddHeader>&amp;C &amp;"Times New Roman CE,Normalny"&amp;P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Zyla</dc:creator>
  <cp:keywords/>
  <dc:description/>
  <cp:lastModifiedBy>Malgorzata Liwak</cp:lastModifiedBy>
  <cp:lastPrinted>2004-08-12T06:44:51Z</cp:lastPrinted>
  <dcterms:created xsi:type="dcterms:W3CDTF">2000-03-17T13:30:26Z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