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0"/>
  </bookViews>
  <sheets>
    <sheet name="Zal nr 5" sheetId="1" r:id="rId1"/>
    <sheet name="Zal nr 4" sheetId="2" r:id="rId2"/>
    <sheet name="Zal nr 3" sheetId="3" r:id="rId3"/>
    <sheet name="Zal nr 2" sheetId="4" r:id="rId4"/>
    <sheet name="Zał nr1" sheetId="5" r:id="rId5"/>
  </sheets>
  <definedNames>
    <definedName name="_xlnm.Print_Titles" localSheetId="3">'Zal nr 2'!$8:$10</definedName>
    <definedName name="_xlnm.Print_Titles" localSheetId="4">'Zał nr1'!$9:$11</definedName>
  </definedNames>
  <calcPr fullCalcOnLoad="1"/>
</workbook>
</file>

<file path=xl/sharedStrings.xml><?xml version="1.0" encoding="utf-8"?>
<sst xmlns="http://schemas.openxmlformats.org/spreadsheetml/2006/main" count="213" uniqueCount="129">
  <si>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</si>
  <si>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</si>
  <si>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</si>
  <si>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</si>
  <si>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</si>
  <si>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</si>
  <si>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</si>
  <si>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</si>
  <si>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</si>
  <si>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</si>
  <si>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</si>
  <si>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</si>
  <si>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</si>
  <si>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</si>
  <si>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DOCHODY</t>
  </si>
  <si>
    <t>4210</t>
  </si>
  <si>
    <t>Zakup materiałów i wyposażenia</t>
  </si>
  <si>
    <t>Składki na ubezpieczenia społeczne</t>
  </si>
  <si>
    <t>Zakup usług remontowych</t>
  </si>
  <si>
    <t>ADMINISTRACJA PUBLICZNA</t>
  </si>
  <si>
    <t>3020</t>
  </si>
  <si>
    <t>Nagrody i wydatki osobowe niezaliczane do wynagrodzeń</t>
  </si>
  <si>
    <t>KS</t>
  </si>
  <si>
    <t>RÓŻNE ROZLICZENIA</t>
  </si>
  <si>
    <t>ZMIANY PLANU  DOCHODÓW  I   WYDATKÓW                                                                                NA  ZADANIA  WŁASNE  GMINY                                                                                                       W  2004  ROKU</t>
  </si>
  <si>
    <t>Zakup usług zdrowotnych</t>
  </si>
  <si>
    <t>GOSPODARKA MIESZKANIOWA</t>
  </si>
  <si>
    <t>Gospodarka gruntami i nieruchomościami</t>
  </si>
  <si>
    <t>N</t>
  </si>
  <si>
    <t>BRM</t>
  </si>
  <si>
    <t>Różne opłaty i składki</t>
  </si>
  <si>
    <t>4300</t>
  </si>
  <si>
    <t xml:space="preserve">         w złotych</t>
  </si>
  <si>
    <t>ZMIANY  W   PLANIE   WYDATKÓW    NA  ZADANIA   ZLECONE  POWIATU    W  2004  ROKU</t>
  </si>
  <si>
    <t>Zakup pomocy naukowych, dydaktycznych i książek</t>
  </si>
  <si>
    <t>Podatek od nieruchomości</t>
  </si>
  <si>
    <t>Kary i odszkodowania wypłacane na rzecz osób fizycznych</t>
  </si>
  <si>
    <t>Koszty postępowania sądowego</t>
  </si>
  <si>
    <t>RO " Przedmieście Księżnej Anny"</t>
  </si>
  <si>
    <t>Zakup usług pozostałych (czynsze)</t>
  </si>
  <si>
    <t>KULTURA I OCHRONA DZIEDZICTWA NARODOWEGO</t>
  </si>
  <si>
    <t>Dotacje celowe otrzymane ze środków specjalnych na finansowanie lub dofinansowanie zadań zleconych z zakresu działalności bieżącej</t>
  </si>
  <si>
    <r>
      <t xml:space="preserve">Dotacja podmiotowa z budżetu dla instytucji kultury - </t>
    </r>
    <r>
      <rPr>
        <i/>
        <sz val="10"/>
        <rFont val="Times New Roman"/>
        <family val="1"/>
      </rPr>
      <t>"Muzealne spotkania z fotografią - Miedzynarodowy konkurs dla dzieci i młodzieży"</t>
    </r>
  </si>
  <si>
    <t xml:space="preserve">            Prezydenta Miasta Koszalina</t>
  </si>
  <si>
    <t>BEZPIECZEŃSTWO PUBLICZNE I OCHRONA PRZECIWPOŻAROWA</t>
  </si>
  <si>
    <t>Komendy powiatowe Państwowej Straży Pożarnej</t>
  </si>
  <si>
    <t>4250</t>
  </si>
  <si>
    <t>Zakup sprzętu i uzbrojenia</t>
  </si>
  <si>
    <t>4050</t>
  </si>
  <si>
    <t>4060</t>
  </si>
  <si>
    <t>4070</t>
  </si>
  <si>
    <t>4110</t>
  </si>
  <si>
    <t>4120</t>
  </si>
  <si>
    <t>Pozostałe podatki na rzecz budżetów jednostek samorządu terytorialnego</t>
  </si>
  <si>
    <t>Uposażenia żołnierzy zawodowych i nadterminowych oraz funkcjonariuszy</t>
  </si>
  <si>
    <t>Pozostałe należności żołnierzy zawodowych i nadterminowych oraz funkcjonariuszy</t>
  </si>
  <si>
    <t xml:space="preserve">Nagrody roczne dla żołnierzy zawodowych i nadterminowych oraz funkcjonariuszy </t>
  </si>
  <si>
    <t>Składki na ubezpieczenie społeczne</t>
  </si>
  <si>
    <t>Składki na fundusz pracy</t>
  </si>
  <si>
    <t>Subwencja ogólna z budżetu państwa</t>
  </si>
  <si>
    <r>
      <t xml:space="preserve">Dotacja podmiotowa z budżetu dla instytucji kultury - </t>
    </r>
    <r>
      <rPr>
        <i/>
        <sz val="10"/>
        <rFont val="Times New Roman"/>
        <family val="1"/>
      </rPr>
      <t>"</t>
    </r>
    <r>
      <rPr>
        <i/>
        <sz val="10"/>
        <color indexed="10"/>
        <rFont val="Times New Roman"/>
        <family val="1"/>
      </rPr>
      <t>Muzealne spotkania z fotografią - Miedzynarodowy konkurs dla dzieci i młodzieży"</t>
    </r>
  </si>
  <si>
    <t>ZK</t>
  </si>
  <si>
    <t>z dnia 27 gruudnia  2004 roku</t>
  </si>
  <si>
    <t xml:space="preserve">Podatek od towarów i usług </t>
  </si>
  <si>
    <t>Fn</t>
  </si>
  <si>
    <t>Część oświatowa subwencji ogólnej dla jednostek samorządu terytorialnego</t>
  </si>
  <si>
    <t>Załącznik nr  3 do  Zarządzenia</t>
  </si>
  <si>
    <t xml:space="preserve">            z dnia  27  grudnia  2004 roku</t>
  </si>
  <si>
    <t>z dnia  27  grudnia  2004 roku</t>
  </si>
  <si>
    <t xml:space="preserve">            Załącznik nr 5  do Zarządzenia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</si>
  <si>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</si>
  <si>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</si>
  <si>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</si>
  <si>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</si>
  <si>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</si>
  <si>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</si>
  <si>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</si>
  <si>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</si>
  <si>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</si>
  <si>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</si>
  <si>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</si>
  <si>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</si>
  <si>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</si>
  <si>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 xml:space="preserve"> - "Koszalin - miastem europejskich tras rowerowych"</t>
  </si>
  <si>
    <t xml:space="preserve"> - "Uzbrojenie terenu pod Słupską Specjalną Strefę Ekonomiczną - Kompleks Koszalin"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</si>
  <si>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</si>
  <si>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</si>
  <si>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</si>
  <si>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</si>
  <si>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</si>
  <si>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</si>
  <si>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</si>
  <si>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</si>
  <si>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Lokaty</t>
  </si>
  <si>
    <t>ZMIANY  PLANU  DOCHODÓW  I  WYDATKÓW                                                                                NA  ZADANIA  WŁASNE  POWIATU                                                                                                                                            W  2004  ROKU</t>
  </si>
  <si>
    <t>ZMIANY   PLANU  DOCHODÓW  I   WYDATKÓW                                                                              NA  ZADANIA  REALIZOWANE PRZEZ GMINĘ                                                   NA PODSTAWIE POROZUMIEŃ Z ORGANAMI ADMINISTRACJI RZĄDOWEJ                                                                                                                                             W  2004  ROKU</t>
  </si>
  <si>
    <t xml:space="preserve">            Załącznik nr 4  do Zarządzenia</t>
  </si>
  <si>
    <t>Urząd Miejski</t>
  </si>
  <si>
    <t>OA</t>
  </si>
  <si>
    <t>Pozostałe odsetki</t>
  </si>
  <si>
    <t>PI</t>
  </si>
  <si>
    <t xml:space="preserve">            Nr   251 / 1619  / 04  </t>
  </si>
  <si>
    <t>Załącznik nr 2  do  Zarządzenia</t>
  </si>
  <si>
    <t xml:space="preserve"> z dnia  27  grudnia  2004 roku</t>
  </si>
  <si>
    <t>Rada Miejska</t>
  </si>
  <si>
    <t>Różne wydatki na rzecz osób fizycznych</t>
  </si>
  <si>
    <t>Podróże służbowe krajowe</t>
  </si>
  <si>
    <t>4260</t>
  </si>
  <si>
    <t>Zakup energii</t>
  </si>
  <si>
    <t>OCHRONA ZDROWIA</t>
  </si>
  <si>
    <t>Przeciwdziałanie alkoholizmowi</t>
  </si>
  <si>
    <t>PU</t>
  </si>
  <si>
    <t>Dotacja celowa z budżetu na finansowanie lub dofinansowanie zadań zleconych do realizacji stowarzyszeniom</t>
  </si>
  <si>
    <t>Km</t>
  </si>
  <si>
    <t>BZP</t>
  </si>
  <si>
    <t>RO " Wspólny Dom"</t>
  </si>
  <si>
    <t>RO " Jedliny"</t>
  </si>
  <si>
    <t>921</t>
  </si>
  <si>
    <t>92195</t>
  </si>
  <si>
    <r>
      <t xml:space="preserve">Zakup materiałów i wyposażenia                                   </t>
    </r>
    <r>
      <rPr>
        <i/>
        <sz val="11"/>
        <rFont val="Times New Roman"/>
        <family val="1"/>
      </rPr>
      <t xml:space="preserve">- R.O. "Rokosowo" </t>
    </r>
  </si>
  <si>
    <r>
      <t xml:space="preserve">Zakup materiałów i wyposażenia                                     </t>
    </r>
    <r>
      <rPr>
        <i/>
        <sz val="11"/>
        <rFont val="Times New Roman"/>
        <family val="1"/>
      </rPr>
      <t>- R.O. "Tysiąclecie"</t>
    </r>
  </si>
  <si>
    <t>EDUKACYJNA OPIEKA WYCHOWAWCZA</t>
  </si>
  <si>
    <t>Specjalne ośrodki szkolno-wychowawcze</t>
  </si>
  <si>
    <t>Wydatki na zakupy inwestycyjne jednostek budżetowych</t>
  </si>
  <si>
    <t xml:space="preserve">Dotacje otrzymane z funduszy celowych na finansowanie i dofinansowanie kosztów realizacji inwestycji i zakupów inwestycyjnych jednostek sektora finansów publicznych </t>
  </si>
  <si>
    <t>per saldo</t>
  </si>
  <si>
    <t xml:space="preserve">Nr 251 / 1619 / 04  </t>
  </si>
  <si>
    <t xml:space="preserve">Nr 251/ 1619 / 04  </t>
  </si>
  <si>
    <t xml:space="preserve">Nr 521 / 1619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</si>
</sst>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1"/>
      <name val="Times New Roman CE"/>
      <family val="1"/>
    </font>
    <font>
      <i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" xfId="0" applyNumberFormat="1" applyFont="1" applyFill="1" applyBorder="1" applyAlignment="1" applyProtection="1">
      <alignment vertical="center" wrapText="1"/>
      <protection locked="0"/>
    </xf>
    <xf numFmtId="164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9" xfId="0" applyFont="1" applyBorder="1" applyAlignment="1">
      <alignment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20" xfId="0" applyFont="1" applyBorder="1" applyAlignment="1">
      <alignment horizontal="center" vertical="center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center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164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6" xfId="0" applyNumberFormat="1" applyFont="1" applyFill="1" applyBorder="1" applyAlignment="1" applyProtection="1">
      <alignment horizontal="centerContinuous" vertical="center"/>
      <protection locked="0"/>
    </xf>
    <xf numFmtId="44" fontId="5" fillId="0" borderId="1" xfId="18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Continuous" vertical="center"/>
      <protection locked="0"/>
    </xf>
    <xf numFmtId="0" fontId="8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164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Border="1" applyAlignment="1">
      <alignment horizontal="right" vertical="center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164" fontId="13" fillId="0" borderId="26" xfId="0" applyNumberFormat="1" applyFont="1" applyFill="1" applyBorder="1" applyAlignment="1" applyProtection="1">
      <alignment horizontal="center" vertical="center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164" fontId="13" fillId="0" borderId="29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4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33" xfId="0" applyFont="1" applyBorder="1" applyAlignment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35" xfId="0" applyNumberFormat="1" applyFont="1" applyFill="1" applyBorder="1" applyAlignment="1" applyProtection="1">
      <alignment horizontal="center"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" xfId="0" applyNumberFormat="1" applyFont="1" applyFill="1" applyBorder="1" applyAlignment="1" applyProtection="1">
      <alignment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NumberFormat="1" applyFont="1" applyFill="1" applyBorder="1" applyAlignment="1" applyProtection="1">
      <alignment horizontal="centerContinuous" vertical="center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1" fontId="5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18" applyNumberFormat="1" applyFont="1" applyFill="1" applyBorder="1" applyAlignment="1" applyProtection="1">
      <alignment vertical="center" wrapText="1"/>
      <protection locked="0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0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33" xfId="0" applyFont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Border="1" applyAlignment="1">
      <alignment horizontal="right" vertical="center"/>
    </xf>
    <xf numFmtId="0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49" xfId="0" applyFont="1" applyBorder="1" applyAlignment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50" xfId="0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0" fontId="5" fillId="0" borderId="51" xfId="0" applyNumberFormat="1" applyFont="1" applyFill="1" applyBorder="1" applyAlignment="1" applyProtection="1">
      <alignment horizontal="center"/>
      <protection locked="0"/>
    </xf>
    <xf numFmtId="0" fontId="5" fillId="0" borderId="51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5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19" fillId="0" borderId="55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21" fillId="0" borderId="55" xfId="0" applyFont="1" applyBorder="1" applyAlignment="1">
      <alignment/>
    </xf>
    <xf numFmtId="3" fontId="22" fillId="0" borderId="1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55" xfId="0" applyFont="1" applyBorder="1" applyAlignment="1">
      <alignment/>
    </xf>
    <xf numFmtId="3" fontId="23" fillId="0" borderId="1" xfId="0" applyNumberFormat="1" applyFont="1" applyBorder="1" applyAlignment="1">
      <alignment vertical="center"/>
    </xf>
    <xf numFmtId="3" fontId="23" fillId="0" borderId="27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5" fillId="0" borderId="55" xfId="0" applyFont="1" applyBorder="1" applyAlignment="1">
      <alignment/>
    </xf>
    <xf numFmtId="0" fontId="23" fillId="0" borderId="1" xfId="0" applyFont="1" applyBorder="1" applyAlignment="1">
      <alignment wrapText="1"/>
    </xf>
    <xf numFmtId="3" fontId="23" fillId="0" borderId="0" xfId="0" applyNumberFormat="1" applyFont="1" applyAlignment="1">
      <alignment/>
    </xf>
    <xf numFmtId="3" fontId="23" fillId="0" borderId="45" xfId="0" applyNumberFormat="1" applyFont="1" applyBorder="1" applyAlignment="1">
      <alignment/>
    </xf>
    <xf numFmtId="0" fontId="25" fillId="0" borderId="0" xfId="0" applyFont="1" applyAlignment="1">
      <alignment/>
    </xf>
    <xf numFmtId="3" fontId="23" fillId="0" borderId="1" xfId="0" applyNumberFormat="1" applyFont="1" applyBorder="1" applyAlignment="1">
      <alignment/>
    </xf>
    <xf numFmtId="0" fontId="26" fillId="0" borderId="54" xfId="0" applyFont="1" applyBorder="1" applyAlignment="1">
      <alignment/>
    </xf>
    <xf numFmtId="0" fontId="20" fillId="0" borderId="17" xfId="0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center"/>
    </xf>
    <xf numFmtId="0" fontId="26" fillId="0" borderId="0" xfId="0" applyFont="1" applyAlignment="1">
      <alignment/>
    </xf>
    <xf numFmtId="3" fontId="27" fillId="0" borderId="17" xfId="0" applyNumberFormat="1" applyFont="1" applyBorder="1" applyAlignment="1">
      <alignment horizontal="centerContinuous" vertical="center"/>
    </xf>
    <xf numFmtId="4" fontId="18" fillId="0" borderId="26" xfId="0" applyNumberFormat="1" applyFont="1" applyBorder="1" applyAlignment="1">
      <alignment horizontal="centerContinuous"/>
    </xf>
    <xf numFmtId="0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3" fontId="21" fillId="0" borderId="40" xfId="0" applyNumberFormat="1" applyFont="1" applyBorder="1" applyAlignment="1">
      <alignment/>
    </xf>
    <xf numFmtId="3" fontId="20" fillId="0" borderId="41" xfId="0" applyNumberFormat="1" applyFont="1" applyBorder="1" applyAlignment="1">
      <alignment vertical="center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4" xfId="0" applyNumberFormat="1" applyFont="1" applyBorder="1" applyAlignment="1">
      <alignment vertical="center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5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57" xfId="0" applyNumberFormat="1" applyFont="1" applyFill="1" applyBorder="1" applyAlignment="1" applyProtection="1">
      <alignment horizontal="center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58" xfId="0" applyNumberFormat="1" applyFont="1" applyFill="1" applyBorder="1" applyAlignment="1" applyProtection="1">
      <alignment horizontal="centerContinuous" vertical="center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28" fillId="0" borderId="6" xfId="0" applyNumberFormat="1" applyFont="1" applyFill="1" applyBorder="1" applyAlignment="1" applyProtection="1">
      <alignment horizontal="centerContinuous" vertical="center"/>
      <protection locked="0"/>
    </xf>
    <xf numFmtId="0" fontId="28" fillId="0" borderId="1" xfId="0" applyNumberFormat="1" applyFont="1" applyFill="1" applyBorder="1" applyAlignment="1" applyProtection="1">
      <alignment vertical="center" wrapText="1"/>
      <protection locked="0"/>
    </xf>
    <xf numFmtId="164" fontId="28" fillId="0" borderId="1" xfId="0" applyNumberFormat="1" applyFont="1" applyFill="1" applyBorder="1" applyAlignment="1" applyProtection="1">
      <alignment horizontal="center" vertical="center"/>
      <protection locked="0"/>
    </xf>
    <xf numFmtId="164" fontId="28" fillId="0" borderId="27" xfId="0" applyNumberFormat="1" applyFont="1" applyFill="1" applyBorder="1" applyAlignment="1" applyProtection="1">
      <alignment horizontal="center" vertical="center"/>
      <protection locked="0"/>
    </xf>
    <xf numFmtId="3" fontId="28" fillId="0" borderId="22" xfId="0" applyNumberFormat="1" applyFont="1" applyFill="1" applyBorder="1" applyAlignment="1" applyProtection="1">
      <alignment horizontal="right" vertical="center"/>
      <protection locked="0"/>
    </xf>
    <xf numFmtId="3" fontId="28" fillId="0" borderId="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49" fontId="28" fillId="0" borderId="6" xfId="0" applyNumberFormat="1" applyFont="1" applyFill="1" applyBorder="1" applyAlignment="1" applyProtection="1">
      <alignment horizontal="centerContinuous" vertical="center"/>
      <protection locked="0"/>
    </xf>
    <xf numFmtId="3" fontId="28" fillId="0" borderId="22" xfId="0" applyNumberFormat="1" applyFont="1" applyFill="1" applyBorder="1" applyAlignment="1" applyProtection="1">
      <alignment vertical="center"/>
      <protection locked="0"/>
    </xf>
    <xf numFmtId="49" fontId="5" fillId="0" borderId="51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16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59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61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64" xfId="0" applyNumberFormat="1" applyFont="1" applyFill="1" applyBorder="1" applyAlignment="1" applyProtection="1">
      <alignment vertical="center" wrapText="1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1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1" fontId="5" fillId="0" borderId="65" xfId="0" applyNumberFormat="1" applyFont="1" applyFill="1" applyBorder="1" applyAlignment="1" applyProtection="1">
      <alignment horizontal="centerContinuous" vertical="center"/>
      <protection locked="0"/>
    </xf>
    <xf numFmtId="0" fontId="5" fillId="0" borderId="66" xfId="0" applyNumberFormat="1" applyFont="1" applyFill="1" applyBorder="1" applyAlignment="1" applyProtection="1">
      <alignment vertical="center" wrapText="1"/>
      <protection locked="0"/>
    </xf>
    <xf numFmtId="164" fontId="13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66" xfId="0" applyNumberFormat="1" applyFont="1" applyFill="1" applyBorder="1" applyAlignment="1" applyProtection="1">
      <alignment horizontal="right" vertical="center"/>
      <protection locked="0"/>
    </xf>
    <xf numFmtId="1" fontId="13" fillId="0" borderId="13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1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" fontId="13" fillId="0" borderId="3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" xfId="0" applyNumberFormat="1" applyFont="1" applyFill="1" applyBorder="1" applyAlignment="1" applyProtection="1">
      <alignment horizontal="right" vertical="center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70" xfId="0" applyNumberFormat="1" applyFont="1" applyFill="1" applyBorder="1" applyAlignment="1" applyProtection="1">
      <alignment horizontal="right" vertical="center"/>
      <protection locked="0"/>
    </xf>
    <xf numFmtId="3" fontId="8" fillId="0" borderId="35" xfId="0" applyNumberFormat="1" applyFont="1" applyBorder="1" applyAlignment="1">
      <alignment horizontal="right" vertical="center"/>
    </xf>
    <xf numFmtId="0" fontId="12" fillId="0" borderId="71" xfId="0" applyNumberFormat="1" applyFont="1" applyFill="1" applyBorder="1" applyAlignment="1" applyProtection="1">
      <alignment horizontal="center" vertical="center"/>
      <protection locked="0"/>
    </xf>
    <xf numFmtId="3" fontId="13" fillId="0" borderId="72" xfId="0" applyNumberFormat="1" applyFont="1" applyFill="1" applyBorder="1" applyAlignment="1" applyProtection="1">
      <alignment horizontal="right" vertical="center"/>
      <protection locked="0"/>
    </xf>
    <xf numFmtId="3" fontId="13" fillId="0" borderId="73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5" fillId="0" borderId="73" xfId="0" applyNumberFormat="1" applyFont="1" applyFill="1" applyBorder="1" applyAlignment="1" applyProtection="1">
      <alignment horizontal="right" vertical="center"/>
      <protection locked="0"/>
    </xf>
    <xf numFmtId="3" fontId="5" fillId="0" borderId="76" xfId="0" applyNumberFormat="1" applyFont="1" applyFill="1" applyBorder="1" applyAlignment="1" applyProtection="1">
      <alignment horizontal="right" vertical="center"/>
      <protection locked="0"/>
    </xf>
    <xf numFmtId="3" fontId="13" fillId="0" borderId="72" xfId="0" applyNumberFormat="1" applyFont="1" applyFill="1" applyBorder="1" applyAlignment="1" applyProtection="1">
      <alignment horizontal="right" vertical="center"/>
      <protection locked="0"/>
    </xf>
    <xf numFmtId="3" fontId="13" fillId="0" borderId="77" xfId="0" applyNumberFormat="1" applyFont="1" applyFill="1" applyBorder="1" applyAlignment="1" applyProtection="1">
      <alignment horizontal="right" vertical="center"/>
      <protection locked="0"/>
    </xf>
    <xf numFmtId="3" fontId="5" fillId="0" borderId="78" xfId="0" applyNumberFormat="1" applyFont="1" applyFill="1" applyBorder="1" applyAlignment="1" applyProtection="1">
      <alignment horizontal="right" vertical="center"/>
      <protection locked="0"/>
    </xf>
    <xf numFmtId="0" fontId="30" fillId="0" borderId="54" xfId="0" applyNumberFormat="1" applyFont="1" applyFill="1" applyBorder="1" applyAlignment="1" applyProtection="1">
      <alignment/>
      <protection locked="0"/>
    </xf>
    <xf numFmtId="0" fontId="30" fillId="0" borderId="17" xfId="0" applyNumberFormat="1" applyFont="1" applyFill="1" applyBorder="1" applyAlignment="1" applyProtection="1">
      <alignment/>
      <protection locked="0"/>
    </xf>
    <xf numFmtId="3" fontId="30" fillId="0" borderId="14" xfId="0" applyNumberFormat="1" applyFont="1" applyFill="1" applyBorder="1" applyAlignment="1" applyProtection="1">
      <alignment horizontal="centerContinuous"/>
      <protection locked="0"/>
    </xf>
    <xf numFmtId="0" fontId="30" fillId="0" borderId="23" xfId="0" applyNumberFormat="1" applyFont="1" applyFill="1" applyBorder="1" applyAlignment="1" applyProtection="1">
      <alignment horizontal="centerContinuous"/>
      <protection locked="0"/>
    </xf>
    <xf numFmtId="3" fontId="30" fillId="0" borderId="19" xfId="0" applyNumberFormat="1" applyFont="1" applyFill="1" applyBorder="1" applyAlignment="1" applyProtection="1">
      <alignment horizontal="centerContinuous"/>
      <protection locked="0"/>
    </xf>
    <xf numFmtId="0" fontId="30" fillId="0" borderId="26" xfId="0" applyNumberFormat="1" applyFont="1" applyFill="1" applyBorder="1" applyAlignment="1" applyProtection="1">
      <alignment horizontal="centerContinuous"/>
      <protection locked="0"/>
    </xf>
    <xf numFmtId="0" fontId="3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4">
      <selection activeCell="C2" sqref="C2"/>
    </sheetView>
  </sheetViews>
  <sheetFormatPr defaultColWidth="9.00390625" defaultRowHeight="12.75"/>
  <cols>
    <col min="1" max="1" width="8.375" style="88" customWidth="1"/>
    <col min="2" max="2" width="42.25390625" style="88" customWidth="1"/>
    <col min="3" max="4" width="20.25390625" style="88" customWidth="1"/>
    <col min="5" max="5" width="15.00390625" style="88" customWidth="1"/>
    <col min="6" max="16384" width="10.00390625" style="88" customWidth="1"/>
  </cols>
  <sheetData>
    <row r="1" spans="3:6" ht="12.75" customHeight="1">
      <c r="C1" s="89" t="s">
        <v>69</v>
      </c>
      <c r="D1" s="89"/>
      <c r="E1" s="89"/>
      <c r="F1" s="90"/>
    </row>
    <row r="2" spans="1:6" ht="12.75" customHeight="1">
      <c r="A2" s="91"/>
      <c r="B2" s="92"/>
      <c r="C2" s="89" t="s">
        <v>101</v>
      </c>
      <c r="D2" s="89"/>
      <c r="E2" s="89"/>
      <c r="F2" s="90"/>
    </row>
    <row r="3" spans="1:6" ht="12.75" customHeight="1">
      <c r="A3" s="91"/>
      <c r="B3" s="92"/>
      <c r="C3" s="19" t="s">
        <v>43</v>
      </c>
      <c r="D3" s="19"/>
      <c r="E3" s="19"/>
      <c r="F3" s="90"/>
    </row>
    <row r="4" spans="1:6" ht="12.75" customHeight="1">
      <c r="A4" s="91"/>
      <c r="B4" s="92"/>
      <c r="C4" s="19" t="s">
        <v>67</v>
      </c>
      <c r="D4" s="19"/>
      <c r="E4" s="19"/>
      <c r="F4" s="90"/>
    </row>
    <row r="5" s="138" customFormat="1" ht="12.75">
      <c r="D5" s="140"/>
    </row>
    <row r="6" s="138" customFormat="1" ht="2.25" customHeight="1">
      <c r="D6" s="140"/>
    </row>
    <row r="7" spans="1:4" s="181" customFormat="1" ht="18.75">
      <c r="A7" s="178"/>
      <c r="B7" s="179" t="s">
        <v>70</v>
      </c>
      <c r="C7" s="179"/>
      <c r="D7" s="180"/>
    </row>
    <row r="8" spans="1:4" s="181" customFormat="1" ht="18.75">
      <c r="A8" s="178"/>
      <c r="B8" s="179" t="s">
        <v>71</v>
      </c>
      <c r="C8" s="178"/>
      <c r="D8" s="180"/>
    </row>
    <row r="9" spans="1:4" s="181" customFormat="1" ht="18.75">
      <c r="A9" s="178"/>
      <c r="B9" s="179" t="s">
        <v>72</v>
      </c>
      <c r="C9" s="178"/>
      <c r="D9" s="180"/>
    </row>
    <row r="10" spans="1:4" s="181" customFormat="1" ht="18.75">
      <c r="A10" s="178"/>
      <c r="B10" s="179" t="s">
        <v>73</v>
      </c>
      <c r="C10" s="178"/>
      <c r="D10" s="180"/>
    </row>
    <row r="11" s="181" customFormat="1" ht="17.25" customHeight="1" thickBot="1">
      <c r="D11" s="182" t="s">
        <v>10</v>
      </c>
    </row>
    <row r="12" spans="1:4" s="181" customFormat="1" ht="36.75" customHeight="1" thickBot="1" thickTop="1">
      <c r="A12" s="183" t="s">
        <v>74</v>
      </c>
      <c r="B12" s="184" t="s">
        <v>75</v>
      </c>
      <c r="C12" s="184" t="s">
        <v>76</v>
      </c>
      <c r="D12" s="185" t="s">
        <v>77</v>
      </c>
    </row>
    <row r="13" spans="1:4" s="181" customFormat="1" ht="14.25" customHeight="1" thickBot="1" thickTop="1">
      <c r="A13" s="186">
        <v>1</v>
      </c>
      <c r="B13" s="187">
        <v>2</v>
      </c>
      <c r="C13" s="187">
        <v>3</v>
      </c>
      <c r="D13" s="188">
        <v>4</v>
      </c>
    </row>
    <row r="14" spans="1:4" s="181" customFormat="1" ht="34.5" customHeight="1" thickTop="1">
      <c r="A14" s="189">
        <v>9520</v>
      </c>
      <c r="B14" s="190" t="s">
        <v>78</v>
      </c>
      <c r="C14" s="191">
        <f>C17+C18</f>
        <v>31062540</v>
      </c>
      <c r="D14" s="192"/>
    </row>
    <row r="15" spans="1:4" s="181" customFormat="1" ht="14.25" customHeight="1">
      <c r="A15" s="193"/>
      <c r="B15" s="227" t="s">
        <v>79</v>
      </c>
      <c r="C15" s="194"/>
      <c r="D15" s="192"/>
    </row>
    <row r="16" spans="1:4" s="181" customFormat="1" ht="12" customHeight="1" hidden="1">
      <c r="A16" s="193"/>
      <c r="B16" s="227"/>
      <c r="C16" s="194"/>
      <c r="D16" s="192"/>
    </row>
    <row r="17" spans="1:4" s="198" customFormat="1" ht="15.75" customHeight="1">
      <c r="A17" s="195"/>
      <c r="B17" s="228" t="s">
        <v>80</v>
      </c>
      <c r="C17" s="196">
        <v>30000000</v>
      </c>
      <c r="D17" s="197"/>
    </row>
    <row r="18" spans="1:4" s="181" customFormat="1" ht="20.25" customHeight="1">
      <c r="A18" s="193"/>
      <c r="B18" s="228" t="s">
        <v>81</v>
      </c>
      <c r="C18" s="196">
        <f>SUM(C19:C21)</f>
        <v>1062540</v>
      </c>
      <c r="D18" s="197"/>
    </row>
    <row r="19" spans="1:4" s="202" customFormat="1" ht="26.25" customHeight="1">
      <c r="A19" s="199"/>
      <c r="B19" s="203" t="s">
        <v>82</v>
      </c>
      <c r="C19" s="200">
        <v>250000</v>
      </c>
      <c r="D19" s="201"/>
    </row>
    <row r="20" spans="1:4" s="202" customFormat="1" ht="26.25" customHeight="1">
      <c r="A20" s="199"/>
      <c r="B20" s="203" t="s">
        <v>83</v>
      </c>
      <c r="C20" s="200">
        <v>140000</v>
      </c>
      <c r="D20" s="201"/>
    </row>
    <row r="21" spans="1:4" s="202" customFormat="1" ht="36.75" customHeight="1">
      <c r="A21" s="199"/>
      <c r="B21" s="203" t="s">
        <v>84</v>
      </c>
      <c r="C21" s="200">
        <v>672540</v>
      </c>
      <c r="D21" s="201"/>
    </row>
    <row r="22" spans="1:4" s="181" customFormat="1" ht="28.5" customHeight="1">
      <c r="A22" s="189">
        <v>9550</v>
      </c>
      <c r="B22" s="229" t="s">
        <v>85</v>
      </c>
      <c r="C22" s="204">
        <v>2668848</v>
      </c>
      <c r="D22" s="205"/>
    </row>
    <row r="23" spans="1:4" s="181" customFormat="1" ht="11.25" customHeight="1">
      <c r="A23" s="193"/>
      <c r="B23" s="230"/>
      <c r="C23" s="206"/>
      <c r="D23" s="197"/>
    </row>
    <row r="24" spans="1:4" s="181" customFormat="1" ht="15.75">
      <c r="A24" s="189">
        <v>9920</v>
      </c>
      <c r="B24" s="229" t="s">
        <v>86</v>
      </c>
      <c r="C24" s="207"/>
      <c r="D24" s="208">
        <f>D26+D27+D28+D29</f>
        <v>12683700</v>
      </c>
    </row>
    <row r="25" spans="1:4" s="181" customFormat="1" ht="15.75" customHeight="1">
      <c r="A25" s="193"/>
      <c r="B25" s="227" t="s">
        <v>79</v>
      </c>
      <c r="C25" s="207"/>
      <c r="D25" s="209"/>
    </row>
    <row r="26" spans="1:4" s="214" customFormat="1" ht="30.75" customHeight="1">
      <c r="A26" s="210"/>
      <c r="B26" s="211" t="s">
        <v>87</v>
      </c>
      <c r="C26" s="212"/>
      <c r="D26" s="213">
        <v>4178240</v>
      </c>
    </row>
    <row r="27" spans="1:4" s="214" customFormat="1" ht="32.25" customHeight="1">
      <c r="A27" s="210"/>
      <c r="B27" s="211" t="s">
        <v>88</v>
      </c>
      <c r="C27" s="212"/>
      <c r="D27" s="213">
        <v>6548860</v>
      </c>
    </row>
    <row r="28" spans="1:4" s="214" customFormat="1" ht="17.25" customHeight="1">
      <c r="A28" s="210"/>
      <c r="B28" s="211" t="s">
        <v>89</v>
      </c>
      <c r="C28" s="215"/>
      <c r="D28" s="201">
        <v>900000</v>
      </c>
    </row>
    <row r="29" spans="1:4" s="214" customFormat="1" ht="21" customHeight="1">
      <c r="A29" s="210"/>
      <c r="B29" s="211" t="s">
        <v>90</v>
      </c>
      <c r="C29" s="215"/>
      <c r="D29" s="201">
        <v>1056600</v>
      </c>
    </row>
    <row r="30" spans="1:4" s="214" customFormat="1" ht="9.75" customHeight="1">
      <c r="A30" s="210"/>
      <c r="B30" s="211"/>
      <c r="C30" s="215"/>
      <c r="D30" s="201"/>
    </row>
    <row r="31" spans="1:4" s="181" customFormat="1" ht="24.75" customHeight="1" thickBot="1">
      <c r="A31" s="189">
        <v>9940</v>
      </c>
      <c r="B31" s="229" t="s">
        <v>93</v>
      </c>
      <c r="C31" s="225"/>
      <c r="D31" s="226">
        <v>36656</v>
      </c>
    </row>
    <row r="32" spans="1:4" s="214" customFormat="1" ht="6.75" customHeight="1" hidden="1" thickBot="1" thickTop="1">
      <c r="A32" s="210"/>
      <c r="B32" s="224"/>
      <c r="C32" s="215"/>
      <c r="D32" s="201"/>
    </row>
    <row r="33" spans="1:4" s="220" customFormat="1" ht="21" customHeight="1" thickBot="1" thickTop="1">
      <c r="A33" s="216"/>
      <c r="B33" s="217" t="s">
        <v>91</v>
      </c>
      <c r="C33" s="218">
        <f>C22+C14+C23</f>
        <v>33731388</v>
      </c>
      <c r="D33" s="219">
        <f>D24+D31</f>
        <v>12720356</v>
      </c>
    </row>
    <row r="34" spans="1:4" s="220" customFormat="1" ht="20.25" customHeight="1" thickBot="1" thickTop="1">
      <c r="A34" s="216"/>
      <c r="B34" s="217" t="s">
        <v>92</v>
      </c>
      <c r="C34" s="221">
        <f>D33-C33</f>
        <v>-21011032</v>
      </c>
      <c r="D34" s="222"/>
    </row>
    <row r="35" s="223" customFormat="1" ht="16.5" thickTop="1"/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2" sqref="D2"/>
    </sheetView>
  </sheetViews>
  <sheetFormatPr defaultColWidth="9.00390625" defaultRowHeight="12.75"/>
  <cols>
    <col min="1" max="1" width="8.375" style="88" customWidth="1"/>
    <col min="2" max="2" width="33.625" style="88" customWidth="1"/>
    <col min="3" max="3" width="6.875" style="88" customWidth="1"/>
    <col min="4" max="5" width="16.875" style="88" customWidth="1"/>
    <col min="6" max="16384" width="10.00390625" style="88" customWidth="1"/>
  </cols>
  <sheetData>
    <row r="1" spans="4:6" ht="12.75" customHeight="1">
      <c r="D1" s="89" t="s">
        <v>96</v>
      </c>
      <c r="E1" s="89"/>
      <c r="F1" s="90"/>
    </row>
    <row r="2" spans="1:6" ht="12.75" customHeight="1">
      <c r="A2" s="91"/>
      <c r="B2" s="92"/>
      <c r="C2" s="93"/>
      <c r="D2" s="89" t="s">
        <v>101</v>
      </c>
      <c r="E2" s="89"/>
      <c r="F2" s="90"/>
    </row>
    <row r="3" spans="1:6" ht="12.75" customHeight="1">
      <c r="A3" s="91"/>
      <c r="B3" s="92"/>
      <c r="C3" s="93"/>
      <c r="D3" s="19" t="s">
        <v>43</v>
      </c>
      <c r="E3" s="19"/>
      <c r="F3" s="90"/>
    </row>
    <row r="4" spans="1:6" ht="12.75" customHeight="1">
      <c r="A4" s="91"/>
      <c r="B4" s="92"/>
      <c r="C4" s="93"/>
      <c r="D4" s="19" t="s">
        <v>67</v>
      </c>
      <c r="E4" s="19"/>
      <c r="F4" s="90"/>
    </row>
    <row r="5" spans="1:6" ht="21.75" customHeight="1">
      <c r="A5" s="91"/>
      <c r="B5" s="92"/>
      <c r="C5" s="93"/>
      <c r="D5" s="94"/>
      <c r="E5" s="89"/>
      <c r="F5" s="90"/>
    </row>
    <row r="6" spans="1:6" s="87" customFormat="1" ht="110.25" customHeight="1">
      <c r="A6" s="82" t="s">
        <v>95</v>
      </c>
      <c r="B6" s="83"/>
      <c r="C6" s="84"/>
      <c r="D6" s="85"/>
      <c r="E6" s="85"/>
      <c r="F6" s="86"/>
    </row>
    <row r="7" spans="1:6" s="87" customFormat="1" ht="16.5" customHeight="1" thickBot="1">
      <c r="A7" s="82"/>
      <c r="B7" s="83"/>
      <c r="C7" s="84"/>
      <c r="D7" s="85"/>
      <c r="E7" s="95" t="s">
        <v>10</v>
      </c>
      <c r="F7" s="86"/>
    </row>
    <row r="8" spans="1:5" s="101" customFormat="1" ht="22.5" customHeight="1">
      <c r="A8" s="96" t="s">
        <v>0</v>
      </c>
      <c r="B8" s="97" t="s">
        <v>1</v>
      </c>
      <c r="C8" s="98" t="s">
        <v>2</v>
      </c>
      <c r="D8" s="99" t="s">
        <v>14</v>
      </c>
      <c r="E8" s="100" t="s">
        <v>3</v>
      </c>
    </row>
    <row r="9" spans="1:5" s="101" customFormat="1" ht="16.5" customHeight="1">
      <c r="A9" s="102" t="s">
        <v>4</v>
      </c>
      <c r="B9" s="103"/>
      <c r="C9" s="104" t="s">
        <v>5</v>
      </c>
      <c r="D9" s="105" t="s">
        <v>9</v>
      </c>
      <c r="E9" s="156" t="s">
        <v>9</v>
      </c>
    </row>
    <row r="10" spans="1:5" s="110" customFormat="1" ht="12.75" customHeight="1" thickBot="1">
      <c r="A10" s="106">
        <v>1</v>
      </c>
      <c r="B10" s="107">
        <v>2</v>
      </c>
      <c r="C10" s="107">
        <v>3</v>
      </c>
      <c r="D10" s="108">
        <v>4</v>
      </c>
      <c r="E10" s="109">
        <v>5</v>
      </c>
    </row>
    <row r="11" spans="1:5" s="116" customFormat="1" ht="34.5" customHeight="1" thickBot="1" thickTop="1">
      <c r="A11" s="111">
        <v>921</v>
      </c>
      <c r="B11" s="112" t="s">
        <v>40</v>
      </c>
      <c r="C11" s="113" t="s">
        <v>22</v>
      </c>
      <c r="D11" s="114">
        <f>D12</f>
        <v>23000</v>
      </c>
      <c r="E11" s="115">
        <f>E12</f>
        <v>23000</v>
      </c>
    </row>
    <row r="12" spans="1:5" s="116" customFormat="1" ht="18" customHeight="1" thickTop="1">
      <c r="A12" s="117">
        <v>92195</v>
      </c>
      <c r="B12" s="118" t="s">
        <v>7</v>
      </c>
      <c r="C12" s="119"/>
      <c r="D12" s="120">
        <f>SUM(D13:D14)</f>
        <v>23000</v>
      </c>
      <c r="E12" s="121">
        <f>SUM(E13:E14)</f>
        <v>23000</v>
      </c>
    </row>
    <row r="13" spans="1:5" s="116" customFormat="1" ht="62.25" customHeight="1">
      <c r="A13" s="122">
        <v>2990</v>
      </c>
      <c r="B13" s="123" t="s">
        <v>41</v>
      </c>
      <c r="C13" s="124"/>
      <c r="D13" s="125">
        <v>23000</v>
      </c>
      <c r="E13" s="126"/>
    </row>
    <row r="14" spans="1:5" s="116" customFormat="1" ht="57" customHeight="1" thickBot="1">
      <c r="A14" s="127">
        <v>2550</v>
      </c>
      <c r="B14" s="128" t="s">
        <v>42</v>
      </c>
      <c r="C14" s="129"/>
      <c r="D14" s="130"/>
      <c r="E14" s="131">
        <v>23000</v>
      </c>
    </row>
    <row r="15" spans="1:5" s="137" customFormat="1" ht="19.5" customHeight="1" thickBot="1" thickTop="1">
      <c r="A15" s="132"/>
      <c r="B15" s="133" t="s">
        <v>8</v>
      </c>
      <c r="C15" s="134"/>
      <c r="D15" s="135">
        <f>D11</f>
        <v>23000</v>
      </c>
      <c r="E15" s="136">
        <f>E11</f>
        <v>23000</v>
      </c>
    </row>
    <row r="16" s="138" customFormat="1" ht="13.5" thickTop="1"/>
    <row r="17" s="138" customFormat="1" ht="12.75"/>
    <row r="18" s="138" customFormat="1" ht="12.75">
      <c r="D18" s="139"/>
    </row>
    <row r="19" s="138" customFormat="1" ht="12.75">
      <c r="D19" s="140"/>
    </row>
    <row r="20" s="138" customFormat="1" ht="12.75">
      <c r="D20" s="140"/>
    </row>
    <row r="21" s="138" customFormat="1" ht="12.75"/>
    <row r="22" s="138" customFormat="1" ht="12.75"/>
    <row r="23" s="138" customFormat="1" ht="12.75"/>
  </sheetData>
  <printOptions/>
  <pageMargins left="0.75" right="0.75" top="1" bottom="1" header="0.5" footer="0.5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F5" sqref="F5"/>
    </sheetView>
  </sheetViews>
  <sheetFormatPr defaultColWidth="9.00390625" defaultRowHeight="12.75"/>
  <cols>
    <col min="1" max="1" width="8.00390625" style="1" customWidth="1"/>
    <col min="2" max="2" width="36.875" style="1" customWidth="1"/>
    <col min="3" max="3" width="6.875" style="1" customWidth="1"/>
    <col min="4" max="5" width="17.625" style="1" customWidth="1"/>
    <col min="6" max="16384" width="10.00390625" style="1" customWidth="1"/>
  </cols>
  <sheetData>
    <row r="1" spans="3:4" ht="15.75">
      <c r="C1" s="9"/>
      <c r="D1" s="9" t="s">
        <v>66</v>
      </c>
    </row>
    <row r="2" spans="1:4" ht="14.25" customHeight="1">
      <c r="A2" s="3"/>
      <c r="B2" s="4"/>
      <c r="C2" s="19"/>
      <c r="D2" s="89" t="s">
        <v>128</v>
      </c>
    </row>
    <row r="3" spans="1:4" ht="13.5" customHeight="1">
      <c r="A3" s="3"/>
      <c r="B3" s="4"/>
      <c r="C3" s="19"/>
      <c r="D3" s="19" t="s">
        <v>13</v>
      </c>
    </row>
    <row r="4" spans="1:4" ht="15" customHeight="1">
      <c r="A4" s="3"/>
      <c r="B4" s="4"/>
      <c r="C4" s="19"/>
      <c r="D4" s="19" t="s">
        <v>68</v>
      </c>
    </row>
    <row r="5" spans="1:4" ht="6.75" customHeight="1">
      <c r="A5" s="3"/>
      <c r="B5" s="4"/>
      <c r="C5" s="19"/>
      <c r="D5" s="5"/>
    </row>
    <row r="6" spans="1:5" s="10" customFormat="1" ht="40.5" customHeight="1">
      <c r="A6" s="6" t="s">
        <v>33</v>
      </c>
      <c r="B6" s="7"/>
      <c r="C6" s="8"/>
      <c r="D6" s="8"/>
      <c r="E6" s="8"/>
    </row>
    <row r="7" spans="1:5" s="10" customFormat="1" ht="12.75" customHeight="1" thickBot="1">
      <c r="A7" s="6"/>
      <c r="B7" s="7"/>
      <c r="C7" s="8"/>
      <c r="D7" s="8"/>
      <c r="E7" s="247" t="s">
        <v>10</v>
      </c>
    </row>
    <row r="8" spans="1:5" s="11" customFormat="1" ht="26.25" customHeight="1">
      <c r="A8" s="21" t="s">
        <v>0</v>
      </c>
      <c r="B8" s="24" t="s">
        <v>1</v>
      </c>
      <c r="C8" s="15" t="s">
        <v>2</v>
      </c>
      <c r="D8" s="42" t="s">
        <v>3</v>
      </c>
      <c r="E8" s="32"/>
    </row>
    <row r="9" spans="1:5" s="11" customFormat="1" ht="17.25" customHeight="1">
      <c r="A9" s="22" t="s">
        <v>4</v>
      </c>
      <c r="B9" s="12"/>
      <c r="C9" s="13" t="s">
        <v>5</v>
      </c>
      <c r="D9" s="47" t="s">
        <v>9</v>
      </c>
      <c r="E9" s="29" t="s">
        <v>6</v>
      </c>
    </row>
    <row r="10" spans="1:5" s="18" customFormat="1" ht="12" customHeight="1" thickBot="1">
      <c r="A10" s="16">
        <v>1</v>
      </c>
      <c r="B10" s="17">
        <v>2</v>
      </c>
      <c r="C10" s="76">
        <v>3</v>
      </c>
      <c r="D10" s="54">
        <v>4</v>
      </c>
      <c r="E10" s="157">
        <v>5</v>
      </c>
    </row>
    <row r="11" spans="1:5" s="25" customFormat="1" ht="19.5" customHeight="1" thickBot="1" thickTop="1">
      <c r="A11" s="36">
        <v>700</v>
      </c>
      <c r="B11" s="37" t="s">
        <v>26</v>
      </c>
      <c r="C11" s="38" t="s">
        <v>28</v>
      </c>
      <c r="D11" s="48">
        <f>D12</f>
        <v>6795</v>
      </c>
      <c r="E11" s="39">
        <f>E12</f>
        <v>6795</v>
      </c>
    </row>
    <row r="12" spans="1:5" s="25" customFormat="1" ht="28.5" customHeight="1" thickTop="1">
      <c r="A12" s="26">
        <v>70005</v>
      </c>
      <c r="B12" s="27" t="s">
        <v>27</v>
      </c>
      <c r="C12" s="79"/>
      <c r="D12" s="174">
        <f>SUM(D13:D19)</f>
        <v>6795</v>
      </c>
      <c r="E12" s="175">
        <f>SUM(E13:E19)</f>
        <v>6795</v>
      </c>
    </row>
    <row r="13" spans="1:5" s="25" customFormat="1" ht="15" customHeight="1">
      <c r="A13" s="57">
        <v>4210</v>
      </c>
      <c r="B13" s="58" t="s">
        <v>16</v>
      </c>
      <c r="C13" s="62"/>
      <c r="D13" s="50">
        <v>2869</v>
      </c>
      <c r="E13" s="158"/>
    </row>
    <row r="14" spans="1:5" s="25" customFormat="1" ht="29.25" customHeight="1">
      <c r="A14" s="57">
        <v>4240</v>
      </c>
      <c r="B14" s="58" t="s">
        <v>34</v>
      </c>
      <c r="C14" s="62"/>
      <c r="D14" s="50">
        <v>633</v>
      </c>
      <c r="E14" s="158"/>
    </row>
    <row r="15" spans="1:5" s="2" customFormat="1" ht="17.25" customHeight="1">
      <c r="A15" s="44">
        <v>4300</v>
      </c>
      <c r="B15" s="46" t="s">
        <v>11</v>
      </c>
      <c r="C15" s="71"/>
      <c r="D15" s="50"/>
      <c r="E15" s="158">
        <v>324</v>
      </c>
    </row>
    <row r="16" spans="1:5" s="2" customFormat="1" ht="14.25" customHeight="1">
      <c r="A16" s="44">
        <v>4430</v>
      </c>
      <c r="B16" s="46" t="s">
        <v>30</v>
      </c>
      <c r="C16" s="71"/>
      <c r="D16" s="50">
        <v>220</v>
      </c>
      <c r="E16" s="158"/>
    </row>
    <row r="17" spans="1:5" s="2" customFormat="1" ht="14.25" customHeight="1">
      <c r="A17" s="44">
        <v>4480</v>
      </c>
      <c r="B17" s="46" t="s">
        <v>35</v>
      </c>
      <c r="C17" s="71"/>
      <c r="D17" s="50">
        <v>1153</v>
      </c>
      <c r="E17" s="158"/>
    </row>
    <row r="18" spans="1:5" s="2" customFormat="1" ht="27" customHeight="1">
      <c r="A18" s="44">
        <v>4590</v>
      </c>
      <c r="B18" s="46" t="s">
        <v>36</v>
      </c>
      <c r="C18" s="71"/>
      <c r="D18" s="50"/>
      <c r="E18" s="30">
        <v>6471</v>
      </c>
    </row>
    <row r="19" spans="1:5" s="2" customFormat="1" ht="17.25" customHeight="1" thickBot="1">
      <c r="A19" s="44">
        <v>4610</v>
      </c>
      <c r="B19" s="46" t="s">
        <v>37</v>
      </c>
      <c r="C19" s="71"/>
      <c r="D19" s="50">
        <v>1920</v>
      </c>
      <c r="E19" s="30"/>
    </row>
    <row r="20" spans="1:5" s="2" customFormat="1" ht="29.25" customHeight="1" thickBot="1" thickTop="1">
      <c r="A20" s="36">
        <v>754</v>
      </c>
      <c r="B20" s="37" t="s">
        <v>44</v>
      </c>
      <c r="C20" s="38" t="s">
        <v>61</v>
      </c>
      <c r="D20" s="168">
        <f>D21</f>
        <v>87708</v>
      </c>
      <c r="E20" s="169">
        <f>SUM(E21)</f>
        <v>87708</v>
      </c>
    </row>
    <row r="21" spans="1:5" s="56" customFormat="1" ht="29.25" customHeight="1" thickTop="1">
      <c r="A21" s="26">
        <v>75411</v>
      </c>
      <c r="B21" s="27" t="s">
        <v>45</v>
      </c>
      <c r="C21" s="77"/>
      <c r="D21" s="167">
        <f>SUM(D22:D36)</f>
        <v>87708</v>
      </c>
      <c r="E21" s="231">
        <f>SUM(E22:E36)</f>
        <v>87708</v>
      </c>
    </row>
    <row r="22" spans="1:5" ht="27" customHeight="1">
      <c r="A22" s="59" t="s">
        <v>20</v>
      </c>
      <c r="B22" s="46" t="s">
        <v>21</v>
      </c>
      <c r="C22" s="71"/>
      <c r="D22" s="165">
        <f>61585-4043</f>
        <v>57542</v>
      </c>
      <c r="E22" s="63"/>
    </row>
    <row r="23" spans="1:5" ht="28.5" customHeight="1">
      <c r="A23" s="59" t="s">
        <v>48</v>
      </c>
      <c r="B23" s="46" t="s">
        <v>54</v>
      </c>
      <c r="C23" s="71"/>
      <c r="D23" s="165"/>
      <c r="E23" s="63">
        <v>8393</v>
      </c>
    </row>
    <row r="24" spans="1:5" ht="28.5" customHeight="1">
      <c r="A24" s="59" t="s">
        <v>49</v>
      </c>
      <c r="B24" s="46" t="s">
        <v>55</v>
      </c>
      <c r="C24" s="71"/>
      <c r="D24" s="165"/>
      <c r="E24" s="63">
        <v>13040</v>
      </c>
    </row>
    <row r="25" spans="1:5" ht="29.25" customHeight="1">
      <c r="A25" s="59" t="s">
        <v>50</v>
      </c>
      <c r="B25" s="46" t="s">
        <v>56</v>
      </c>
      <c r="C25" s="71"/>
      <c r="D25" s="165">
        <v>8471</v>
      </c>
      <c r="E25" s="63"/>
    </row>
    <row r="26" spans="1:5" ht="15.75">
      <c r="A26" s="59" t="s">
        <v>51</v>
      </c>
      <c r="B26" s="46" t="s">
        <v>57</v>
      </c>
      <c r="C26" s="71"/>
      <c r="D26" s="165">
        <v>3480</v>
      </c>
      <c r="E26" s="63"/>
    </row>
    <row r="27" spans="1:5" ht="15.75">
      <c r="A27" s="59" t="s">
        <v>52</v>
      </c>
      <c r="B27" s="46" t="s">
        <v>58</v>
      </c>
      <c r="C27" s="71"/>
      <c r="D27" s="165">
        <v>2276</v>
      </c>
      <c r="E27" s="63"/>
    </row>
    <row r="28" spans="1:5" ht="15.75">
      <c r="A28" s="59" t="s">
        <v>15</v>
      </c>
      <c r="B28" s="46" t="s">
        <v>16</v>
      </c>
      <c r="C28" s="71"/>
      <c r="D28" s="165"/>
      <c r="E28" s="63">
        <v>56511</v>
      </c>
    </row>
    <row r="29" spans="1:5" s="162" customFormat="1" ht="15">
      <c r="A29" s="161" t="s">
        <v>46</v>
      </c>
      <c r="B29" s="74" t="s">
        <v>47</v>
      </c>
      <c r="C29" s="164"/>
      <c r="D29" s="166">
        <v>168</v>
      </c>
      <c r="E29" s="153"/>
    </row>
    <row r="30" spans="1:5" s="162" customFormat="1" ht="15">
      <c r="A30" s="246" t="s">
        <v>107</v>
      </c>
      <c r="B30" s="74" t="s">
        <v>108</v>
      </c>
      <c r="C30" s="164"/>
      <c r="D30" s="166">
        <v>7917</v>
      </c>
      <c r="E30" s="153"/>
    </row>
    <row r="31" spans="1:5" s="162" customFormat="1" ht="15">
      <c r="A31" s="170">
        <v>4270</v>
      </c>
      <c r="B31" s="163" t="s">
        <v>18</v>
      </c>
      <c r="C31" s="163"/>
      <c r="D31" s="176">
        <v>1906</v>
      </c>
      <c r="E31" s="177"/>
    </row>
    <row r="32" spans="1:5" s="162" customFormat="1" ht="15">
      <c r="A32" s="170">
        <v>4280</v>
      </c>
      <c r="B32" s="163" t="s">
        <v>25</v>
      </c>
      <c r="C32" s="163"/>
      <c r="D32" s="176">
        <v>5375</v>
      </c>
      <c r="E32" s="177"/>
    </row>
    <row r="33" spans="1:5" s="162" customFormat="1" ht="15">
      <c r="A33" s="170">
        <v>4300</v>
      </c>
      <c r="B33" s="163" t="s">
        <v>11</v>
      </c>
      <c r="C33" s="163"/>
      <c r="D33" s="176"/>
      <c r="E33" s="177">
        <f>5000+4057</f>
        <v>9057</v>
      </c>
    </row>
    <row r="34" spans="1:5" s="162" customFormat="1" ht="15">
      <c r="A34" s="170">
        <v>4410</v>
      </c>
      <c r="B34" s="163" t="s">
        <v>106</v>
      </c>
      <c r="C34" s="163"/>
      <c r="D34" s="176">
        <v>96</v>
      </c>
      <c r="E34" s="177"/>
    </row>
    <row r="35" spans="1:5" s="162" customFormat="1" ht="15">
      <c r="A35" s="170">
        <v>4430</v>
      </c>
      <c r="B35" s="163" t="s">
        <v>30</v>
      </c>
      <c r="C35" s="163"/>
      <c r="D35" s="176"/>
      <c r="E35" s="177">
        <v>707</v>
      </c>
    </row>
    <row r="36" spans="1:5" s="162" customFormat="1" ht="30.75" thickBot="1">
      <c r="A36" s="171">
        <v>4500</v>
      </c>
      <c r="B36" s="74" t="s">
        <v>53</v>
      </c>
      <c r="C36" s="163"/>
      <c r="D36" s="176">
        <v>477</v>
      </c>
      <c r="E36" s="177"/>
    </row>
    <row r="37" spans="1:5" s="238" customFormat="1" ht="19.5" customHeight="1" thickBot="1" thickTop="1">
      <c r="A37" s="232"/>
      <c r="B37" s="233" t="s">
        <v>8</v>
      </c>
      <c r="C37" s="234"/>
      <c r="D37" s="239">
        <f>D11+D20</f>
        <v>94503</v>
      </c>
      <c r="E37" s="237">
        <f>E11+E20</f>
        <v>94503</v>
      </c>
    </row>
    <row r="38" s="162" customFormat="1" ht="15.75" thickTop="1"/>
    <row r="39" s="162" customFormat="1" ht="15"/>
    <row r="40" s="88" customFormat="1" ht="15.75"/>
    <row r="41" s="88" customFormat="1" ht="15.75"/>
    <row r="42" s="88" customFormat="1" ht="15.75"/>
    <row r="43" s="88" customFormat="1" ht="15.75"/>
    <row r="44" s="88" customFormat="1" ht="15.75"/>
    <row r="45" s="88" customFormat="1" ht="15.75"/>
  </sheetData>
  <printOptions horizontalCentered="1"/>
  <pageMargins left="0" right="0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14" sqref="B14"/>
    </sheetView>
  </sheetViews>
  <sheetFormatPr defaultColWidth="9.00390625" defaultRowHeight="12.75"/>
  <cols>
    <col min="1" max="1" width="8.00390625" style="1" customWidth="1"/>
    <col min="2" max="2" width="32.875" style="1" customWidth="1"/>
    <col min="3" max="3" width="6.875" style="1" customWidth="1"/>
    <col min="4" max="7" width="12.75390625" style="1" customWidth="1"/>
    <col min="8" max="16384" width="10.00390625" style="1" customWidth="1"/>
  </cols>
  <sheetData>
    <row r="1" spans="3:6" ht="15.75">
      <c r="C1" s="9"/>
      <c r="D1" s="9"/>
      <c r="E1" s="9" t="s">
        <v>102</v>
      </c>
      <c r="F1" s="9"/>
    </row>
    <row r="2" spans="1:6" ht="14.25" customHeight="1">
      <c r="A2" s="3"/>
      <c r="B2" s="4"/>
      <c r="C2" s="19"/>
      <c r="D2" s="19"/>
      <c r="E2" s="89" t="s">
        <v>127</v>
      </c>
      <c r="F2" s="89"/>
    </row>
    <row r="3" spans="1:6" ht="13.5" customHeight="1">
      <c r="A3" s="3"/>
      <c r="B3" s="4"/>
      <c r="C3" s="19"/>
      <c r="D3" s="19"/>
      <c r="E3" s="19" t="s">
        <v>13</v>
      </c>
      <c r="F3" s="19"/>
    </row>
    <row r="4" spans="1:6" ht="15" customHeight="1">
      <c r="A4" s="3"/>
      <c r="B4" s="4"/>
      <c r="C4" s="19"/>
      <c r="D4" s="19"/>
      <c r="E4" s="19" t="s">
        <v>103</v>
      </c>
      <c r="F4" s="19"/>
    </row>
    <row r="5" spans="1:6" ht="14.25" customHeight="1">
      <c r="A5" s="3"/>
      <c r="B5" s="4"/>
      <c r="C5" s="19"/>
      <c r="D5" s="5"/>
      <c r="E5" s="5"/>
      <c r="F5" s="5"/>
    </row>
    <row r="6" spans="1:7" s="10" customFormat="1" ht="60.75" customHeight="1">
      <c r="A6" s="6" t="s">
        <v>94</v>
      </c>
      <c r="B6" s="7"/>
      <c r="C6" s="159"/>
      <c r="D6" s="159"/>
      <c r="E6" s="159"/>
      <c r="F6" s="159"/>
      <c r="G6" s="160"/>
    </row>
    <row r="7" spans="1:7" s="10" customFormat="1" ht="22.5" customHeight="1" thickBot="1">
      <c r="A7" s="6"/>
      <c r="B7" s="7"/>
      <c r="C7" s="8"/>
      <c r="D7" s="8"/>
      <c r="E7" s="78"/>
      <c r="F7" s="78"/>
      <c r="G7" s="78" t="s">
        <v>10</v>
      </c>
    </row>
    <row r="8" spans="1:7" s="11" customFormat="1" ht="26.25" customHeight="1">
      <c r="A8" s="21" t="s">
        <v>0</v>
      </c>
      <c r="B8" s="24" t="s">
        <v>1</v>
      </c>
      <c r="C8" s="15" t="s">
        <v>2</v>
      </c>
      <c r="D8" s="81" t="s">
        <v>14</v>
      </c>
      <c r="E8" s="141"/>
      <c r="F8" s="173" t="s">
        <v>3</v>
      </c>
      <c r="G8" s="173"/>
    </row>
    <row r="9" spans="1:7" s="11" customFormat="1" ht="17.25" customHeight="1">
      <c r="A9" s="22" t="s">
        <v>4</v>
      </c>
      <c r="B9" s="12"/>
      <c r="C9" s="13" t="s">
        <v>5</v>
      </c>
      <c r="D9" s="47" t="s">
        <v>9</v>
      </c>
      <c r="E9" s="142" t="s">
        <v>6</v>
      </c>
      <c r="F9" s="47" t="s">
        <v>9</v>
      </c>
      <c r="G9" s="29" t="s">
        <v>6</v>
      </c>
    </row>
    <row r="10" spans="1:7" s="18" customFormat="1" ht="12" customHeight="1" thickBot="1">
      <c r="A10" s="16">
        <v>1</v>
      </c>
      <c r="B10" s="17">
        <v>2</v>
      </c>
      <c r="C10" s="17">
        <v>3</v>
      </c>
      <c r="D10" s="54">
        <v>4</v>
      </c>
      <c r="E10" s="143">
        <v>5</v>
      </c>
      <c r="F10" s="299">
        <v>6</v>
      </c>
      <c r="G10" s="33">
        <v>7</v>
      </c>
    </row>
    <row r="11" spans="1:7" s="25" customFormat="1" ht="19.5" customHeight="1" thickBot="1" thickTop="1">
      <c r="A11" s="36">
        <v>758</v>
      </c>
      <c r="B11" s="37" t="s">
        <v>23</v>
      </c>
      <c r="C11" s="53" t="s">
        <v>64</v>
      </c>
      <c r="D11" s="48"/>
      <c r="E11" s="52">
        <f>SUM(E12)</f>
        <v>23656</v>
      </c>
      <c r="F11" s="300"/>
      <c r="G11" s="34"/>
    </row>
    <row r="12" spans="1:7" s="25" customFormat="1" ht="43.5" thickTop="1">
      <c r="A12" s="26">
        <v>75801</v>
      </c>
      <c r="B12" s="27" t="s">
        <v>65</v>
      </c>
      <c r="C12" s="28"/>
      <c r="D12" s="49"/>
      <c r="E12" s="144">
        <f>SUM(E13:E13)</f>
        <v>23656</v>
      </c>
      <c r="F12" s="301"/>
      <c r="G12" s="35"/>
    </row>
    <row r="13" spans="1:7" s="25" customFormat="1" ht="19.5" customHeight="1" thickBot="1">
      <c r="A13" s="57">
        <v>2920</v>
      </c>
      <c r="B13" s="23" t="s">
        <v>59</v>
      </c>
      <c r="C13" s="45"/>
      <c r="D13" s="50"/>
      <c r="E13" s="172">
        <v>23656</v>
      </c>
      <c r="F13" s="302"/>
      <c r="G13" s="30"/>
    </row>
    <row r="14" spans="1:7" s="25" customFormat="1" ht="30" thickBot="1" thickTop="1">
      <c r="A14" s="287">
        <v>854</v>
      </c>
      <c r="B14" s="37" t="s">
        <v>121</v>
      </c>
      <c r="C14" s="38" t="s">
        <v>22</v>
      </c>
      <c r="D14" s="288">
        <f>D15+D17</f>
        <v>80000</v>
      </c>
      <c r="E14" s="52"/>
      <c r="F14" s="300">
        <f>F15+F17</f>
        <v>80000</v>
      </c>
      <c r="G14" s="34"/>
    </row>
    <row r="15" spans="1:7" s="25" customFormat="1" ht="29.25" thickTop="1">
      <c r="A15" s="289">
        <v>85403</v>
      </c>
      <c r="B15" s="290" t="s">
        <v>122</v>
      </c>
      <c r="C15" s="77"/>
      <c r="D15" s="291">
        <f>SUM(D16)</f>
        <v>80000</v>
      </c>
      <c r="E15" s="296"/>
      <c r="F15" s="303"/>
      <c r="G15" s="294"/>
    </row>
    <row r="16" spans="1:7" s="25" customFormat="1" ht="90">
      <c r="A16" s="280">
        <v>6260</v>
      </c>
      <c r="B16" s="281" t="s">
        <v>124</v>
      </c>
      <c r="C16" s="28"/>
      <c r="D16" s="282">
        <v>80000</v>
      </c>
      <c r="E16" s="277"/>
      <c r="F16" s="304"/>
      <c r="G16" s="279"/>
    </row>
    <row r="17" spans="1:7" s="25" customFormat="1" ht="18.75" customHeight="1">
      <c r="A17" s="292">
        <v>85495</v>
      </c>
      <c r="B17" s="27" t="s">
        <v>7</v>
      </c>
      <c r="C17" s="28"/>
      <c r="D17" s="293"/>
      <c r="E17" s="144"/>
      <c r="F17" s="301">
        <f>SUM(F18)</f>
        <v>80000</v>
      </c>
      <c r="G17" s="35"/>
    </row>
    <row r="18" spans="1:7" s="25" customFormat="1" ht="30.75" thickBot="1">
      <c r="A18" s="283">
        <v>6060</v>
      </c>
      <c r="B18" s="284" t="s">
        <v>123</v>
      </c>
      <c r="C18" s="285"/>
      <c r="D18" s="286"/>
      <c r="E18" s="297"/>
      <c r="F18" s="305">
        <v>80000</v>
      </c>
      <c r="G18" s="295"/>
    </row>
    <row r="19" spans="1:7" s="25" customFormat="1" ht="44.25" thickBot="1" thickTop="1">
      <c r="A19" s="111">
        <v>921</v>
      </c>
      <c r="B19" s="112" t="s">
        <v>40</v>
      </c>
      <c r="C19" s="53" t="s">
        <v>22</v>
      </c>
      <c r="D19" s="149"/>
      <c r="E19" s="154">
        <f>E20</f>
        <v>23000</v>
      </c>
      <c r="F19" s="306"/>
      <c r="G19" s="155">
        <f>G20</f>
        <v>23000</v>
      </c>
    </row>
    <row r="20" spans="1:7" s="25" customFormat="1" ht="18.75" customHeight="1" thickTop="1">
      <c r="A20" s="147">
        <v>92195</v>
      </c>
      <c r="B20" s="148" t="s">
        <v>7</v>
      </c>
      <c r="C20" s="79"/>
      <c r="D20" s="80"/>
      <c r="E20" s="150">
        <f>SUM(E21:E22)</f>
        <v>23000</v>
      </c>
      <c r="F20" s="307"/>
      <c r="G20" s="151">
        <f>SUM(G21:G22)</f>
        <v>23000</v>
      </c>
    </row>
    <row r="21" spans="1:7" s="25" customFormat="1" ht="60">
      <c r="A21" s="122">
        <v>2990</v>
      </c>
      <c r="B21" s="123" t="s">
        <v>41</v>
      </c>
      <c r="C21" s="62"/>
      <c r="D21" s="50"/>
      <c r="E21" s="145">
        <v>23000</v>
      </c>
      <c r="F21" s="302"/>
      <c r="G21" s="152"/>
    </row>
    <row r="22" spans="1:7" s="25" customFormat="1" ht="72" customHeight="1" thickBot="1">
      <c r="A22" s="127">
        <v>2550</v>
      </c>
      <c r="B22" s="128" t="s">
        <v>60</v>
      </c>
      <c r="C22" s="62"/>
      <c r="D22" s="50"/>
      <c r="E22" s="145"/>
      <c r="F22" s="308"/>
      <c r="G22" s="153">
        <v>23000</v>
      </c>
    </row>
    <row r="23" spans="1:7" s="56" customFormat="1" ht="25.5" customHeight="1" thickBot="1" thickTop="1">
      <c r="A23" s="40"/>
      <c r="B23" s="41" t="s">
        <v>8</v>
      </c>
      <c r="C23" s="43"/>
      <c r="D23" s="64">
        <f>D19+D14+D11</f>
        <v>80000</v>
      </c>
      <c r="E23" s="146">
        <f>E11+E19+E14</f>
        <v>46656</v>
      </c>
      <c r="F23" s="298">
        <f>F19+F14+F11</f>
        <v>80000</v>
      </c>
      <c r="G23" s="55">
        <f>G11+G19+G14</f>
        <v>23000</v>
      </c>
    </row>
    <row r="24" spans="1:7" s="315" customFormat="1" ht="17.25" thickBot="1" thickTop="1">
      <c r="A24" s="309"/>
      <c r="B24" s="310" t="s">
        <v>125</v>
      </c>
      <c r="C24" s="310"/>
      <c r="D24" s="311">
        <f>E23-D23</f>
        <v>-33344</v>
      </c>
      <c r="E24" s="312"/>
      <c r="F24" s="313">
        <f>G23-F23</f>
        <v>-57000</v>
      </c>
      <c r="G24" s="314"/>
    </row>
    <row r="25" ht="16.5" thickTop="1"/>
  </sheetData>
  <printOptions horizontalCentered="1"/>
  <pageMargins left="0" right="0" top="0.984251968503937" bottom="0.3937007874015748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E7" sqref="E7"/>
    </sheetView>
  </sheetViews>
  <sheetFormatPr defaultColWidth="9.00390625" defaultRowHeight="12.75"/>
  <cols>
    <col min="1" max="1" width="8.00390625" style="1" customWidth="1"/>
    <col min="2" max="2" width="36.875" style="1" customWidth="1"/>
    <col min="3" max="3" width="6.875" style="1" customWidth="1"/>
    <col min="4" max="4" width="15.375" style="1" customWidth="1"/>
    <col min="5" max="6" width="12.00390625" style="1" customWidth="1"/>
    <col min="7" max="16384" width="10.00390625" style="1" customWidth="1"/>
  </cols>
  <sheetData>
    <row r="1" spans="4:5" ht="14.25" customHeight="1">
      <c r="D1" s="9"/>
      <c r="E1" s="9" t="s">
        <v>12</v>
      </c>
    </row>
    <row r="2" spans="1:5" ht="14.25" customHeight="1">
      <c r="A2" s="3"/>
      <c r="B2" s="4"/>
      <c r="C2" s="5"/>
      <c r="D2" s="19"/>
      <c r="E2" s="89" t="s">
        <v>126</v>
      </c>
    </row>
    <row r="3" spans="1:5" ht="14.25" customHeight="1">
      <c r="A3" s="3"/>
      <c r="B3" s="4"/>
      <c r="C3" s="5"/>
      <c r="D3" s="19"/>
      <c r="E3" s="19" t="s">
        <v>13</v>
      </c>
    </row>
    <row r="4" spans="1:5" ht="13.5" customHeight="1">
      <c r="A4" s="3"/>
      <c r="B4" s="4"/>
      <c r="C4" s="5"/>
      <c r="D4" s="19"/>
      <c r="E4" s="19" t="s">
        <v>62</v>
      </c>
    </row>
    <row r="5" spans="1:5" ht="13.5" customHeight="1">
      <c r="A5" s="3"/>
      <c r="B5" s="4"/>
      <c r="C5" s="5"/>
      <c r="D5" s="19"/>
      <c r="E5" s="19"/>
    </row>
    <row r="6" spans="1:5" ht="13.5" customHeight="1">
      <c r="A6" s="3"/>
      <c r="B6" s="4"/>
      <c r="C6" s="5"/>
      <c r="D6" s="19"/>
      <c r="E6" s="19"/>
    </row>
    <row r="7" spans="1:6" s="10" customFormat="1" ht="58.5" customHeight="1">
      <c r="A7" s="6" t="s">
        <v>24</v>
      </c>
      <c r="B7" s="7"/>
      <c r="C7" s="8"/>
      <c r="D7" s="8"/>
      <c r="E7" s="31"/>
      <c r="F7" s="31"/>
    </row>
    <row r="8" spans="1:6" s="10" customFormat="1" ht="15.75" customHeight="1" thickBot="1">
      <c r="A8" s="6"/>
      <c r="B8" s="7"/>
      <c r="C8" s="8"/>
      <c r="D8" s="8"/>
      <c r="F8" s="75" t="s">
        <v>32</v>
      </c>
    </row>
    <row r="9" spans="1:6" s="11" customFormat="1" ht="26.25" customHeight="1">
      <c r="A9" s="21" t="s">
        <v>0</v>
      </c>
      <c r="B9" s="24" t="s">
        <v>1</v>
      </c>
      <c r="C9" s="15" t="s">
        <v>2</v>
      </c>
      <c r="D9" s="60" t="s">
        <v>14</v>
      </c>
      <c r="E9" s="60" t="s">
        <v>3</v>
      </c>
      <c r="F9" s="32"/>
    </row>
    <row r="10" spans="1:6" s="11" customFormat="1" ht="11.25" customHeight="1">
      <c r="A10" s="22" t="s">
        <v>4</v>
      </c>
      <c r="B10" s="12"/>
      <c r="C10" s="13" t="s">
        <v>5</v>
      </c>
      <c r="D10" s="72" t="s">
        <v>6</v>
      </c>
      <c r="E10" s="47" t="s">
        <v>9</v>
      </c>
      <c r="F10" s="29" t="s">
        <v>6</v>
      </c>
    </row>
    <row r="11" spans="1:6" s="18" customFormat="1" ht="11.25" customHeight="1" thickBot="1">
      <c r="A11" s="16">
        <v>1</v>
      </c>
      <c r="B11" s="17">
        <v>2</v>
      </c>
      <c r="C11" s="76">
        <v>3</v>
      </c>
      <c r="D11" s="65">
        <v>4</v>
      </c>
      <c r="E11" s="51">
        <v>5</v>
      </c>
      <c r="F11" s="33">
        <v>6</v>
      </c>
    </row>
    <row r="12" spans="1:6" s="25" customFormat="1" ht="24" customHeight="1" thickBot="1" thickTop="1">
      <c r="A12" s="36">
        <v>700</v>
      </c>
      <c r="B12" s="37" t="s">
        <v>26</v>
      </c>
      <c r="C12" s="38" t="s">
        <v>28</v>
      </c>
      <c r="D12" s="66"/>
      <c r="E12" s="48">
        <f>SUM(E13)</f>
        <v>25380</v>
      </c>
      <c r="F12" s="39">
        <f>SUM(F13)</f>
        <v>25380</v>
      </c>
    </row>
    <row r="13" spans="1:6" s="25" customFormat="1" ht="30.75" customHeight="1" thickTop="1">
      <c r="A13" s="26">
        <v>70005</v>
      </c>
      <c r="B13" s="27" t="s">
        <v>27</v>
      </c>
      <c r="C13" s="77"/>
      <c r="D13" s="67"/>
      <c r="E13" s="49">
        <f>SUM(E14:E14)</f>
        <v>25380</v>
      </c>
      <c r="F13" s="35">
        <f>F15</f>
        <v>25380</v>
      </c>
    </row>
    <row r="14" spans="1:6" s="2" customFormat="1" ht="16.5" customHeight="1">
      <c r="A14" s="57">
        <v>4300</v>
      </c>
      <c r="B14" s="46" t="s">
        <v>11</v>
      </c>
      <c r="C14" s="20"/>
      <c r="D14" s="68"/>
      <c r="E14" s="61">
        <v>25380</v>
      </c>
      <c r="F14" s="30"/>
    </row>
    <row r="15" spans="1:6" s="2" customFormat="1" ht="16.5" customHeight="1" thickBot="1">
      <c r="A15" s="57">
        <v>4530</v>
      </c>
      <c r="B15" s="58" t="s">
        <v>63</v>
      </c>
      <c r="C15" s="20"/>
      <c r="D15" s="68"/>
      <c r="E15" s="61"/>
      <c r="F15" s="30">
        <v>25380</v>
      </c>
    </row>
    <row r="16" spans="1:6" s="25" customFormat="1" ht="24" customHeight="1" thickBot="1" thickTop="1">
      <c r="A16" s="36">
        <v>750</v>
      </c>
      <c r="B16" s="37" t="s">
        <v>19</v>
      </c>
      <c r="C16" s="38"/>
      <c r="D16" s="66"/>
      <c r="E16" s="48">
        <f>E24+E20+E17</f>
        <v>13130</v>
      </c>
      <c r="F16" s="34">
        <f>F17+F20+F24</f>
        <v>13130</v>
      </c>
    </row>
    <row r="17" spans="1:6" s="25" customFormat="1" ht="20.25" customHeight="1" thickTop="1">
      <c r="A17" s="241">
        <v>75022</v>
      </c>
      <c r="B17" s="242" t="s">
        <v>104</v>
      </c>
      <c r="C17" s="79" t="s">
        <v>29</v>
      </c>
      <c r="D17" s="243"/>
      <c r="E17" s="174">
        <f>SUM(E18:E19)</f>
        <v>2400</v>
      </c>
      <c r="F17" s="244">
        <f>SUM(F18:F19)</f>
        <v>2400</v>
      </c>
    </row>
    <row r="18" spans="1:6" s="2" customFormat="1" ht="16.5" customHeight="1">
      <c r="A18" s="44">
        <v>3030</v>
      </c>
      <c r="B18" s="46" t="s">
        <v>105</v>
      </c>
      <c r="C18" s="20"/>
      <c r="D18" s="68"/>
      <c r="E18" s="50"/>
      <c r="F18" s="30">
        <v>2400</v>
      </c>
    </row>
    <row r="19" spans="1:6" s="2" customFormat="1" ht="16.5" customHeight="1">
      <c r="A19" s="44">
        <v>4410</v>
      </c>
      <c r="B19" s="46" t="s">
        <v>106</v>
      </c>
      <c r="C19" s="245"/>
      <c r="D19" s="68"/>
      <c r="E19" s="50">
        <v>2400</v>
      </c>
      <c r="F19" s="30"/>
    </row>
    <row r="20" spans="1:6" s="25" customFormat="1" ht="20.25" customHeight="1">
      <c r="A20" s="26">
        <v>75023</v>
      </c>
      <c r="B20" s="27" t="s">
        <v>97</v>
      </c>
      <c r="C20" s="77"/>
      <c r="D20" s="67"/>
      <c r="E20" s="49">
        <f>SUM(E21:E21)</f>
        <v>10360</v>
      </c>
      <c r="F20" s="35">
        <f>SUM(F21:F23)</f>
        <v>10300</v>
      </c>
    </row>
    <row r="21" spans="1:6" s="2" customFormat="1" ht="16.5" customHeight="1">
      <c r="A21" s="73">
        <v>4110</v>
      </c>
      <c r="B21" s="74" t="s">
        <v>17</v>
      </c>
      <c r="C21" s="256" t="s">
        <v>98</v>
      </c>
      <c r="D21" s="68"/>
      <c r="E21" s="61">
        <f>60+9500+800</f>
        <v>10360</v>
      </c>
      <c r="F21" s="30"/>
    </row>
    <row r="22" spans="1:6" s="2" customFormat="1" ht="16.5" customHeight="1">
      <c r="A22" s="59" t="s">
        <v>31</v>
      </c>
      <c r="B22" s="46" t="s">
        <v>11</v>
      </c>
      <c r="C22" s="20" t="s">
        <v>113</v>
      </c>
      <c r="D22" s="68"/>
      <c r="E22" s="61"/>
      <c r="F22" s="30">
        <v>9500</v>
      </c>
    </row>
    <row r="23" spans="1:6" s="2" customFormat="1" ht="16.5" customHeight="1">
      <c r="A23" s="59" t="s">
        <v>31</v>
      </c>
      <c r="B23" s="46" t="s">
        <v>11</v>
      </c>
      <c r="C23" s="245" t="s">
        <v>114</v>
      </c>
      <c r="D23" s="68"/>
      <c r="E23" s="61"/>
      <c r="F23" s="30">
        <v>800</v>
      </c>
    </row>
    <row r="24" spans="1:6" s="25" customFormat="1" ht="20.25" customHeight="1">
      <c r="A24" s="26">
        <v>75095</v>
      </c>
      <c r="B24" s="27" t="s">
        <v>7</v>
      </c>
      <c r="C24" s="77"/>
      <c r="D24" s="67"/>
      <c r="E24" s="49">
        <f>E26+E30+E33</f>
        <v>370</v>
      </c>
      <c r="F24" s="35">
        <f>F25+F26+F30+F33</f>
        <v>430</v>
      </c>
    </row>
    <row r="25" spans="1:6" s="2" customFormat="1" ht="16.5" customHeight="1">
      <c r="A25" s="44">
        <v>4580</v>
      </c>
      <c r="B25" s="46" t="s">
        <v>99</v>
      </c>
      <c r="C25" s="20" t="s">
        <v>100</v>
      </c>
      <c r="D25" s="68"/>
      <c r="E25" s="50"/>
      <c r="F25" s="30">
        <v>60</v>
      </c>
    </row>
    <row r="26" spans="1:6" s="263" customFormat="1" ht="16.5" customHeight="1">
      <c r="A26" s="257"/>
      <c r="B26" s="258" t="s">
        <v>38</v>
      </c>
      <c r="C26" s="259" t="s">
        <v>29</v>
      </c>
      <c r="D26" s="260"/>
      <c r="E26" s="261">
        <f>SUM(E27:E29)</f>
        <v>350</v>
      </c>
      <c r="F26" s="262">
        <f>SUM(F27:F29)</f>
        <v>350</v>
      </c>
    </row>
    <row r="27" spans="1:6" s="2" customFormat="1" ht="15">
      <c r="A27" s="44">
        <v>4110</v>
      </c>
      <c r="B27" s="46" t="s">
        <v>17</v>
      </c>
      <c r="C27" s="20"/>
      <c r="D27" s="68"/>
      <c r="E27" s="50"/>
      <c r="F27" s="30">
        <v>50</v>
      </c>
    </row>
    <row r="28" spans="1:6" s="2" customFormat="1" ht="16.5" customHeight="1">
      <c r="A28" s="59" t="s">
        <v>31</v>
      </c>
      <c r="B28" s="46" t="s">
        <v>11</v>
      </c>
      <c r="C28" s="20"/>
      <c r="D28" s="68"/>
      <c r="E28" s="50"/>
      <c r="F28" s="30">
        <v>300</v>
      </c>
    </row>
    <row r="29" spans="1:6" s="2" customFormat="1" ht="16.5" customHeight="1">
      <c r="A29" s="59" t="s">
        <v>31</v>
      </c>
      <c r="B29" s="46" t="s">
        <v>39</v>
      </c>
      <c r="C29" s="20"/>
      <c r="D29" s="68"/>
      <c r="E29" s="61">
        <f>200+150</f>
        <v>350</v>
      </c>
      <c r="F29" s="30"/>
    </row>
    <row r="30" spans="1:6" s="263" customFormat="1" ht="15" hidden="1">
      <c r="A30" s="264"/>
      <c r="B30" s="258" t="s">
        <v>116</v>
      </c>
      <c r="C30" s="259" t="s">
        <v>29</v>
      </c>
      <c r="D30" s="260"/>
      <c r="E30" s="265">
        <f>SUM(E31:E32)</f>
        <v>0</v>
      </c>
      <c r="F30" s="262">
        <f>SUM(F31:F32)</f>
        <v>0</v>
      </c>
    </row>
    <row r="31" spans="1:6" s="2" customFormat="1" ht="15" hidden="1">
      <c r="A31" s="59" t="s">
        <v>31</v>
      </c>
      <c r="B31" s="46" t="s">
        <v>11</v>
      </c>
      <c r="C31" s="20"/>
      <c r="D31" s="68"/>
      <c r="E31" s="61"/>
      <c r="F31" s="30"/>
    </row>
    <row r="32" spans="1:6" s="2" customFormat="1" ht="15" hidden="1">
      <c r="A32" s="59" t="s">
        <v>31</v>
      </c>
      <c r="B32" s="46" t="s">
        <v>39</v>
      </c>
      <c r="C32" s="20"/>
      <c r="D32" s="68"/>
      <c r="E32" s="61"/>
      <c r="F32" s="30"/>
    </row>
    <row r="33" spans="1:6" s="263" customFormat="1" ht="15">
      <c r="A33" s="264"/>
      <c r="B33" s="258" t="s">
        <v>115</v>
      </c>
      <c r="C33" s="259" t="s">
        <v>29</v>
      </c>
      <c r="D33" s="260"/>
      <c r="E33" s="265">
        <f>SUM(E34:E35)</f>
        <v>20</v>
      </c>
      <c r="F33" s="262">
        <f>SUM(F34:F35)</f>
        <v>20</v>
      </c>
    </row>
    <row r="34" spans="1:6" s="2" customFormat="1" ht="17.25" customHeight="1">
      <c r="A34" s="44">
        <v>4110</v>
      </c>
      <c r="B34" s="46" t="s">
        <v>17</v>
      </c>
      <c r="C34" s="20"/>
      <c r="D34" s="68"/>
      <c r="E34" s="61"/>
      <c r="F34" s="30">
        <v>20</v>
      </c>
    </row>
    <row r="35" spans="1:6" s="2" customFormat="1" ht="21" customHeight="1" thickBot="1">
      <c r="A35" s="59" t="s">
        <v>31</v>
      </c>
      <c r="B35" s="46" t="s">
        <v>39</v>
      </c>
      <c r="C35" s="20"/>
      <c r="D35" s="68"/>
      <c r="E35" s="61">
        <v>20</v>
      </c>
      <c r="F35" s="30"/>
    </row>
    <row r="36" spans="1:6" s="2" customFormat="1" ht="24" customHeight="1" thickBot="1" thickTop="1">
      <c r="A36" s="36">
        <v>758</v>
      </c>
      <c r="B36" s="37" t="s">
        <v>23</v>
      </c>
      <c r="C36" s="38" t="s">
        <v>64</v>
      </c>
      <c r="D36" s="70">
        <v>13000</v>
      </c>
      <c r="E36" s="48"/>
      <c r="F36" s="34"/>
    </row>
    <row r="37" spans="1:6" s="2" customFormat="1" ht="41.25" customHeight="1" thickTop="1">
      <c r="A37" s="26">
        <v>75801</v>
      </c>
      <c r="B37" s="27" t="s">
        <v>65</v>
      </c>
      <c r="C37" s="28"/>
      <c r="D37" s="69">
        <v>13000</v>
      </c>
      <c r="E37" s="49"/>
      <c r="F37" s="35"/>
    </row>
    <row r="38" spans="1:6" s="2" customFormat="1" ht="23.25" customHeight="1">
      <c r="A38" s="275">
        <v>2920</v>
      </c>
      <c r="B38" s="276" t="s">
        <v>59</v>
      </c>
      <c r="C38" s="240"/>
      <c r="D38" s="277">
        <v>13000</v>
      </c>
      <c r="E38" s="278"/>
      <c r="F38" s="279"/>
    </row>
    <row r="39" spans="1:6" s="25" customFormat="1" ht="24" customHeight="1" thickBot="1">
      <c r="A39" s="269">
        <v>851</v>
      </c>
      <c r="B39" s="270" t="s">
        <v>109</v>
      </c>
      <c r="C39" s="271" t="s">
        <v>111</v>
      </c>
      <c r="D39" s="272"/>
      <c r="E39" s="273">
        <f>E40</f>
        <v>3400</v>
      </c>
      <c r="F39" s="274">
        <f>F40</f>
        <v>3400</v>
      </c>
    </row>
    <row r="40" spans="1:6" s="25" customFormat="1" ht="18" customHeight="1" thickTop="1">
      <c r="A40" s="253">
        <v>85154</v>
      </c>
      <c r="B40" s="242" t="s">
        <v>110</v>
      </c>
      <c r="C40" s="254"/>
      <c r="D40" s="255"/>
      <c r="E40" s="174">
        <f>SUM(E41:E42)</f>
        <v>3400</v>
      </c>
      <c r="F40" s="244">
        <f>SUM(F41:F42)</f>
        <v>3400</v>
      </c>
    </row>
    <row r="41" spans="1:6" s="2" customFormat="1" ht="45">
      <c r="A41" s="248">
        <v>2820</v>
      </c>
      <c r="B41" s="249" t="s">
        <v>112</v>
      </c>
      <c r="C41" s="250"/>
      <c r="D41" s="172"/>
      <c r="E41" s="251"/>
      <c r="F41" s="252">
        <v>3400</v>
      </c>
    </row>
    <row r="42" spans="1:6" s="2" customFormat="1" ht="18" customHeight="1" thickBot="1">
      <c r="A42" s="59" t="s">
        <v>31</v>
      </c>
      <c r="B42" s="46" t="s">
        <v>11</v>
      </c>
      <c r="C42" s="71"/>
      <c r="D42" s="145"/>
      <c r="E42" s="50">
        <v>3400</v>
      </c>
      <c r="F42" s="30"/>
    </row>
    <row r="43" spans="1:6" s="25" customFormat="1" ht="30" thickBot="1" thickTop="1">
      <c r="A43" s="267" t="s">
        <v>117</v>
      </c>
      <c r="B43" s="37" t="s">
        <v>40</v>
      </c>
      <c r="C43" s="53" t="s">
        <v>29</v>
      </c>
      <c r="D43" s="52"/>
      <c r="E43" s="48">
        <f>E44</f>
        <v>10</v>
      </c>
      <c r="F43" s="34">
        <f>F44</f>
        <v>10</v>
      </c>
    </row>
    <row r="44" spans="1:6" s="25" customFormat="1" ht="18" customHeight="1" thickTop="1">
      <c r="A44" s="268" t="s">
        <v>118</v>
      </c>
      <c r="B44" s="242" t="s">
        <v>7</v>
      </c>
      <c r="C44" s="254"/>
      <c r="D44" s="255"/>
      <c r="E44" s="174">
        <f>SUM(E45:E46)</f>
        <v>10</v>
      </c>
      <c r="F44" s="244">
        <f>SUM(F45:F46)</f>
        <v>10</v>
      </c>
    </row>
    <row r="45" spans="1:6" s="2" customFormat="1" ht="30">
      <c r="A45" s="266" t="s">
        <v>15</v>
      </c>
      <c r="B45" s="46" t="s">
        <v>119</v>
      </c>
      <c r="C45" s="71"/>
      <c r="D45" s="145"/>
      <c r="E45" s="50"/>
      <c r="F45" s="30">
        <v>10</v>
      </c>
    </row>
    <row r="46" spans="1:6" s="2" customFormat="1" ht="30.75" thickBot="1">
      <c r="A46" s="266" t="s">
        <v>15</v>
      </c>
      <c r="B46" s="46" t="s">
        <v>120</v>
      </c>
      <c r="C46" s="71"/>
      <c r="D46" s="145"/>
      <c r="E46" s="50">
        <v>10</v>
      </c>
      <c r="F46" s="30"/>
    </row>
    <row r="47" spans="1:6" s="238" customFormat="1" ht="20.25" customHeight="1" thickBot="1" thickTop="1">
      <c r="A47" s="232"/>
      <c r="B47" s="233" t="s">
        <v>8</v>
      </c>
      <c r="C47" s="234"/>
      <c r="D47" s="235">
        <f>SUM(D36)</f>
        <v>13000</v>
      </c>
      <c r="E47" s="236">
        <f>E16+E36+E12+E39+E43</f>
        <v>41920</v>
      </c>
      <c r="F47" s="237">
        <f>F16+F36+F12+F39+F43</f>
        <v>41920</v>
      </c>
    </row>
    <row r="48" s="14" customFormat="1" ht="13.5" thickTop="1"/>
    <row r="49" s="14" customFormat="1" ht="12.75"/>
    <row r="50" s="14" customFormat="1" ht="12.75"/>
    <row r="51" s="14" customFormat="1" ht="12.75"/>
  </sheetData>
  <printOptions horizontalCentered="1"/>
  <pageMargins left="0" right="0" top="0.984251968503937" bottom="0.984251968503937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2005-01-19T09:09:12Z</cp:lastPrinted>
  <dcterms:created xsi:type="dcterms:W3CDTF">2000-03-17T13:30:26Z</dcterms:created>
  <dcterms:modified xsi:type="dcterms:W3CDTF">2004-12-24T08:49:26Z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