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2"/>
  </bookViews>
  <sheets>
    <sheet name="Zal nr 1" sheetId="1" r:id="rId1"/>
    <sheet name="Zał nr 2" sheetId="2" r:id="rId2"/>
    <sheet name="Zal nr 3" sheetId="3" r:id="rId3"/>
  </sheets>
  <definedNames>
    <definedName name="_xlnm.Print_Titles" localSheetId="0">'Zal nr 1'!$8:$10</definedName>
    <definedName name="_xlnm.Print_Titles" localSheetId="1">'Zał nr 2'!$8:$10</definedName>
  </definedNames>
  <calcPr fullCalcOnLoad="1"/>
</workbook>
</file>

<file path=xl/sharedStrings.xml><?xml version="1.0" encoding="utf-8"?>
<sst xmlns="http://schemas.openxmlformats.org/spreadsheetml/2006/main" count="200" uniqueCount="95">
  <si>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</si>
  <si>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</si>
  <si>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</si>
  <si>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</si>
  <si>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</si>
  <si>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</si>
  <si>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</si>
  <si>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</si>
  <si>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</si>
  <si>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</si>
  <si>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</si>
  <si>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</si>
  <si>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</si>
  <si>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</si>
  <si>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KS</t>
  </si>
  <si>
    <t>IK</t>
  </si>
  <si>
    <t>OGÓŁEM</t>
  </si>
  <si>
    <t>per saldo</t>
  </si>
  <si>
    <t>RWZ</t>
  </si>
  <si>
    <t>Zakup materiałów i wyposażenia</t>
  </si>
  <si>
    <t>Załącznik nr 2 do Zarządzenia</t>
  </si>
  <si>
    <t>Składki na ubezpieczenie społeczne</t>
  </si>
  <si>
    <t>ADMINISTRACJA PUBLICZNA</t>
  </si>
  <si>
    <t>Wynagrodzenia bezosobowe</t>
  </si>
  <si>
    <t>921</t>
  </si>
  <si>
    <t>KULTURA I OCHRONA DZIEDZICTWA NARODOWEGO</t>
  </si>
  <si>
    <t>Wydatki inwestycyjne jednostek budżetowych</t>
  </si>
  <si>
    <t>GOSPODARKA KOMUNALNA I OCHRONA ŚRODOWISKA</t>
  </si>
  <si>
    <t>Wydatki na zakupy inwestycyjne jednostek budżetowych</t>
  </si>
  <si>
    <t>Wynagrodzenia osobowe pracowników</t>
  </si>
  <si>
    <t>OCHRONA ZDROWIA</t>
  </si>
  <si>
    <t>PU</t>
  </si>
  <si>
    <t>Przeciwdziałanie alkoholizmowi</t>
  </si>
  <si>
    <t>Załącznik nr  3 do Zarządzenia</t>
  </si>
  <si>
    <t>POMOC SPOŁECZNA</t>
  </si>
  <si>
    <t xml:space="preserve">TURYSTYKA </t>
  </si>
  <si>
    <t>Podróże służbowe zagraniczne</t>
  </si>
  <si>
    <t>Składki na ubezpieczenia społeczne</t>
  </si>
  <si>
    <t>Składki na Fundusz Pracy</t>
  </si>
  <si>
    <t>Podróże służbowe krajowe</t>
  </si>
  <si>
    <t xml:space="preserve">Zakup usług pozostałych </t>
  </si>
  <si>
    <t>Podatek od nieruchomości</t>
  </si>
  <si>
    <t>Świadczenia społeczne</t>
  </si>
  <si>
    <t xml:space="preserve">Usługi opiekuńcze i specjalistyczne usługi opiekuńcze </t>
  </si>
  <si>
    <t>Dodatki mieszkaniowe</t>
  </si>
  <si>
    <t>Składki na FP</t>
  </si>
  <si>
    <t>PI</t>
  </si>
  <si>
    <t>Ośrodki pomocy społecznej</t>
  </si>
  <si>
    <t>Dotacje celowe przekazane dla powiatu na zadania bieżące realizowane na podstawie porozumień między j.s.t.</t>
  </si>
  <si>
    <t>ZMIANY  PLANU  DOCHODÓW  I  WYDATKÓW NA  ZADANIA  ZLECONE                                                POWIATOWI Z ZAKRESU ADMINISTRACJI  RZĄDOWEJ                                                                                            W  2006  ROKU</t>
  </si>
  <si>
    <t>z dnia  30 stycznia 2006 r.</t>
  </si>
  <si>
    <t>754</t>
  </si>
  <si>
    <t>BEZPIECZEŃSTWO PUBLICZNE I OCHRONA PRZECIWPOŻAROWA</t>
  </si>
  <si>
    <t>75411</t>
  </si>
  <si>
    <t>Komendy powiatowe Państwowej Straży Pożarnej</t>
  </si>
  <si>
    <t>Dotacje celowe przekazane z budżetu państwa na zadania bieżące z zakresu administracji rządowej oraz inne zadania zlecone ustawami realizowane przez powiat</t>
  </si>
  <si>
    <t>BZK</t>
  </si>
  <si>
    <t>ZMIANY PLANU  DOCHODÓW  I  WYDATKÓW  NA  ZADANIA  WŁASNE  GMINY                                        W  2006  ROKU</t>
  </si>
  <si>
    <t>Jednostki specjalistycznego poradnictwa, mieszkania chronione i ośrodki interwencji kryzysowej</t>
  </si>
  <si>
    <t>"Szlak gotyku ceglanego EuRoB II"</t>
  </si>
  <si>
    <t>"Trasa Staromiejska"</t>
  </si>
  <si>
    <t>Promocja jednostek samorządu terytorialnego</t>
  </si>
  <si>
    <t xml:space="preserve"> "Pierwsza Kronika Miasta Koszalina pióra J. D. Wendlanda"</t>
  </si>
  <si>
    <t>"Promocja rozwoju Koszalina - Vademecum Inwestora"</t>
  </si>
  <si>
    <t>"Koszaliński katalog usług polsko - niemieckich"</t>
  </si>
  <si>
    <t>OBSŁUGA DŁUGU PUBLICZNEGO</t>
  </si>
  <si>
    <t>Obsługa papierów wartościowych, kredytów i pożyczek j.s.t.</t>
  </si>
  <si>
    <t>Odsetki i dyskonto od krajowych skarbowych papierów wartościowych oraz od krajowych pożyczek i kredytów</t>
  </si>
  <si>
    <t>GOSPODARKA MIESZKANIOWA</t>
  </si>
  <si>
    <t>N</t>
  </si>
  <si>
    <t>Kary i odszkodowania wypłacane na rzecz osób fizycznych</t>
  </si>
  <si>
    <t>Koszty postępowania sądowego i prokuratorskiego</t>
  </si>
  <si>
    <t>DZIAŁALNOŚĆ USŁUGOWA</t>
  </si>
  <si>
    <t>NB</t>
  </si>
  <si>
    <t>Nadzór budowlany</t>
  </si>
  <si>
    <t xml:space="preserve">Dotacja podmiotowa z budżetu dla samorządowej instytucji kultury </t>
  </si>
  <si>
    <t>Biblioteki</t>
  </si>
  <si>
    <t>ZMIANY PLANU  DOCHODÓW  I  WYDATKÓW NA ZADANIA WŁASNE POWIATU   W  2006  ROKU</t>
  </si>
  <si>
    <t>"Reintegracja zawodowa bezrobotnych kobiet w Koszalinie"</t>
  </si>
  <si>
    <t>Dotacja celowa z budżetu państwa na realizację własnych zadań bieżących gmin</t>
  </si>
  <si>
    <t>RÓŻNE ROZLICZENIA</t>
  </si>
  <si>
    <t>Rezerwy ogólne i celowe</t>
  </si>
  <si>
    <t>Rezerwa celowa na programy z UE</t>
  </si>
  <si>
    <t>Fn</t>
  </si>
  <si>
    <t>"Przebudowa budynku przedszkola z przeznaczeniem na obiekt służący rehabilitacji przy ul. Wyspiańskiego 4"</t>
  </si>
  <si>
    <t>"Modernizacja budynku Stowarzyszenia Na Rzecz Osób z Upośledzeniem Umysłowym - ul. Wyspiańskiego"</t>
  </si>
  <si>
    <t>Kolektor sanitarny A - II etap</t>
  </si>
  <si>
    <t>Mieszkania komunalne</t>
  </si>
  <si>
    <t>Fk</t>
  </si>
  <si>
    <r>
      <t>Wydatki inwestycyjne jednostek budżetowych -</t>
    </r>
    <r>
      <rPr>
        <b/>
        <i/>
        <sz val="11"/>
        <rFont val="Times New Roman"/>
        <family val="1"/>
      </rPr>
      <t xml:space="preserve"> "Wydatki na inwestycje zakończone"</t>
    </r>
  </si>
  <si>
    <t>Gospodarka gruntami i nieruchomościami</t>
  </si>
  <si>
    <t>Zakup usług dostępu do sieci Internet</t>
  </si>
  <si>
    <t>Uposażenia żołnierzy zawodowych i nadterminowych oraz funkcjonariuszy</t>
  </si>
  <si>
    <t>Zakup energii</t>
  </si>
  <si>
    <t xml:space="preserve">Nr  399 / 2373 / 06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</si>
</sst>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4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0" fillId="0" borderId="12" xfId="0" applyNumberFormat="1" applyFont="1" applyBorder="1" applyAlignment="1">
      <alignment horizontal="centerContinuous" vertical="center"/>
    </xf>
    <xf numFmtId="3" fontId="10" fillId="0" borderId="13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vertical="center" wrapText="1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8" fillId="0" borderId="26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Continuous" vertical="center"/>
      <protection locked="0"/>
    </xf>
    <xf numFmtId="49" fontId="8" fillId="0" borderId="17" xfId="0" applyNumberFormat="1" applyFont="1" applyFill="1" applyBorder="1" applyAlignment="1" applyProtection="1">
      <alignment horizontal="centerContinuous" vertical="center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0" fontId="9" fillId="0" borderId="31" xfId="0" applyNumberFormat="1" applyFont="1" applyFill="1" applyBorder="1" applyAlignment="1" applyProtection="1">
      <alignment horizontal="centerContinuous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Continuous" vertical="center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NumberFormat="1" applyFont="1" applyFill="1" applyBorder="1" applyAlignment="1" applyProtection="1">
      <alignment vertical="center" wrapText="1"/>
      <protection locked="0"/>
    </xf>
    <xf numFmtId="3" fontId="8" fillId="0" borderId="37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" xfId="20" applyNumberFormat="1" applyFont="1" applyFill="1" applyBorder="1" applyAlignment="1" applyProtection="1">
      <alignment vertical="center" wrapText="1"/>
      <protection locked="0"/>
    </xf>
    <xf numFmtId="3" fontId="15" fillId="0" borderId="38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164" fontId="15" fillId="0" borderId="40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39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3" xfId="0" applyFont="1" applyBorder="1" applyAlignment="1">
      <alignment horizontal="center" vertical="center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vertical="center" wrapText="1"/>
    </xf>
    <xf numFmtId="0" fontId="1" fillId="0" borderId="13" xfId="0" applyNumberFormat="1" applyFont="1" applyFill="1" applyBorder="1" applyAlignment="1" applyProtection="1">
      <alignment horizontal="centerContinuous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7" fillId="0" borderId="47" xfId="0" applyNumberFormat="1" applyFont="1" applyFill="1" applyBorder="1" applyAlignment="1" applyProtection="1">
      <alignment horizontal="center" vertical="center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8" xfId="0" applyNumberFormat="1" applyFont="1" applyFill="1" applyBorder="1" applyAlignment="1" applyProtection="1">
      <alignment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1" xfId="20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right" vertical="center"/>
    </xf>
    <xf numFmtId="1" fontId="13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1" xfId="20" applyNumberFormat="1" applyFont="1" applyFill="1" applyBorder="1" applyAlignment="1" applyProtection="1">
      <alignment vertical="center" wrapText="1"/>
      <protection locked="0"/>
    </xf>
    <xf numFmtId="3" fontId="15" fillId="0" borderId="5" xfId="0" applyNumberFormat="1" applyFont="1" applyBorder="1" applyAlignment="1">
      <alignment vertical="center"/>
    </xf>
    <xf numFmtId="3" fontId="15" fillId="0" borderId="50" xfId="0" applyNumberFormat="1" applyFont="1" applyBorder="1" applyAlignment="1">
      <alignment horizontal="right" vertical="center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vertical="center" wrapText="1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3" fontId="9" fillId="0" borderId="51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0" fontId="9" fillId="0" borderId="53" xfId="0" applyNumberFormat="1" applyFont="1" applyFill="1" applyBorder="1" applyAlignment="1" applyProtection="1">
      <alignment horizontal="centerContinuous" vertical="center"/>
      <protection locked="0"/>
    </xf>
    <xf numFmtId="0" fontId="8" fillId="0" borderId="14" xfId="0" applyFont="1" applyBorder="1" applyAlignment="1">
      <alignment vertical="center"/>
    </xf>
    <xf numFmtId="0" fontId="8" fillId="0" borderId="54" xfId="0" applyNumberFormat="1" applyFont="1" applyFill="1" applyBorder="1" applyAlignment="1" applyProtection="1">
      <alignment horizontal="centerContinuous" vertical="center"/>
      <protection locked="0"/>
    </xf>
    <xf numFmtId="0" fontId="8" fillId="0" borderId="55" xfId="0" applyFont="1" applyBorder="1" applyAlignment="1">
      <alignment vertical="center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37" xfId="0" applyNumberFormat="1" applyFont="1" applyFill="1" applyBorder="1" applyAlignment="1" applyProtection="1">
      <alignment vertical="center" wrapText="1"/>
      <protection locked="0"/>
    </xf>
    <xf numFmtId="3" fontId="15" fillId="0" borderId="38" xfId="0" applyNumberFormat="1" applyFont="1" applyBorder="1" applyAlignment="1">
      <alignment horizontal="right" vertical="center"/>
    </xf>
    <xf numFmtId="0" fontId="8" fillId="0" borderId="31" xfId="0" applyNumberFormat="1" applyFont="1" applyFill="1" applyBorder="1" applyAlignment="1" applyProtection="1">
      <alignment horizontal="centerContinuous" vertical="center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164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vertical="center" wrapText="1"/>
      <protection locked="0"/>
    </xf>
    <xf numFmtId="0" fontId="9" fillId="0" borderId="41" xfId="0" applyNumberFormat="1" applyFont="1" applyFill="1" applyBorder="1" applyAlignment="1" applyProtection="1">
      <alignment vertical="center" wrapText="1"/>
      <protection locked="0"/>
    </xf>
    <xf numFmtId="3" fontId="8" fillId="0" borderId="13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15" fillId="0" borderId="56" xfId="0" applyNumberFormat="1" applyFont="1" applyBorder="1" applyAlignment="1">
      <alignment vertical="center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45" xfId="20" applyNumberFormat="1" applyFont="1" applyFill="1" applyBorder="1" applyAlignment="1" applyProtection="1">
      <alignment vertical="center" wrapText="1"/>
      <protection locked="0"/>
    </xf>
    <xf numFmtId="3" fontId="13" fillId="0" borderId="57" xfId="0" applyNumberFormat="1" applyFont="1" applyBorder="1" applyAlignment="1">
      <alignment horizontal="right" vertical="center"/>
    </xf>
    <xf numFmtId="164" fontId="9" fillId="0" borderId="39" xfId="0" applyNumberFormat="1" applyFont="1" applyFill="1" applyBorder="1" applyAlignment="1" applyProtection="1">
      <alignment horizontal="center" vertical="center"/>
      <protection locked="0"/>
    </xf>
    <xf numFmtId="164" fontId="8" fillId="0" borderId="58" xfId="0" applyNumberFormat="1" applyFont="1" applyFill="1" applyBorder="1" applyAlignment="1" applyProtection="1">
      <alignment horizontal="center" vertical="center"/>
      <protection locked="0"/>
    </xf>
    <xf numFmtId="3" fontId="7" fillId="0" borderId="59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164" fontId="8" fillId="0" borderId="49" xfId="0" applyNumberFormat="1" applyFont="1" applyFill="1" applyBorder="1" applyAlignment="1" applyProtection="1">
      <alignment horizontal="center" vertical="center"/>
      <protection locked="0"/>
    </xf>
    <xf numFmtId="164" fontId="8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8" fillId="0" borderId="63" xfId="0" applyNumberFormat="1" applyFont="1" applyFill="1" applyBorder="1" applyAlignment="1" applyProtection="1">
      <alignment horizontal="center" vertical="center"/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13" fillId="0" borderId="62" xfId="0" applyNumberFormat="1" applyFont="1" applyFill="1" applyBorder="1" applyAlignment="1" applyProtection="1">
      <alignment horizontal="center" vertical="center"/>
      <protection locked="0"/>
    </xf>
    <xf numFmtId="164" fontId="15" fillId="0" borderId="50" xfId="0" applyNumberFormat="1" applyFont="1" applyFill="1" applyBorder="1" applyAlignment="1" applyProtection="1">
      <alignment vertical="center"/>
      <protection locked="0"/>
    </xf>
    <xf numFmtId="164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8" fillId="0" borderId="63" xfId="0" applyNumberFormat="1" applyFont="1" applyFill="1" applyBorder="1" applyAlignment="1" applyProtection="1">
      <alignment horizontal="center" vertical="center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8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top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63" xfId="0" applyFont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3" fontId="8" fillId="0" borderId="49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67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center" vertical="center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68" xfId="0" applyNumberFormat="1" applyFont="1" applyFill="1" applyBorder="1" applyAlignment="1" applyProtection="1">
      <alignment horizontal="centerContinuous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164" fontId="15" fillId="0" borderId="21" xfId="20" applyNumberFormat="1" applyFont="1" applyFill="1" applyBorder="1" applyAlignment="1" applyProtection="1">
      <alignment vertical="center" wrapText="1"/>
      <protection locked="0"/>
    </xf>
    <xf numFmtId="3" fontId="8" fillId="0" borderId="71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15" fillId="0" borderId="72" xfId="0" applyNumberFormat="1" applyFont="1" applyBorder="1" applyAlignment="1">
      <alignment vertical="center"/>
    </xf>
    <xf numFmtId="164" fontId="20" fillId="0" borderId="5" xfId="20" applyNumberFormat="1" applyFont="1" applyFill="1" applyBorder="1" applyAlignment="1" applyProtection="1">
      <alignment vertical="center" wrapText="1"/>
      <protection locked="0"/>
    </xf>
    <xf numFmtId="0" fontId="21" fillId="0" borderId="40" xfId="0" applyNumberFormat="1" applyFont="1" applyFill="1" applyBorder="1" applyAlignment="1" applyProtection="1">
      <alignment horizontal="center" vertical="center"/>
      <protection locked="0"/>
    </xf>
    <xf numFmtId="0" fontId="21" fillId="0" borderId="44" xfId="0" applyNumberFormat="1" applyFont="1" applyFill="1" applyBorder="1" applyAlignment="1" applyProtection="1">
      <alignment horizontal="center" vertical="center"/>
      <protection locked="0"/>
    </xf>
    <xf numFmtId="3" fontId="20" fillId="0" borderId="72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48" xfId="0" applyNumberFormat="1" applyFont="1" applyFill="1" applyBorder="1" applyAlignment="1" applyProtection="1">
      <alignment horizontal="center" vertical="center"/>
      <protection locked="0"/>
    </xf>
    <xf numFmtId="164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/>
    </xf>
    <xf numFmtId="3" fontId="13" fillId="0" borderId="73" xfId="0" applyNumberFormat="1" applyFont="1" applyBorder="1" applyAlignment="1">
      <alignment vertical="center"/>
    </xf>
    <xf numFmtId="164" fontId="15" fillId="0" borderId="23" xfId="2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horizontal="center" vertical="center"/>
      <protection locked="0"/>
    </xf>
    <xf numFmtId="164" fontId="13" fillId="0" borderId="49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1" fontId="15" fillId="0" borderId="22" xfId="0" applyNumberFormat="1" applyFont="1" applyFill="1" applyBorder="1" applyAlignment="1" applyProtection="1">
      <alignment horizontal="centerContinuous" vertical="center"/>
      <protection locked="0"/>
    </xf>
    <xf numFmtId="1" fontId="15" fillId="0" borderId="68" xfId="0" applyNumberFormat="1" applyFont="1" applyFill="1" applyBorder="1" applyAlignment="1" applyProtection="1">
      <alignment horizontal="centerContinuous" vertical="center"/>
      <protection locked="0"/>
    </xf>
    <xf numFmtId="3" fontId="15" fillId="0" borderId="15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3" fontId="13" fillId="0" borderId="7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71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5" fillId="0" borderId="50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45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46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3" fontId="7" fillId="0" borderId="50" xfId="0" applyNumberFormat="1" applyFont="1" applyFill="1" applyBorder="1" applyAlignment="1" applyProtection="1">
      <alignment horizontal="center" vertical="center"/>
      <protection locked="0"/>
    </xf>
    <xf numFmtId="3" fontId="8" fillId="0" borderId="49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0" fontId="0" fillId="0" borderId="18" xfId="0" applyFont="1" applyBorder="1" applyAlignment="1">
      <alignment/>
    </xf>
    <xf numFmtId="3" fontId="10" fillId="0" borderId="67" xfId="0" applyNumberFormat="1" applyFont="1" applyBorder="1" applyAlignment="1">
      <alignment horizontal="centerContinuous" vertical="center"/>
    </xf>
    <xf numFmtId="0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5" xfId="0" applyNumberFormat="1" applyFont="1" applyFill="1" applyBorder="1" applyAlignment="1" applyProtection="1">
      <alignment vertical="center" wrapText="1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3" fontId="22" fillId="0" borderId="14" xfId="0" applyNumberFormat="1" applyFont="1" applyFill="1" applyBorder="1" applyAlignment="1" applyProtection="1">
      <alignment horizontal="right" vertical="center"/>
      <protection locked="0"/>
    </xf>
    <xf numFmtId="3" fontId="22" fillId="0" borderId="15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164" fontId="9" fillId="0" borderId="0" xfId="20" applyNumberFormat="1" applyFont="1" applyFill="1" applyBorder="1" applyAlignment="1" applyProtection="1">
      <alignment vertical="center" wrapText="1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15" fillId="0" borderId="75" xfId="20" applyNumberFormat="1" applyFont="1" applyFill="1" applyBorder="1" applyAlignment="1" applyProtection="1">
      <alignment vertical="center" wrapText="1"/>
      <protection locked="0"/>
    </xf>
    <xf numFmtId="164" fontId="9" fillId="0" borderId="58" xfId="0" applyNumberFormat="1" applyFont="1" applyFill="1" applyBorder="1" applyAlignment="1" applyProtection="1">
      <alignment horizontal="center" vertical="center"/>
      <protection locked="0"/>
    </xf>
    <xf numFmtId="164" fontId="9" fillId="0" borderId="64" xfId="0" applyNumberFormat="1" applyFont="1" applyFill="1" applyBorder="1" applyAlignment="1" applyProtection="1">
      <alignment horizontal="center" vertical="center"/>
      <protection locked="0"/>
    </xf>
    <xf numFmtId="3" fontId="8" fillId="0" borderId="63" xfId="0" applyNumberFormat="1" applyFont="1" applyFill="1" applyBorder="1" applyAlignment="1" applyProtection="1">
      <alignment horizontal="right" vertical="center"/>
      <protection locked="0"/>
    </xf>
    <xf numFmtId="164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23" fillId="0" borderId="16" xfId="0" applyNumberFormat="1" applyFont="1" applyFill="1" applyBorder="1" applyAlignment="1" applyProtection="1">
      <alignment horizontal="center" vertical="center"/>
      <protection locked="0"/>
    </xf>
    <xf numFmtId="3" fontId="23" fillId="0" borderId="5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16" fillId="0" borderId="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horizontal="center" vertical="center"/>
      <protection locked="0"/>
    </xf>
    <xf numFmtId="3" fontId="16" fillId="0" borderId="50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4" fillId="0" borderId="5" xfId="20" applyNumberFormat="1" applyFont="1" applyFill="1" applyBorder="1" applyAlignment="1" applyProtection="1">
      <alignment vertical="center" wrapText="1"/>
      <protection locked="0"/>
    </xf>
    <xf numFmtId="0" fontId="9" fillId="0" borderId="69" xfId="0" applyNumberFormat="1" applyFont="1" applyFill="1" applyBorder="1" applyAlignment="1" applyProtection="1">
      <alignment vertical="center" wrapText="1"/>
      <protection locked="0"/>
    </xf>
    <xf numFmtId="0" fontId="16" fillId="0" borderId="5" xfId="0" applyNumberFormat="1" applyFont="1" applyFill="1" applyBorder="1" applyAlignment="1" applyProtection="1">
      <alignment vertical="center" wrapText="1"/>
      <protection locked="0"/>
    </xf>
    <xf numFmtId="164" fontId="23" fillId="0" borderId="5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Continuous" vertical="center"/>
      <protection locked="0"/>
    </xf>
    <xf numFmtId="0" fontId="16" fillId="0" borderId="39" xfId="0" applyNumberFormat="1" applyFont="1" applyFill="1" applyBorder="1" applyAlignment="1" applyProtection="1">
      <alignment vertical="center" wrapText="1"/>
      <protection locked="0"/>
    </xf>
    <xf numFmtId="164" fontId="16" fillId="0" borderId="50" xfId="0" applyNumberFormat="1" applyFont="1" applyFill="1" applyBorder="1" applyAlignment="1" applyProtection="1">
      <alignment horizontal="center" vertical="center"/>
      <protection locked="0"/>
    </xf>
    <xf numFmtId="1" fontId="20" fillId="0" borderId="4" xfId="0" applyNumberFormat="1" applyFont="1" applyFill="1" applyBorder="1" applyAlignment="1" applyProtection="1">
      <alignment horizontal="centerContinuous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52" xfId="0" applyNumberFormat="1" applyFont="1" applyFill="1" applyBorder="1" applyAlignment="1" applyProtection="1">
      <alignment horizontal="center" vertical="center"/>
      <protection locked="0"/>
    </xf>
    <xf numFmtId="3" fontId="7" fillId="0" borderId="49" xfId="0" applyNumberFormat="1" applyFont="1" applyFill="1" applyBorder="1" applyAlignment="1" applyProtection="1">
      <alignment horizontal="center" vertical="center"/>
      <protection locked="0"/>
    </xf>
    <xf numFmtId="3" fontId="7" fillId="0" borderId="57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164" fontId="21" fillId="0" borderId="5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1" fontId="15" fillId="0" borderId="31" xfId="0" applyNumberFormat="1" applyFont="1" applyFill="1" applyBorder="1" applyAlignment="1" applyProtection="1">
      <alignment horizontal="centerContinuous" vertical="center"/>
      <protection locked="0"/>
    </xf>
    <xf numFmtId="3" fontId="15" fillId="0" borderId="76" xfId="0" applyNumberFormat="1" applyFont="1" applyBorder="1" applyAlignment="1">
      <alignment vertical="center"/>
    </xf>
    <xf numFmtId="3" fontId="10" fillId="0" borderId="74" xfId="0" applyNumberFormat="1" applyFont="1" applyBorder="1" applyAlignment="1">
      <alignment horizontal="centerContinuous" vertical="center"/>
    </xf>
    <xf numFmtId="0" fontId="10" fillId="0" borderId="6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G6" sqref="G6"/>
    </sheetView>
  </sheetViews>
  <sheetFormatPr defaultColWidth="9.33203125" defaultRowHeight="12.75"/>
  <cols>
    <col min="1" max="1" width="9.16015625" style="1" customWidth="1"/>
    <col min="2" max="2" width="42.33203125" style="1" customWidth="1"/>
    <col min="3" max="3" width="7.83203125" style="1" customWidth="1"/>
    <col min="4" max="4" width="15.16015625" style="1" customWidth="1"/>
    <col min="5" max="6" width="16.66015625" style="1" customWidth="1"/>
    <col min="7" max="16384" width="11.66015625" style="1" customWidth="1"/>
  </cols>
  <sheetData>
    <row r="1" ht="15" customHeight="1">
      <c r="E1" s="2" t="s">
        <v>0</v>
      </c>
    </row>
    <row r="2" spans="1:5" ht="15" customHeight="1">
      <c r="A2" s="3"/>
      <c r="B2" s="4"/>
      <c r="C2" s="5"/>
      <c r="D2" s="5"/>
      <c r="E2" s="6" t="s">
        <v>94</v>
      </c>
    </row>
    <row r="3" spans="1:5" ht="15" customHeight="1">
      <c r="A3" s="3"/>
      <c r="B3" s="4"/>
      <c r="C3" s="5"/>
      <c r="D3" s="5"/>
      <c r="E3" s="6" t="s">
        <v>1</v>
      </c>
    </row>
    <row r="4" spans="1:5" ht="15" customHeight="1">
      <c r="A4" s="3"/>
      <c r="B4" s="4"/>
      <c r="C4" s="5"/>
      <c r="D4" s="5"/>
      <c r="E4" s="6" t="s">
        <v>50</v>
      </c>
    </row>
    <row r="5" spans="1:5" ht="11.25" customHeight="1">
      <c r="A5" s="3"/>
      <c r="B5" s="4"/>
      <c r="C5" s="5"/>
      <c r="D5" s="5"/>
      <c r="E5" s="6"/>
    </row>
    <row r="6" spans="1:6" s="11" customFormat="1" ht="37.5">
      <c r="A6" s="7" t="s">
        <v>57</v>
      </c>
      <c r="B6" s="8"/>
      <c r="C6" s="9"/>
      <c r="D6" s="9"/>
      <c r="E6" s="10"/>
      <c r="F6" s="10"/>
    </row>
    <row r="7" spans="1:6" s="11" customFormat="1" ht="19.5" thickBot="1">
      <c r="A7" s="7"/>
      <c r="B7" s="8"/>
      <c r="C7" s="9"/>
      <c r="D7" s="9"/>
      <c r="F7" s="12" t="s">
        <v>2</v>
      </c>
    </row>
    <row r="8" spans="1:6" s="17" customFormat="1" ht="21">
      <c r="A8" s="13" t="s">
        <v>3</v>
      </c>
      <c r="B8" s="14" t="s">
        <v>4</v>
      </c>
      <c r="C8" s="212" t="s">
        <v>5</v>
      </c>
      <c r="D8" s="216" t="s">
        <v>6</v>
      </c>
      <c r="E8" s="75" t="s">
        <v>7</v>
      </c>
      <c r="F8" s="16"/>
    </row>
    <row r="9" spans="1:6" s="17" customFormat="1" ht="13.5" customHeight="1">
      <c r="A9" s="18" t="s">
        <v>8</v>
      </c>
      <c r="B9" s="19"/>
      <c r="C9" s="213" t="s">
        <v>9</v>
      </c>
      <c r="D9" s="217" t="s">
        <v>10</v>
      </c>
      <c r="E9" s="21" t="s">
        <v>11</v>
      </c>
      <c r="F9" s="22" t="s">
        <v>10</v>
      </c>
    </row>
    <row r="10" spans="1:6" s="25" customFormat="1" ht="12" thickBot="1">
      <c r="A10" s="81">
        <v>1</v>
      </c>
      <c r="B10" s="82">
        <v>2</v>
      </c>
      <c r="C10" s="122">
        <v>3</v>
      </c>
      <c r="D10" s="196">
        <v>4</v>
      </c>
      <c r="E10" s="178">
        <v>5</v>
      </c>
      <c r="F10" s="83">
        <v>6</v>
      </c>
    </row>
    <row r="11" spans="1:6" s="31" customFormat="1" ht="15.75" thickBot="1" thickTop="1">
      <c r="A11" s="26">
        <v>630</v>
      </c>
      <c r="B11" s="73" t="s">
        <v>35</v>
      </c>
      <c r="C11" s="214" t="s">
        <v>18</v>
      </c>
      <c r="D11" s="218"/>
      <c r="E11" s="128">
        <f>SUM(E12)</f>
        <v>55351</v>
      </c>
      <c r="F11" s="238">
        <f>SUM(F12)</f>
        <v>92939</v>
      </c>
    </row>
    <row r="12" spans="1:6" s="31" customFormat="1" ht="15" thickTop="1">
      <c r="A12" s="76">
        <v>63095</v>
      </c>
      <c r="B12" s="78" t="s">
        <v>13</v>
      </c>
      <c r="C12" s="215"/>
      <c r="D12" s="219"/>
      <c r="E12" s="237">
        <f>E13+E20</f>
        <v>55351</v>
      </c>
      <c r="F12" s="121">
        <f>F13+F20</f>
        <v>92939</v>
      </c>
    </row>
    <row r="13" spans="1:6" s="245" customFormat="1" ht="15">
      <c r="A13" s="334"/>
      <c r="B13" s="240" t="s">
        <v>59</v>
      </c>
      <c r="C13" s="241"/>
      <c r="D13" s="242"/>
      <c r="E13" s="243">
        <f>SUM(E14:E19)</f>
        <v>30351</v>
      </c>
      <c r="F13" s="244">
        <f>SUM(F14:F19)</f>
        <v>37939</v>
      </c>
    </row>
    <row r="14" spans="1:6" s="39" customFormat="1" ht="15">
      <c r="A14" s="91">
        <v>4301</v>
      </c>
      <c r="B14" s="92" t="s">
        <v>40</v>
      </c>
      <c r="C14" s="234"/>
      <c r="D14" s="235"/>
      <c r="E14" s="239">
        <v>22763</v>
      </c>
      <c r="F14" s="93"/>
    </row>
    <row r="15" spans="1:6" s="39" customFormat="1" ht="15">
      <c r="A15" s="91">
        <v>4308</v>
      </c>
      <c r="B15" s="92" t="s">
        <v>40</v>
      </c>
      <c r="C15" s="234"/>
      <c r="D15" s="235"/>
      <c r="E15" s="239"/>
      <c r="F15" s="93">
        <v>22763</v>
      </c>
    </row>
    <row r="16" spans="1:6" s="39" customFormat="1" ht="15">
      <c r="A16" s="91">
        <v>4302</v>
      </c>
      <c r="B16" s="92" t="s">
        <v>40</v>
      </c>
      <c r="C16" s="234"/>
      <c r="D16" s="235"/>
      <c r="E16" s="239">
        <v>7588</v>
      </c>
      <c r="F16" s="93"/>
    </row>
    <row r="17" spans="1:6" s="39" customFormat="1" ht="15">
      <c r="A17" s="91">
        <v>4309</v>
      </c>
      <c r="B17" s="92" t="s">
        <v>40</v>
      </c>
      <c r="C17" s="234"/>
      <c r="D17" s="235"/>
      <c r="E17" s="239"/>
      <c r="F17" s="93">
        <v>10000</v>
      </c>
    </row>
    <row r="18" spans="1:6" s="39" customFormat="1" ht="15">
      <c r="A18" s="91">
        <v>4419</v>
      </c>
      <c r="B18" s="92" t="s">
        <v>39</v>
      </c>
      <c r="C18" s="234"/>
      <c r="D18" s="235"/>
      <c r="E18" s="239"/>
      <c r="F18" s="93">
        <v>2000</v>
      </c>
    </row>
    <row r="19" spans="1:6" s="39" customFormat="1" ht="15">
      <c r="A19" s="91">
        <v>4429</v>
      </c>
      <c r="B19" s="92" t="s">
        <v>36</v>
      </c>
      <c r="C19" s="234"/>
      <c r="D19" s="235"/>
      <c r="E19" s="239"/>
      <c r="F19" s="93">
        <v>3176</v>
      </c>
    </row>
    <row r="20" spans="1:6" s="245" customFormat="1" ht="15">
      <c r="A20" s="334"/>
      <c r="B20" s="240" t="s">
        <v>60</v>
      </c>
      <c r="C20" s="246"/>
      <c r="D20" s="247"/>
      <c r="E20" s="243">
        <f>SUM(E21:E29)</f>
        <v>25000</v>
      </c>
      <c r="F20" s="244">
        <f>SUM(F22:F29)</f>
        <v>55000</v>
      </c>
    </row>
    <row r="21" spans="1:6" s="39" customFormat="1" ht="15">
      <c r="A21" s="91">
        <v>4301</v>
      </c>
      <c r="B21" s="92" t="s">
        <v>40</v>
      </c>
      <c r="C21" s="234"/>
      <c r="D21" s="235"/>
      <c r="E21" s="239">
        <v>16500</v>
      </c>
      <c r="F21" s="93"/>
    </row>
    <row r="22" spans="1:6" s="39" customFormat="1" ht="15">
      <c r="A22" s="91">
        <v>4171</v>
      </c>
      <c r="B22" s="92" t="s">
        <v>23</v>
      </c>
      <c r="C22" s="234"/>
      <c r="D22" s="235"/>
      <c r="E22" s="239"/>
      <c r="F22" s="93">
        <v>12000</v>
      </c>
    </row>
    <row r="23" spans="1:6" s="39" customFormat="1" ht="15">
      <c r="A23" s="91">
        <v>4211</v>
      </c>
      <c r="B23" s="92" t="s">
        <v>19</v>
      </c>
      <c r="C23" s="234"/>
      <c r="D23" s="235"/>
      <c r="E23" s="239"/>
      <c r="F23" s="93">
        <v>4500</v>
      </c>
    </row>
    <row r="24" spans="1:6" s="39" customFormat="1" ht="15">
      <c r="A24" s="91">
        <v>4302</v>
      </c>
      <c r="B24" s="92" t="s">
        <v>40</v>
      </c>
      <c r="C24" s="234"/>
      <c r="D24" s="235"/>
      <c r="E24" s="239">
        <v>8500</v>
      </c>
      <c r="F24" s="93"/>
    </row>
    <row r="25" spans="1:6" s="39" customFormat="1" ht="15">
      <c r="A25" s="91">
        <v>4172</v>
      </c>
      <c r="B25" s="92" t="s">
        <v>23</v>
      </c>
      <c r="C25" s="234"/>
      <c r="D25" s="235"/>
      <c r="E25" s="239"/>
      <c r="F25" s="93">
        <v>5000</v>
      </c>
    </row>
    <row r="26" spans="1:6" s="39" customFormat="1" ht="15">
      <c r="A26" s="91">
        <v>4112</v>
      </c>
      <c r="B26" s="92" t="s">
        <v>37</v>
      </c>
      <c r="C26" s="234"/>
      <c r="D26" s="235"/>
      <c r="E26" s="239"/>
      <c r="F26" s="93">
        <v>500</v>
      </c>
    </row>
    <row r="27" spans="1:6" s="39" customFormat="1" ht="15">
      <c r="A27" s="91">
        <v>4122</v>
      </c>
      <c r="B27" s="92" t="s">
        <v>45</v>
      </c>
      <c r="C27" s="234"/>
      <c r="D27" s="235"/>
      <c r="E27" s="239"/>
      <c r="F27" s="93">
        <v>500</v>
      </c>
    </row>
    <row r="28" spans="1:6" s="39" customFormat="1" ht="15">
      <c r="A28" s="91">
        <v>4212</v>
      </c>
      <c r="B28" s="92" t="s">
        <v>19</v>
      </c>
      <c r="C28" s="234"/>
      <c r="D28" s="235"/>
      <c r="E28" s="239"/>
      <c r="F28" s="93">
        <v>2500</v>
      </c>
    </row>
    <row r="29" spans="1:6" s="39" customFormat="1" ht="15.75" thickBot="1">
      <c r="A29" s="91">
        <v>4300</v>
      </c>
      <c r="B29" s="92" t="s">
        <v>12</v>
      </c>
      <c r="C29" s="234"/>
      <c r="D29" s="235"/>
      <c r="E29" s="239"/>
      <c r="F29" s="93">
        <v>30000</v>
      </c>
    </row>
    <row r="30" spans="1:6" s="39" customFormat="1" ht="16.5" thickBot="1" thickTop="1">
      <c r="A30" s="260">
        <v>700</v>
      </c>
      <c r="B30" s="27" t="s">
        <v>68</v>
      </c>
      <c r="C30" s="261" t="s">
        <v>69</v>
      </c>
      <c r="D30" s="263"/>
      <c r="E30" s="264">
        <f>SUM(E31)</f>
        <v>1500</v>
      </c>
      <c r="F30" s="265">
        <f>SUM(F31)</f>
        <v>1500</v>
      </c>
    </row>
    <row r="31" spans="1:6" s="39" customFormat="1" ht="29.25" thickTop="1">
      <c r="A31" s="84">
        <v>70005</v>
      </c>
      <c r="B31" s="85" t="s">
        <v>90</v>
      </c>
      <c r="C31" s="117"/>
      <c r="D31" s="262"/>
      <c r="E31" s="266">
        <f>SUM(E32:E35)</f>
        <v>1500</v>
      </c>
      <c r="F31" s="267">
        <f>SUM(F32:F35)</f>
        <v>1500</v>
      </c>
    </row>
    <row r="32" spans="1:6" s="39" customFormat="1" ht="15">
      <c r="A32" s="35">
        <v>4300</v>
      </c>
      <c r="B32" s="92" t="s">
        <v>12</v>
      </c>
      <c r="C32" s="120"/>
      <c r="D32" s="235"/>
      <c r="E32" s="239">
        <v>500</v>
      </c>
      <c r="F32" s="259"/>
    </row>
    <row r="33" spans="1:6" s="39" customFormat="1" ht="15">
      <c r="A33" s="91">
        <v>4480</v>
      </c>
      <c r="B33" s="92" t="s">
        <v>41</v>
      </c>
      <c r="C33" s="234"/>
      <c r="D33" s="235"/>
      <c r="E33" s="239"/>
      <c r="F33" s="259">
        <v>500</v>
      </c>
    </row>
    <row r="34" spans="1:6" s="39" customFormat="1" ht="30">
      <c r="A34" s="91">
        <v>4590</v>
      </c>
      <c r="B34" s="92" t="s">
        <v>70</v>
      </c>
      <c r="C34" s="234"/>
      <c r="D34" s="235"/>
      <c r="E34" s="239">
        <v>1000</v>
      </c>
      <c r="F34" s="259"/>
    </row>
    <row r="35" spans="1:6" s="39" customFormat="1" ht="30.75" thickBot="1">
      <c r="A35" s="91">
        <v>4610</v>
      </c>
      <c r="B35" s="92" t="s">
        <v>71</v>
      </c>
      <c r="C35" s="234"/>
      <c r="D35" s="235"/>
      <c r="E35" s="239"/>
      <c r="F35" s="259">
        <v>1000</v>
      </c>
    </row>
    <row r="36" spans="1:6" s="31" customFormat="1" ht="15.75" thickBot="1" thickTop="1">
      <c r="A36" s="133">
        <v>750</v>
      </c>
      <c r="B36" s="134" t="s">
        <v>22</v>
      </c>
      <c r="C36" s="123"/>
      <c r="D36" s="197"/>
      <c r="E36" s="181">
        <f>E55+E37</f>
        <v>41468</v>
      </c>
      <c r="F36" s="95">
        <f>F55+F37</f>
        <v>41468</v>
      </c>
    </row>
    <row r="37" spans="1:6" s="31" customFormat="1" ht="29.25" thickTop="1">
      <c r="A37" s="250">
        <v>75075</v>
      </c>
      <c r="B37" s="64" t="s">
        <v>61</v>
      </c>
      <c r="C37" s="248"/>
      <c r="D37" s="249"/>
      <c r="E37" s="251">
        <f>E40+E45+E50+E38+E39</f>
        <v>40468</v>
      </c>
      <c r="F37" s="94">
        <f>F40+F45+F50</f>
        <v>36800</v>
      </c>
    </row>
    <row r="38" spans="1:6" s="39" customFormat="1" ht="15">
      <c r="A38" s="289">
        <v>4300</v>
      </c>
      <c r="B38" s="115" t="s">
        <v>12</v>
      </c>
      <c r="C38" s="125" t="s">
        <v>46</v>
      </c>
      <c r="D38" s="199"/>
      <c r="E38" s="239">
        <v>3083</v>
      </c>
      <c r="F38" s="93"/>
    </row>
    <row r="39" spans="1:6" s="39" customFormat="1" ht="15">
      <c r="A39" s="289">
        <v>4350</v>
      </c>
      <c r="B39" s="36" t="s">
        <v>91</v>
      </c>
      <c r="C39" s="125" t="s">
        <v>46</v>
      </c>
      <c r="D39" s="199"/>
      <c r="E39" s="239">
        <v>585</v>
      </c>
      <c r="F39" s="93"/>
    </row>
    <row r="40" spans="1:6" s="347" customFormat="1" ht="30">
      <c r="A40" s="344"/>
      <c r="B40" s="345" t="s">
        <v>62</v>
      </c>
      <c r="C40" s="316" t="s">
        <v>18</v>
      </c>
      <c r="D40" s="346"/>
      <c r="E40" s="243">
        <f>SUM(E41:E44)</f>
        <v>3000</v>
      </c>
      <c r="F40" s="244">
        <f>SUM(F41:F44)</f>
        <v>3000</v>
      </c>
    </row>
    <row r="41" spans="1:6" s="31" customFormat="1" ht="15">
      <c r="A41" s="348">
        <v>4301</v>
      </c>
      <c r="B41" s="236" t="s">
        <v>12</v>
      </c>
      <c r="C41" s="176"/>
      <c r="D41" s="201"/>
      <c r="E41" s="349">
        <v>2000</v>
      </c>
      <c r="F41" s="172"/>
    </row>
    <row r="42" spans="1:6" s="31" customFormat="1" ht="15">
      <c r="A42" s="91">
        <v>4211</v>
      </c>
      <c r="B42" s="92" t="s">
        <v>19</v>
      </c>
      <c r="C42" s="125"/>
      <c r="D42" s="199"/>
      <c r="E42" s="239"/>
      <c r="F42" s="93">
        <v>2000</v>
      </c>
    </row>
    <row r="43" spans="1:6" s="31" customFormat="1" ht="15">
      <c r="A43" s="91">
        <v>4302</v>
      </c>
      <c r="B43" s="92" t="s">
        <v>12</v>
      </c>
      <c r="C43" s="125"/>
      <c r="D43" s="199"/>
      <c r="E43" s="239">
        <v>1000</v>
      </c>
      <c r="F43" s="93"/>
    </row>
    <row r="44" spans="1:6" s="31" customFormat="1" ht="15">
      <c r="A44" s="91">
        <v>4303</v>
      </c>
      <c r="B44" s="92" t="s">
        <v>12</v>
      </c>
      <c r="C44" s="125"/>
      <c r="D44" s="199"/>
      <c r="E44" s="239"/>
      <c r="F44" s="93">
        <v>1000</v>
      </c>
    </row>
    <row r="45" spans="1:6" s="347" customFormat="1" ht="30">
      <c r="A45" s="334"/>
      <c r="B45" s="240" t="s">
        <v>63</v>
      </c>
      <c r="C45" s="316" t="s">
        <v>18</v>
      </c>
      <c r="D45" s="346"/>
      <c r="E45" s="243">
        <f>SUM(E46:E49)</f>
        <v>20600</v>
      </c>
      <c r="F45" s="244">
        <f>SUM(F46:F49)</f>
        <v>20600</v>
      </c>
    </row>
    <row r="46" spans="1:6" s="31" customFormat="1" ht="15">
      <c r="A46" s="91">
        <v>4171</v>
      </c>
      <c r="B46" s="92" t="s">
        <v>23</v>
      </c>
      <c r="C46" s="125"/>
      <c r="D46" s="199"/>
      <c r="E46" s="239"/>
      <c r="F46" s="93">
        <v>16500</v>
      </c>
    </row>
    <row r="47" spans="1:6" s="31" customFormat="1" ht="15">
      <c r="A47" s="91">
        <v>4301</v>
      </c>
      <c r="B47" s="92" t="s">
        <v>40</v>
      </c>
      <c r="C47" s="125"/>
      <c r="D47" s="199"/>
      <c r="E47" s="239">
        <v>16500</v>
      </c>
      <c r="F47" s="93"/>
    </row>
    <row r="48" spans="1:6" s="31" customFormat="1" ht="15">
      <c r="A48" s="91">
        <v>4172</v>
      </c>
      <c r="B48" s="92" t="s">
        <v>23</v>
      </c>
      <c r="C48" s="125"/>
      <c r="D48" s="199"/>
      <c r="E48" s="239"/>
      <c r="F48" s="93">
        <v>4100</v>
      </c>
    </row>
    <row r="49" spans="1:6" s="31" customFormat="1" ht="15">
      <c r="A49" s="91">
        <v>4302</v>
      </c>
      <c r="B49" s="92" t="s">
        <v>40</v>
      </c>
      <c r="C49" s="125"/>
      <c r="D49" s="199"/>
      <c r="E49" s="239">
        <v>4100</v>
      </c>
      <c r="F49" s="93"/>
    </row>
    <row r="50" spans="1:6" s="347" customFormat="1" ht="30">
      <c r="A50" s="334"/>
      <c r="B50" s="240" t="s">
        <v>64</v>
      </c>
      <c r="C50" s="316" t="s">
        <v>18</v>
      </c>
      <c r="D50" s="346"/>
      <c r="E50" s="243">
        <f>SUM(E51:E54)</f>
        <v>13200</v>
      </c>
      <c r="F50" s="244">
        <f>SUM(F51:F54)</f>
        <v>13200</v>
      </c>
    </row>
    <row r="51" spans="1:6" s="31" customFormat="1" ht="15">
      <c r="A51" s="91">
        <v>4171</v>
      </c>
      <c r="B51" s="92" t="s">
        <v>23</v>
      </c>
      <c r="C51" s="125"/>
      <c r="D51" s="199"/>
      <c r="E51" s="239"/>
      <c r="F51" s="93">
        <v>10600</v>
      </c>
    </row>
    <row r="52" spans="1:6" s="31" customFormat="1" ht="15">
      <c r="A52" s="91">
        <v>4301</v>
      </c>
      <c r="B52" s="92" t="s">
        <v>40</v>
      </c>
      <c r="C52" s="125"/>
      <c r="D52" s="199"/>
      <c r="E52" s="239">
        <v>10600</v>
      </c>
      <c r="F52" s="93"/>
    </row>
    <row r="53" spans="1:6" s="31" customFormat="1" ht="15">
      <c r="A53" s="91">
        <v>4172</v>
      </c>
      <c r="B53" s="92" t="s">
        <v>23</v>
      </c>
      <c r="C53" s="125"/>
      <c r="D53" s="199"/>
      <c r="E53" s="239"/>
      <c r="F53" s="93">
        <v>2600</v>
      </c>
    </row>
    <row r="54" spans="1:6" s="31" customFormat="1" ht="15">
      <c r="A54" s="91">
        <v>4302</v>
      </c>
      <c r="B54" s="92" t="s">
        <v>40</v>
      </c>
      <c r="C54" s="125"/>
      <c r="D54" s="199"/>
      <c r="E54" s="239">
        <v>2600</v>
      </c>
      <c r="F54" s="93"/>
    </row>
    <row r="55" spans="1:6" s="31" customFormat="1" ht="14.25">
      <c r="A55" s="32">
        <v>75095</v>
      </c>
      <c r="B55" s="33" t="s">
        <v>13</v>
      </c>
      <c r="C55" s="126"/>
      <c r="D55" s="200"/>
      <c r="E55" s="183">
        <f>SUM(E56:E59)</f>
        <v>1000</v>
      </c>
      <c r="F55" s="86">
        <f>SUM(F56:F59)</f>
        <v>4668</v>
      </c>
    </row>
    <row r="56" spans="1:6" s="31" customFormat="1" ht="15">
      <c r="A56" s="289">
        <v>4300</v>
      </c>
      <c r="B56" s="115" t="s">
        <v>12</v>
      </c>
      <c r="C56" s="125" t="s">
        <v>46</v>
      </c>
      <c r="D56" s="206"/>
      <c r="E56" s="187"/>
      <c r="F56" s="106">
        <v>3083</v>
      </c>
    </row>
    <row r="57" spans="1:6" s="31" customFormat="1" ht="15">
      <c r="A57" s="289">
        <v>4350</v>
      </c>
      <c r="B57" s="36" t="s">
        <v>91</v>
      </c>
      <c r="C57" s="125" t="s">
        <v>46</v>
      </c>
      <c r="D57" s="206"/>
      <c r="E57" s="187"/>
      <c r="F57" s="106">
        <v>585</v>
      </c>
    </row>
    <row r="58" spans="1:6" s="39" customFormat="1" ht="15">
      <c r="A58" s="35">
        <v>4300</v>
      </c>
      <c r="B58" s="40" t="s">
        <v>12</v>
      </c>
      <c r="C58" s="125" t="s">
        <v>18</v>
      </c>
      <c r="D58" s="199"/>
      <c r="E58" s="37">
        <v>1000</v>
      </c>
      <c r="F58" s="38"/>
    </row>
    <row r="59" spans="1:6" s="39" customFormat="1" ht="15.75" thickBot="1">
      <c r="A59" s="80">
        <v>4350</v>
      </c>
      <c r="B59" s="36" t="s">
        <v>91</v>
      </c>
      <c r="C59" s="125" t="s">
        <v>18</v>
      </c>
      <c r="D59" s="199"/>
      <c r="E59" s="37"/>
      <c r="F59" s="38">
        <v>1000</v>
      </c>
    </row>
    <row r="60" spans="1:6" s="96" customFormat="1" ht="18" customHeight="1" thickBot="1" thickTop="1">
      <c r="A60" s="133">
        <v>757</v>
      </c>
      <c r="B60" s="134" t="s">
        <v>65</v>
      </c>
      <c r="C60" s="253" t="s">
        <v>88</v>
      </c>
      <c r="D60" s="254"/>
      <c r="E60" s="255">
        <f>SUM(E61)</f>
        <v>20000</v>
      </c>
      <c r="F60" s="256">
        <f>SUM(F61)</f>
        <v>20000</v>
      </c>
    </row>
    <row r="61" spans="1:6" s="96" customFormat="1" ht="29.25" thickTop="1">
      <c r="A61" s="137">
        <v>75702</v>
      </c>
      <c r="B61" s="138" t="s">
        <v>66</v>
      </c>
      <c r="C61" s="100"/>
      <c r="D61" s="202"/>
      <c r="E61" s="179">
        <f>SUM(E62:E63)</f>
        <v>20000</v>
      </c>
      <c r="F61" s="97">
        <f>SUM(F62:F63)</f>
        <v>20000</v>
      </c>
    </row>
    <row r="62" spans="1:6" s="96" customFormat="1" ht="45">
      <c r="A62" s="257">
        <v>8070</v>
      </c>
      <c r="B62" s="252" t="s">
        <v>67</v>
      </c>
      <c r="C62" s="101"/>
      <c r="D62" s="203"/>
      <c r="E62" s="180">
        <v>20000</v>
      </c>
      <c r="F62" s="102"/>
    </row>
    <row r="63" spans="1:6" s="39" customFormat="1" ht="45.75" thickBot="1">
      <c r="A63" s="91">
        <v>8079</v>
      </c>
      <c r="B63" s="92" t="s">
        <v>67</v>
      </c>
      <c r="C63" s="125"/>
      <c r="D63" s="199"/>
      <c r="E63" s="37"/>
      <c r="F63" s="38">
        <v>20000</v>
      </c>
    </row>
    <row r="64" spans="1:6" s="39" customFormat="1" ht="15.75" customHeight="1" thickBot="1" thickTop="1">
      <c r="A64" s="133">
        <v>758</v>
      </c>
      <c r="B64" s="134" t="s">
        <v>80</v>
      </c>
      <c r="C64" s="311" t="s">
        <v>83</v>
      </c>
      <c r="D64" s="308"/>
      <c r="E64" s="181">
        <f>SUM(E65)</f>
        <v>37588</v>
      </c>
      <c r="F64" s="335"/>
    </row>
    <row r="65" spans="1:6" s="39" customFormat="1" ht="15.75" thickTop="1">
      <c r="A65" s="173">
        <v>75818</v>
      </c>
      <c r="B65" s="174" t="s">
        <v>81</v>
      </c>
      <c r="C65" s="309"/>
      <c r="D65" s="310"/>
      <c r="E65" s="191">
        <f>SUM(E66)</f>
        <v>37588</v>
      </c>
      <c r="F65" s="336"/>
    </row>
    <row r="66" spans="1:6" s="39" customFormat="1" ht="15.75" thickBot="1">
      <c r="A66" s="258">
        <v>4810</v>
      </c>
      <c r="B66" s="312" t="s">
        <v>82</v>
      </c>
      <c r="C66" s="313"/>
      <c r="D66" s="314"/>
      <c r="E66" s="232">
        <v>37588</v>
      </c>
      <c r="F66" s="233"/>
    </row>
    <row r="67" spans="1:6" s="31" customFormat="1" ht="15.75" thickBot="1" thickTop="1">
      <c r="A67" s="26">
        <v>851</v>
      </c>
      <c r="B67" s="132" t="s">
        <v>30</v>
      </c>
      <c r="C67" s="123" t="s">
        <v>31</v>
      </c>
      <c r="D67" s="197"/>
      <c r="E67" s="29">
        <f>SUM(E68)</f>
        <v>2000</v>
      </c>
      <c r="F67" s="30">
        <f>SUM(F68)</f>
        <v>2000</v>
      </c>
    </row>
    <row r="68" spans="1:6" s="31" customFormat="1" ht="15" thickTop="1">
      <c r="A68" s="84">
        <v>85154</v>
      </c>
      <c r="B68" s="103" t="s">
        <v>32</v>
      </c>
      <c r="C68" s="124"/>
      <c r="D68" s="198"/>
      <c r="E68" s="182">
        <f>SUM(E69:E70)</f>
        <v>2000</v>
      </c>
      <c r="F68" s="79">
        <f>SUM(F69:F70)</f>
        <v>2000</v>
      </c>
    </row>
    <row r="69" spans="1:6" s="39" customFormat="1" ht="12" customHeight="1">
      <c r="A69" s="35">
        <v>4170</v>
      </c>
      <c r="B69" s="36" t="s">
        <v>23</v>
      </c>
      <c r="C69" s="127"/>
      <c r="D69" s="206"/>
      <c r="E69" s="37"/>
      <c r="F69" s="38">
        <v>2000</v>
      </c>
    </row>
    <row r="70" spans="1:6" s="39" customFormat="1" ht="16.5" customHeight="1" thickBot="1">
      <c r="A70" s="35">
        <v>4300</v>
      </c>
      <c r="B70" s="36" t="s">
        <v>12</v>
      </c>
      <c r="C70" s="127"/>
      <c r="D70" s="206"/>
      <c r="E70" s="37">
        <v>2000</v>
      </c>
      <c r="F70" s="38"/>
    </row>
    <row r="71" spans="1:6" s="31" customFormat="1" ht="15.75" customHeight="1" thickBot="1" thickTop="1">
      <c r="A71" s="26">
        <v>852</v>
      </c>
      <c r="B71" s="132" t="s">
        <v>34</v>
      </c>
      <c r="C71" s="123" t="s">
        <v>14</v>
      </c>
      <c r="D71" s="220">
        <f>D72+D74+D80+D83</f>
        <v>440333</v>
      </c>
      <c r="E71" s="29">
        <f>E72+E74+E80+E83</f>
        <v>1120284</v>
      </c>
      <c r="F71" s="30">
        <f>F72+F74+F80+F83</f>
        <v>1560617</v>
      </c>
    </row>
    <row r="72" spans="1:6" s="161" customFormat="1" ht="17.25" customHeight="1" thickTop="1">
      <c r="A72" s="141">
        <v>85215</v>
      </c>
      <c r="B72" s="162" t="s">
        <v>44</v>
      </c>
      <c r="C72" s="142"/>
      <c r="D72" s="205"/>
      <c r="E72" s="185">
        <f>E73</f>
        <v>35444</v>
      </c>
      <c r="F72" s="143"/>
    </row>
    <row r="73" spans="1:6" s="39" customFormat="1" ht="15">
      <c r="A73" s="111">
        <v>3110</v>
      </c>
      <c r="B73" s="167" t="s">
        <v>42</v>
      </c>
      <c r="C73" s="126"/>
      <c r="D73" s="200"/>
      <c r="E73" s="186">
        <v>35444</v>
      </c>
      <c r="F73" s="110"/>
    </row>
    <row r="74" spans="1:6" s="39" customFormat="1" ht="15" customHeight="1">
      <c r="A74" s="164">
        <v>85219</v>
      </c>
      <c r="B74" s="165" t="s">
        <v>47</v>
      </c>
      <c r="C74" s="166"/>
      <c r="D74" s="209"/>
      <c r="E74" s="189">
        <f>SUM(E75:E79)</f>
        <v>63840</v>
      </c>
      <c r="F74" s="109"/>
    </row>
    <row r="75" spans="1:6" s="39" customFormat="1" ht="15">
      <c r="A75" s="104">
        <v>4010</v>
      </c>
      <c r="B75" s="105" t="s">
        <v>29</v>
      </c>
      <c r="C75" s="159"/>
      <c r="D75" s="208"/>
      <c r="E75" s="184">
        <v>42500</v>
      </c>
      <c r="F75" s="106"/>
    </row>
    <row r="76" spans="1:6" s="39" customFormat="1" ht="15">
      <c r="A76" s="35">
        <v>4110</v>
      </c>
      <c r="B76" s="40" t="s">
        <v>21</v>
      </c>
      <c r="C76" s="130"/>
      <c r="D76" s="204"/>
      <c r="E76" s="184">
        <v>7550</v>
      </c>
      <c r="F76" s="106"/>
    </row>
    <row r="77" spans="1:6" s="39" customFormat="1" ht="15">
      <c r="A77" s="104">
        <v>4120</v>
      </c>
      <c r="B77" s="105" t="s">
        <v>38</v>
      </c>
      <c r="C77" s="130"/>
      <c r="D77" s="204"/>
      <c r="E77" s="184">
        <v>1130</v>
      </c>
      <c r="F77" s="106"/>
    </row>
    <row r="78" spans="1:6" s="39" customFormat="1" ht="15">
      <c r="A78" s="35">
        <v>4300</v>
      </c>
      <c r="B78" s="36" t="s">
        <v>12</v>
      </c>
      <c r="C78" s="130"/>
      <c r="D78" s="204"/>
      <c r="E78" s="184">
        <v>11700</v>
      </c>
      <c r="F78" s="106"/>
    </row>
    <row r="79" spans="1:6" s="107" customFormat="1" ht="12.75" customHeight="1">
      <c r="A79" s="145">
        <v>4410</v>
      </c>
      <c r="B79" s="168" t="s">
        <v>39</v>
      </c>
      <c r="C79" s="146"/>
      <c r="D79" s="210"/>
      <c r="E79" s="190">
        <v>960</v>
      </c>
      <c r="F79" s="147"/>
    </row>
    <row r="80" spans="1:6" s="161" customFormat="1" ht="30" customHeight="1">
      <c r="A80" s="141">
        <v>85228</v>
      </c>
      <c r="B80" s="162" t="s">
        <v>43</v>
      </c>
      <c r="C80" s="142"/>
      <c r="D80" s="205"/>
      <c r="E80" s="185">
        <f>SUM(E81:E82)</f>
        <v>21000</v>
      </c>
      <c r="F80" s="143">
        <f>SUM(F81:F82)</f>
        <v>21000</v>
      </c>
    </row>
    <row r="81" spans="1:6" s="39" customFormat="1" ht="15">
      <c r="A81" s="131">
        <v>4170</v>
      </c>
      <c r="B81" s="228" t="s">
        <v>23</v>
      </c>
      <c r="C81" s="144"/>
      <c r="D81" s="207"/>
      <c r="E81" s="229"/>
      <c r="F81" s="230">
        <v>21000</v>
      </c>
    </row>
    <row r="82" spans="1:6" s="39" customFormat="1" ht="15">
      <c r="A82" s="35">
        <v>4300</v>
      </c>
      <c r="B82" s="36" t="s">
        <v>12</v>
      </c>
      <c r="C82" s="127"/>
      <c r="D82" s="206"/>
      <c r="E82" s="37">
        <v>21000</v>
      </c>
      <c r="F82" s="38"/>
    </row>
    <row r="83" spans="1:6" s="161" customFormat="1" ht="14.25">
      <c r="A83" s="141">
        <v>85295</v>
      </c>
      <c r="B83" s="162" t="s">
        <v>13</v>
      </c>
      <c r="C83" s="142"/>
      <c r="D83" s="315">
        <f>D87</f>
        <v>440333</v>
      </c>
      <c r="E83" s="185">
        <f>E84+E87</f>
        <v>1000000</v>
      </c>
      <c r="F83" s="143">
        <f>F87+F84</f>
        <v>1539617</v>
      </c>
    </row>
    <row r="84" spans="1:6" s="107" customFormat="1" ht="16.5" customHeight="1">
      <c r="A84" s="104">
        <v>6050</v>
      </c>
      <c r="B84" s="129" t="s">
        <v>26</v>
      </c>
      <c r="C84" s="130"/>
      <c r="D84" s="302"/>
      <c r="E84" s="184">
        <f>SUM(E85:E86)</f>
        <v>1000000</v>
      </c>
      <c r="F84" s="106">
        <f>SUM(F85:F86)</f>
        <v>1000000</v>
      </c>
    </row>
    <row r="85" spans="1:6" s="320" customFormat="1" ht="37.5" customHeight="1">
      <c r="A85" s="317"/>
      <c r="B85" s="327" t="s">
        <v>85</v>
      </c>
      <c r="C85" s="318"/>
      <c r="D85" s="319"/>
      <c r="E85" s="325">
        <v>1000000</v>
      </c>
      <c r="F85" s="337"/>
    </row>
    <row r="86" spans="1:6" s="326" customFormat="1" ht="38.25">
      <c r="A86" s="321"/>
      <c r="B86" s="322" t="s">
        <v>84</v>
      </c>
      <c r="C86" s="323"/>
      <c r="D86" s="324"/>
      <c r="E86" s="325"/>
      <c r="F86" s="337">
        <v>1000000</v>
      </c>
    </row>
    <row r="87" spans="1:6" s="300" customFormat="1" ht="27.75" customHeight="1">
      <c r="A87" s="294"/>
      <c r="B87" s="295" t="s">
        <v>78</v>
      </c>
      <c r="C87" s="296"/>
      <c r="D87" s="297">
        <f>SUM(D88)</f>
        <v>440333</v>
      </c>
      <c r="E87" s="298"/>
      <c r="F87" s="299">
        <f>SUM(F88:F100)</f>
        <v>539617</v>
      </c>
    </row>
    <row r="88" spans="1:6" s="107" customFormat="1" ht="30.75" customHeight="1">
      <c r="A88" s="118">
        <v>2038</v>
      </c>
      <c r="B88" s="129" t="s">
        <v>79</v>
      </c>
      <c r="C88" s="301"/>
      <c r="D88" s="302">
        <v>440333</v>
      </c>
      <c r="E88" s="188"/>
      <c r="F88" s="160"/>
    </row>
    <row r="89" spans="1:6" s="107" customFormat="1" ht="15" customHeight="1">
      <c r="A89" s="118">
        <v>3118</v>
      </c>
      <c r="B89" s="129" t="s">
        <v>42</v>
      </c>
      <c r="C89" s="301"/>
      <c r="D89" s="302"/>
      <c r="E89" s="188"/>
      <c r="F89" s="106">
        <v>41667</v>
      </c>
    </row>
    <row r="90" spans="1:6" s="107" customFormat="1" ht="15" customHeight="1">
      <c r="A90" s="118">
        <v>3119</v>
      </c>
      <c r="B90" s="129" t="s">
        <v>42</v>
      </c>
      <c r="C90" s="301"/>
      <c r="D90" s="302"/>
      <c r="E90" s="188"/>
      <c r="F90" s="106">
        <v>10000</v>
      </c>
    </row>
    <row r="91" spans="1:6" s="39" customFormat="1" ht="15">
      <c r="A91" s="35">
        <v>4019</v>
      </c>
      <c r="B91" s="303" t="s">
        <v>29</v>
      </c>
      <c r="C91" s="304"/>
      <c r="D91" s="305"/>
      <c r="E91" s="37"/>
      <c r="F91" s="38">
        <v>42500</v>
      </c>
    </row>
    <row r="92" spans="1:6" s="39" customFormat="1" ht="15">
      <c r="A92" s="35">
        <v>4119</v>
      </c>
      <c r="B92" s="36" t="s">
        <v>37</v>
      </c>
      <c r="C92" s="304"/>
      <c r="D92" s="305"/>
      <c r="E92" s="37"/>
      <c r="F92" s="38">
        <v>7550</v>
      </c>
    </row>
    <row r="93" spans="1:6" s="39" customFormat="1" ht="15">
      <c r="A93" s="35">
        <v>4178</v>
      </c>
      <c r="B93" s="36" t="s">
        <v>23</v>
      </c>
      <c r="C93" s="304"/>
      <c r="D93" s="305"/>
      <c r="E93" s="37"/>
      <c r="F93" s="38">
        <v>21060</v>
      </c>
    </row>
    <row r="94" spans="1:6" s="39" customFormat="1" ht="15">
      <c r="A94" s="35">
        <v>4179</v>
      </c>
      <c r="B94" s="36" t="s">
        <v>23</v>
      </c>
      <c r="C94" s="304"/>
      <c r="D94" s="305"/>
      <c r="E94" s="37"/>
      <c r="F94" s="38">
        <v>10000</v>
      </c>
    </row>
    <row r="95" spans="1:6" s="39" customFormat="1" ht="15">
      <c r="A95" s="35">
        <v>4129</v>
      </c>
      <c r="B95" s="36" t="s">
        <v>45</v>
      </c>
      <c r="C95" s="304"/>
      <c r="D95" s="305"/>
      <c r="E95" s="37"/>
      <c r="F95" s="38">
        <v>1130</v>
      </c>
    </row>
    <row r="96" spans="1:6" s="39" customFormat="1" ht="15">
      <c r="A96" s="35">
        <v>4218</v>
      </c>
      <c r="B96" s="40" t="s">
        <v>19</v>
      </c>
      <c r="C96" s="304"/>
      <c r="D96" s="305"/>
      <c r="E96" s="37"/>
      <c r="F96" s="38">
        <v>34830</v>
      </c>
    </row>
    <row r="97" spans="1:6" s="39" customFormat="1" ht="15">
      <c r="A97" s="35">
        <v>4308</v>
      </c>
      <c r="B97" s="36" t="s">
        <v>12</v>
      </c>
      <c r="C97" s="304"/>
      <c r="D97" s="305"/>
      <c r="E97" s="37"/>
      <c r="F97" s="38">
        <v>319736</v>
      </c>
    </row>
    <row r="98" spans="1:6" s="39" customFormat="1" ht="15">
      <c r="A98" s="35">
        <v>4309</v>
      </c>
      <c r="B98" s="36" t="s">
        <v>12</v>
      </c>
      <c r="C98" s="127"/>
      <c r="D98" s="206"/>
      <c r="E98" s="37"/>
      <c r="F98" s="38">
        <v>27144</v>
      </c>
    </row>
    <row r="99" spans="1:6" s="39" customFormat="1" ht="15">
      <c r="A99" s="35">
        <v>4418</v>
      </c>
      <c r="B99" s="41" t="s">
        <v>39</v>
      </c>
      <c r="C99" s="127"/>
      <c r="D99" s="206"/>
      <c r="E99" s="37"/>
      <c r="F99" s="38">
        <v>23040</v>
      </c>
    </row>
    <row r="100" spans="1:6" s="39" customFormat="1" ht="15.75" thickBot="1">
      <c r="A100" s="231">
        <v>4419</v>
      </c>
      <c r="B100" s="328" t="s">
        <v>39</v>
      </c>
      <c r="C100" s="177"/>
      <c r="D100" s="211"/>
      <c r="E100" s="232"/>
      <c r="F100" s="233">
        <v>960</v>
      </c>
    </row>
    <row r="101" spans="1:6" s="39" customFormat="1" ht="32.25" customHeight="1" thickBot="1" thickTop="1">
      <c r="A101" s="26">
        <v>900</v>
      </c>
      <c r="B101" s="73" t="s">
        <v>27</v>
      </c>
      <c r="C101" s="123" t="s">
        <v>15</v>
      </c>
      <c r="D101" s="197"/>
      <c r="E101" s="181">
        <f>E102</f>
        <v>22837</v>
      </c>
      <c r="F101" s="95">
        <f>F102</f>
        <v>22837</v>
      </c>
    </row>
    <row r="102" spans="1:6" s="39" customFormat="1" ht="18" customHeight="1" thickTop="1">
      <c r="A102" s="84">
        <v>90095</v>
      </c>
      <c r="B102" s="108" t="s">
        <v>13</v>
      </c>
      <c r="C102" s="124"/>
      <c r="D102" s="198"/>
      <c r="E102" s="189">
        <f>SUM(E103:E105)</f>
        <v>22837</v>
      </c>
      <c r="F102" s="109">
        <f>SUM(F103)</f>
        <v>22837</v>
      </c>
    </row>
    <row r="103" spans="1:6" s="39" customFormat="1" ht="29.25" customHeight="1">
      <c r="A103" s="35">
        <v>6050</v>
      </c>
      <c r="B103" s="40" t="s">
        <v>89</v>
      </c>
      <c r="C103" s="127"/>
      <c r="D103" s="206"/>
      <c r="E103" s="184">
        <v>22837</v>
      </c>
      <c r="F103" s="106">
        <f>SUM(F104:F105)</f>
        <v>22837</v>
      </c>
    </row>
    <row r="104" spans="1:6" s="326" customFormat="1" ht="13.5" customHeight="1">
      <c r="A104" s="321"/>
      <c r="B104" s="329" t="s">
        <v>86</v>
      </c>
      <c r="C104" s="318"/>
      <c r="D104" s="330"/>
      <c r="E104" s="325"/>
      <c r="F104" s="337">
        <v>11850</v>
      </c>
    </row>
    <row r="105" spans="1:6" s="326" customFormat="1" ht="16.5" customHeight="1" thickBot="1">
      <c r="A105" s="331"/>
      <c r="B105" s="332" t="s">
        <v>87</v>
      </c>
      <c r="C105" s="323"/>
      <c r="D105" s="333"/>
      <c r="E105" s="325"/>
      <c r="F105" s="337">
        <v>10987</v>
      </c>
    </row>
    <row r="106" spans="1:7" s="47" customFormat="1" ht="17.25" thickBot="1" thickTop="1">
      <c r="A106" s="43"/>
      <c r="B106" s="44" t="s">
        <v>16</v>
      </c>
      <c r="C106" s="44"/>
      <c r="D106" s="221">
        <f>D71</f>
        <v>440333</v>
      </c>
      <c r="E106" s="195">
        <f>E11+E30+E36+E60+E64+E67+E71+E101</f>
        <v>1301028</v>
      </c>
      <c r="F106" s="46">
        <f>F11+F30+F36+F60+F64+F67+F71+F101</f>
        <v>1741361</v>
      </c>
      <c r="G106" s="306"/>
    </row>
    <row r="107" spans="1:7" s="52" customFormat="1" ht="17.25" thickBot="1" thickTop="1">
      <c r="A107" s="48"/>
      <c r="B107" s="49" t="s">
        <v>17</v>
      </c>
      <c r="C107" s="49"/>
      <c r="D107" s="351"/>
      <c r="E107" s="350">
        <f>F106-E106</f>
        <v>440333</v>
      </c>
      <c r="F107" s="51"/>
      <c r="G107" s="307"/>
    </row>
    <row r="108" ht="16.5" thickTop="1"/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3" sqref="E3"/>
    </sheetView>
  </sheetViews>
  <sheetFormatPr defaultColWidth="9.33203125" defaultRowHeight="12.75"/>
  <cols>
    <col min="1" max="1" width="9.16015625" style="1" customWidth="1"/>
    <col min="2" max="2" width="33.5" style="1" customWidth="1"/>
    <col min="3" max="3" width="8" style="1" customWidth="1"/>
    <col min="4" max="6" width="16.66015625" style="1" customWidth="1"/>
    <col min="7" max="16384" width="11.66015625" style="1" customWidth="1"/>
  </cols>
  <sheetData>
    <row r="1" spans="4:5" ht="13.5" customHeight="1">
      <c r="D1" s="2"/>
      <c r="E1" s="2" t="s">
        <v>20</v>
      </c>
    </row>
    <row r="2" spans="1:5" ht="12" customHeight="1">
      <c r="A2" s="3"/>
      <c r="B2" s="4"/>
      <c r="C2" s="5"/>
      <c r="D2" s="6"/>
      <c r="E2" s="6" t="s">
        <v>94</v>
      </c>
    </row>
    <row r="3" spans="1:5" ht="12" customHeight="1">
      <c r="A3" s="3"/>
      <c r="B3" s="4"/>
      <c r="C3" s="5"/>
      <c r="D3" s="6"/>
      <c r="E3" s="6" t="s">
        <v>1</v>
      </c>
    </row>
    <row r="4" spans="1:5" ht="12" customHeight="1">
      <c r="A4" s="3"/>
      <c r="B4" s="4"/>
      <c r="C4" s="5"/>
      <c r="D4" s="6"/>
      <c r="E4" s="6" t="s">
        <v>50</v>
      </c>
    </row>
    <row r="5" spans="1:5" ht="22.5" customHeight="1">
      <c r="A5" s="3"/>
      <c r="B5" s="4"/>
      <c r="C5" s="5"/>
      <c r="D5" s="6"/>
      <c r="E5" s="6"/>
    </row>
    <row r="6" spans="1:6" s="11" customFormat="1" ht="37.5">
      <c r="A6" s="7" t="s">
        <v>77</v>
      </c>
      <c r="B6" s="8"/>
      <c r="C6" s="9"/>
      <c r="D6" s="10"/>
      <c r="E6" s="10"/>
      <c r="F6" s="10"/>
    </row>
    <row r="7" spans="1:6" s="11" customFormat="1" ht="19.5" thickBot="1">
      <c r="A7" s="7"/>
      <c r="B7" s="8"/>
      <c r="C7" s="9"/>
      <c r="F7" s="12" t="s">
        <v>2</v>
      </c>
    </row>
    <row r="8" spans="1:6" s="17" customFormat="1" ht="21">
      <c r="A8" s="13" t="s">
        <v>3</v>
      </c>
      <c r="B8" s="14" t="s">
        <v>4</v>
      </c>
      <c r="C8" s="15" t="s">
        <v>5</v>
      </c>
      <c r="D8" s="216" t="s">
        <v>6</v>
      </c>
      <c r="E8" s="75" t="s">
        <v>7</v>
      </c>
      <c r="F8" s="16"/>
    </row>
    <row r="9" spans="1:6" s="17" customFormat="1" ht="16.5" customHeight="1">
      <c r="A9" s="18" t="s">
        <v>8</v>
      </c>
      <c r="B9" s="19"/>
      <c r="C9" s="20" t="s">
        <v>9</v>
      </c>
      <c r="D9" s="279" t="s">
        <v>10</v>
      </c>
      <c r="E9" s="21" t="s">
        <v>11</v>
      </c>
      <c r="F9" s="22" t="s">
        <v>10</v>
      </c>
    </row>
    <row r="10" spans="1:6" s="25" customFormat="1" ht="12" thickBot="1">
      <c r="A10" s="23">
        <v>1</v>
      </c>
      <c r="B10" s="24">
        <v>2</v>
      </c>
      <c r="C10" s="24">
        <v>3</v>
      </c>
      <c r="D10" s="339">
        <v>4</v>
      </c>
      <c r="E10" s="340">
        <v>5</v>
      </c>
      <c r="F10" s="341">
        <v>6</v>
      </c>
    </row>
    <row r="11" spans="1:6" s="25" customFormat="1" ht="48.75" thickBot="1" thickTop="1">
      <c r="A11" s="222" t="s">
        <v>51</v>
      </c>
      <c r="B11" s="223" t="s">
        <v>52</v>
      </c>
      <c r="C11" s="28" t="s">
        <v>56</v>
      </c>
      <c r="D11" s="342"/>
      <c r="E11" s="255">
        <f>SUM(E12)</f>
        <v>40000</v>
      </c>
      <c r="F11" s="256">
        <f>SUM(F12)</f>
        <v>40000</v>
      </c>
    </row>
    <row r="12" spans="1:6" s="25" customFormat="1" ht="29.25" thickTop="1">
      <c r="A12" s="226" t="s">
        <v>53</v>
      </c>
      <c r="B12" s="64" t="s">
        <v>54</v>
      </c>
      <c r="C12" s="34"/>
      <c r="D12" s="343"/>
      <c r="E12" s="179">
        <f>SUM(E13:E14)</f>
        <v>40000</v>
      </c>
      <c r="F12" s="97">
        <f>SUM(F13:F14)</f>
        <v>40000</v>
      </c>
    </row>
    <row r="13" spans="1:6" s="25" customFormat="1" ht="16.5" customHeight="1">
      <c r="A13" s="227">
        <v>4210</v>
      </c>
      <c r="B13" s="224" t="s">
        <v>19</v>
      </c>
      <c r="C13" s="119"/>
      <c r="D13" s="280"/>
      <c r="E13" s="180">
        <v>40000</v>
      </c>
      <c r="F13" s="102"/>
    </row>
    <row r="14" spans="1:6" s="107" customFormat="1" ht="32.25" customHeight="1" thickBot="1">
      <c r="A14" s="35">
        <v>6060</v>
      </c>
      <c r="B14" s="36" t="s">
        <v>28</v>
      </c>
      <c r="C14" s="301"/>
      <c r="D14" s="338"/>
      <c r="E14" s="180"/>
      <c r="F14" s="102">
        <v>40000</v>
      </c>
    </row>
    <row r="15" spans="1:6" s="42" customFormat="1" ht="15.75" customHeight="1" thickBot="1" thickTop="1">
      <c r="A15" s="26">
        <v>852</v>
      </c>
      <c r="B15" s="132" t="s">
        <v>34</v>
      </c>
      <c r="C15" s="123" t="s">
        <v>14</v>
      </c>
      <c r="D15" s="286"/>
      <c r="E15" s="276">
        <f>SUM(E16)</f>
        <v>6305</v>
      </c>
      <c r="F15" s="169">
        <f>SUM(F16)</f>
        <v>6305</v>
      </c>
    </row>
    <row r="16" spans="1:6" s="152" customFormat="1" ht="64.5" customHeight="1" thickTop="1">
      <c r="A16" s="157">
        <v>85220</v>
      </c>
      <c r="B16" s="149" t="s">
        <v>58</v>
      </c>
      <c r="C16" s="158"/>
      <c r="D16" s="283"/>
      <c r="E16" s="278">
        <f>SUM(E17:E20)</f>
        <v>6305</v>
      </c>
      <c r="F16" s="171">
        <f>SUM(F17:F20)</f>
        <v>6305</v>
      </c>
    </row>
    <row r="17" spans="1:6" s="42" customFormat="1" ht="15">
      <c r="A17" s="155">
        <v>4170</v>
      </c>
      <c r="B17" s="151" t="s">
        <v>23</v>
      </c>
      <c r="C17" s="156"/>
      <c r="D17" s="282"/>
      <c r="E17" s="277">
        <v>3650</v>
      </c>
      <c r="F17" s="170"/>
    </row>
    <row r="18" spans="1:6" s="42" customFormat="1" ht="15.75" customHeight="1">
      <c r="A18" s="155">
        <v>4210</v>
      </c>
      <c r="B18" s="151" t="s">
        <v>19</v>
      </c>
      <c r="C18" s="156"/>
      <c r="D18" s="282"/>
      <c r="E18" s="277">
        <v>2655</v>
      </c>
      <c r="F18" s="170"/>
    </row>
    <row r="19" spans="1:6" s="42" customFormat="1" ht="15">
      <c r="A19" s="155">
        <v>4260</v>
      </c>
      <c r="B19" s="151" t="s">
        <v>93</v>
      </c>
      <c r="C19" s="156"/>
      <c r="D19" s="282"/>
      <c r="E19" s="277"/>
      <c r="F19" s="170">
        <v>1080</v>
      </c>
    </row>
    <row r="20" spans="1:6" s="42" customFormat="1" ht="15.75" thickBot="1">
      <c r="A20" s="155">
        <v>4300</v>
      </c>
      <c r="B20" s="151" t="s">
        <v>40</v>
      </c>
      <c r="C20" s="156"/>
      <c r="D20" s="282"/>
      <c r="E20" s="277"/>
      <c r="F20" s="170">
        <v>5225</v>
      </c>
    </row>
    <row r="21" spans="1:6" s="42" customFormat="1" ht="45.75" customHeight="1" thickBot="1" thickTop="1">
      <c r="A21" s="77" t="s">
        <v>24</v>
      </c>
      <c r="B21" s="27" t="s">
        <v>25</v>
      </c>
      <c r="C21" s="290" t="s">
        <v>14</v>
      </c>
      <c r="D21" s="281">
        <f>SUM(D22)</f>
        <v>20000</v>
      </c>
      <c r="E21" s="192"/>
      <c r="F21" s="291">
        <f>SUM(F22)</f>
        <v>20000</v>
      </c>
    </row>
    <row r="22" spans="1:6" s="42" customFormat="1" ht="15" thickTop="1">
      <c r="A22" s="76">
        <v>92116</v>
      </c>
      <c r="B22" s="87" t="s">
        <v>76</v>
      </c>
      <c r="C22" s="90"/>
      <c r="D22" s="284">
        <f>SUM(D23:D24)</f>
        <v>20000</v>
      </c>
      <c r="E22" s="88"/>
      <c r="F22" s="89">
        <f>SUM(F23:F24)</f>
        <v>20000</v>
      </c>
    </row>
    <row r="23" spans="1:6" s="42" customFormat="1" ht="62.25" customHeight="1">
      <c r="A23" s="155">
        <v>2320</v>
      </c>
      <c r="B23" s="150" t="s">
        <v>48</v>
      </c>
      <c r="C23" s="288"/>
      <c r="D23" s="285">
        <v>20000</v>
      </c>
      <c r="E23" s="153"/>
      <c r="F23" s="154"/>
    </row>
    <row r="24" spans="1:6" s="42" customFormat="1" ht="43.5" customHeight="1" thickBot="1">
      <c r="A24" s="91">
        <v>2480</v>
      </c>
      <c r="B24" s="92" t="s">
        <v>75</v>
      </c>
      <c r="C24" s="148"/>
      <c r="D24" s="282"/>
      <c r="E24" s="98"/>
      <c r="F24" s="99">
        <v>20000</v>
      </c>
    </row>
    <row r="25" spans="1:6" s="47" customFormat="1" ht="17.25" thickBot="1" thickTop="1">
      <c r="A25" s="43"/>
      <c r="B25" s="44" t="s">
        <v>16</v>
      </c>
      <c r="C25" s="45"/>
      <c r="D25" s="287">
        <f>D15+D21</f>
        <v>20000</v>
      </c>
      <c r="E25" s="195">
        <f>E21+E15+E11</f>
        <v>46305</v>
      </c>
      <c r="F25" s="46">
        <f>F21+F15+F11</f>
        <v>66305</v>
      </c>
    </row>
    <row r="26" spans="1:6" s="53" customFormat="1" ht="17.25" thickBot="1" thickTop="1">
      <c r="A26" s="48"/>
      <c r="B26" s="49" t="s">
        <v>17</v>
      </c>
      <c r="C26" s="292"/>
      <c r="D26" s="293"/>
      <c r="E26" s="50">
        <f>F25-E25</f>
        <v>20000</v>
      </c>
      <c r="F26" s="51"/>
    </row>
    <row r="27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3" sqref="E3"/>
    </sheetView>
  </sheetViews>
  <sheetFormatPr defaultColWidth="9.33203125" defaultRowHeight="12.75"/>
  <cols>
    <col min="1" max="1" width="9.33203125" style="1" customWidth="1"/>
    <col min="2" max="2" width="38.33203125" style="1" customWidth="1"/>
    <col min="3" max="3" width="7.66015625" style="1" customWidth="1"/>
    <col min="4" max="4" width="14.83203125" style="1" customWidth="1"/>
    <col min="5" max="6" width="15.5" style="1" customWidth="1"/>
    <col min="7" max="16384" width="11.66015625" style="1" customWidth="1"/>
  </cols>
  <sheetData>
    <row r="1" spans="4:6" s="11" customFormat="1" ht="12.75" customHeight="1">
      <c r="D1" s="2"/>
      <c r="E1" s="2" t="s">
        <v>33</v>
      </c>
      <c r="F1" s="2"/>
    </row>
    <row r="2" spans="1:6" s="11" customFormat="1" ht="12.75" customHeight="1">
      <c r="A2" s="54"/>
      <c r="B2" s="55"/>
      <c r="C2" s="9"/>
      <c r="D2" s="6"/>
      <c r="E2" s="6" t="s">
        <v>94</v>
      </c>
      <c r="F2" s="6"/>
    </row>
    <row r="3" spans="1:6" s="11" customFormat="1" ht="12.75" customHeight="1">
      <c r="A3" s="54"/>
      <c r="B3" s="55"/>
      <c r="C3" s="9"/>
      <c r="D3" s="6"/>
      <c r="E3" s="6" t="s">
        <v>1</v>
      </c>
      <c r="F3" s="6"/>
    </row>
    <row r="4" spans="1:6" s="11" customFormat="1" ht="12.75" customHeight="1">
      <c r="A4" s="54"/>
      <c r="B4" s="55"/>
      <c r="C4" s="56"/>
      <c r="D4" s="6"/>
      <c r="E4" s="6" t="s">
        <v>50</v>
      </c>
      <c r="F4" s="6"/>
    </row>
    <row r="5" spans="1:6" s="11" customFormat="1" ht="23.25" customHeight="1">
      <c r="A5" s="54"/>
      <c r="B5" s="55"/>
      <c r="C5" s="56"/>
      <c r="D5" s="56"/>
      <c r="E5" s="6"/>
      <c r="F5" s="6"/>
    </row>
    <row r="6" spans="1:6" s="11" customFormat="1" ht="71.25" customHeight="1">
      <c r="A6" s="7" t="s">
        <v>49</v>
      </c>
      <c r="B6" s="8"/>
      <c r="C6" s="9"/>
      <c r="D6" s="56"/>
      <c r="E6" s="112"/>
      <c r="F6" s="112"/>
    </row>
    <row r="7" spans="1:6" s="11" customFormat="1" ht="29.25" customHeight="1" thickBot="1">
      <c r="A7" s="7"/>
      <c r="B7" s="8"/>
      <c r="C7" s="9"/>
      <c r="D7" s="9"/>
      <c r="E7" s="112"/>
      <c r="F7" s="112" t="s">
        <v>2</v>
      </c>
    </row>
    <row r="8" spans="1:6" s="17" customFormat="1" ht="25.5">
      <c r="A8" s="57" t="s">
        <v>3</v>
      </c>
      <c r="B8" s="14" t="s">
        <v>4</v>
      </c>
      <c r="C8" s="15" t="s">
        <v>5</v>
      </c>
      <c r="D8" s="75" t="s">
        <v>6</v>
      </c>
      <c r="E8" s="58" t="s">
        <v>7</v>
      </c>
      <c r="F8" s="58"/>
    </row>
    <row r="9" spans="1:6" s="17" customFormat="1" ht="12.75" customHeight="1">
      <c r="A9" s="59" t="s">
        <v>8</v>
      </c>
      <c r="B9" s="19"/>
      <c r="C9" s="60" t="s">
        <v>9</v>
      </c>
      <c r="D9" s="113" t="s">
        <v>10</v>
      </c>
      <c r="E9" s="21" t="s">
        <v>11</v>
      </c>
      <c r="F9" s="22" t="s">
        <v>10</v>
      </c>
    </row>
    <row r="10" spans="1:6" s="25" customFormat="1" ht="12" thickBot="1">
      <c r="A10" s="61">
        <v>1</v>
      </c>
      <c r="B10" s="62">
        <v>2</v>
      </c>
      <c r="C10" s="62">
        <v>3</v>
      </c>
      <c r="D10" s="114">
        <v>4</v>
      </c>
      <c r="E10" s="71">
        <v>4</v>
      </c>
      <c r="F10" s="63">
        <v>5</v>
      </c>
    </row>
    <row r="11" spans="1:6" s="39" customFormat="1" ht="16.5" thickBot="1" thickTop="1">
      <c r="A11" s="133">
        <v>710</v>
      </c>
      <c r="B11" s="134" t="s">
        <v>72</v>
      </c>
      <c r="C11" s="135" t="s">
        <v>73</v>
      </c>
      <c r="D11" s="269"/>
      <c r="E11" s="270">
        <f>SUM(E12)</f>
        <v>22350</v>
      </c>
      <c r="F11" s="273">
        <f>SUM(F12)</f>
        <v>22350</v>
      </c>
    </row>
    <row r="12" spans="1:6" s="39" customFormat="1" ht="15.75" thickTop="1">
      <c r="A12" s="173">
        <v>71015</v>
      </c>
      <c r="B12" s="174" t="s">
        <v>74</v>
      </c>
      <c r="C12" s="271"/>
      <c r="D12" s="272"/>
      <c r="E12" s="194">
        <f>SUM(E13:E15)</f>
        <v>22350</v>
      </c>
      <c r="F12" s="274">
        <f>SUM(F13:F15)</f>
        <v>22350</v>
      </c>
    </row>
    <row r="13" spans="1:6" s="39" customFormat="1" ht="15">
      <c r="A13" s="91">
        <v>4110</v>
      </c>
      <c r="B13" s="92" t="s">
        <v>37</v>
      </c>
      <c r="C13" s="139"/>
      <c r="D13" s="268"/>
      <c r="E13" s="193"/>
      <c r="F13" s="163">
        <v>19800</v>
      </c>
    </row>
    <row r="14" spans="1:6" s="39" customFormat="1" ht="15">
      <c r="A14" s="91">
        <v>4120</v>
      </c>
      <c r="B14" s="92" t="s">
        <v>45</v>
      </c>
      <c r="C14" s="139"/>
      <c r="D14" s="268"/>
      <c r="E14" s="193"/>
      <c r="F14" s="163">
        <v>2550</v>
      </c>
    </row>
    <row r="15" spans="1:6" s="39" customFormat="1" ht="15.75" thickBot="1">
      <c r="A15" s="91">
        <v>4300</v>
      </c>
      <c r="B15" s="92" t="s">
        <v>12</v>
      </c>
      <c r="C15" s="139"/>
      <c r="D15" s="268"/>
      <c r="E15" s="193">
        <v>22350</v>
      </c>
      <c r="F15" s="275"/>
    </row>
    <row r="16" spans="1:6" s="25" customFormat="1" ht="50.25" customHeight="1" thickBot="1" thickTop="1">
      <c r="A16" s="222" t="s">
        <v>51</v>
      </c>
      <c r="B16" s="223" t="s">
        <v>52</v>
      </c>
      <c r="C16" s="28" t="s">
        <v>56</v>
      </c>
      <c r="D16" s="136">
        <f>D23+D17</f>
        <v>146300</v>
      </c>
      <c r="E16" s="29">
        <f>SUM(E17)</f>
        <v>30000</v>
      </c>
      <c r="F16" s="30">
        <f>SUM(F17)</f>
        <v>176300</v>
      </c>
    </row>
    <row r="17" spans="1:6" s="25" customFormat="1" ht="31.5" customHeight="1" thickTop="1">
      <c r="A17" s="226" t="s">
        <v>53</v>
      </c>
      <c r="B17" s="64" t="s">
        <v>54</v>
      </c>
      <c r="C17" s="34"/>
      <c r="D17" s="175">
        <f>D18</f>
        <v>146300</v>
      </c>
      <c r="E17" s="70">
        <f>SUM(E18:E21)</f>
        <v>30000</v>
      </c>
      <c r="F17" s="65">
        <f>SUM(F18:F21)</f>
        <v>176300</v>
      </c>
    </row>
    <row r="18" spans="1:6" s="25" customFormat="1" ht="73.5" customHeight="1">
      <c r="A18" s="227">
        <v>2110</v>
      </c>
      <c r="B18" s="224" t="s">
        <v>55</v>
      </c>
      <c r="C18" s="119"/>
      <c r="D18" s="140">
        <v>146300</v>
      </c>
      <c r="E18" s="37"/>
      <c r="F18" s="38"/>
    </row>
    <row r="19" spans="1:6" s="25" customFormat="1" ht="33.75" customHeight="1">
      <c r="A19" s="35">
        <v>4050</v>
      </c>
      <c r="B19" s="36" t="s">
        <v>92</v>
      </c>
      <c r="C19" s="119"/>
      <c r="D19" s="140"/>
      <c r="E19" s="37"/>
      <c r="F19" s="38">
        <v>146300</v>
      </c>
    </row>
    <row r="20" spans="1:6" s="25" customFormat="1" ht="31.5" customHeight="1">
      <c r="A20" s="35">
        <v>6050</v>
      </c>
      <c r="B20" s="36" t="s">
        <v>26</v>
      </c>
      <c r="C20" s="119"/>
      <c r="D20" s="140"/>
      <c r="E20" s="37">
        <v>30000</v>
      </c>
      <c r="F20" s="38"/>
    </row>
    <row r="21" spans="1:6" s="25" customFormat="1" ht="34.5" customHeight="1" thickBot="1">
      <c r="A21" s="35">
        <v>6060</v>
      </c>
      <c r="B21" s="36" t="s">
        <v>28</v>
      </c>
      <c r="C21" s="119"/>
      <c r="D21" s="140"/>
      <c r="E21" s="37"/>
      <c r="F21" s="38">
        <v>30000</v>
      </c>
    </row>
    <row r="22" spans="1:6" s="69" customFormat="1" ht="21" customHeight="1" thickBot="1" thickTop="1">
      <c r="A22" s="66"/>
      <c r="B22" s="67" t="s">
        <v>16</v>
      </c>
      <c r="C22" s="74"/>
      <c r="D22" s="136">
        <f>SUM(D16)</f>
        <v>146300</v>
      </c>
      <c r="E22" s="72">
        <f>E16+E11</f>
        <v>52350</v>
      </c>
      <c r="F22" s="68">
        <f>F16+F11</f>
        <v>198650</v>
      </c>
    </row>
    <row r="23" spans="1:6" ht="21.75" customHeight="1" thickBot="1" thickTop="1">
      <c r="A23" s="48"/>
      <c r="B23" s="49" t="s">
        <v>17</v>
      </c>
      <c r="C23" s="49"/>
      <c r="D23" s="225"/>
      <c r="E23" s="50">
        <f>F22-E22</f>
        <v>146300</v>
      </c>
      <c r="F23" s="116"/>
    </row>
    <row r="24" ht="16.5" thickTop="1"/>
  </sheetData>
  <printOptions horizontalCentered="1"/>
  <pageMargins left="0" right="0" top="0.98425196850393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2006-01-30T15:34:31Z</cp:lastPrinted>
  <dcterms:created xsi:type="dcterms:W3CDTF">2005-01-21T08:14:31Z</dcterms:created>
  <dcterms:modified xsi:type="dcterms:W3CDTF">2006-01-30T15:35:16Z</dcterms:modified>
  <cp:category/>
  <cp:version/>
  <cp:contentType/>
  <cp:contentStatus/>
</cp:coreProperties>
</file>