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2"/>
  </bookViews>
  <sheets>
    <sheet name="Arkusz1" sheetId="1" r:id="rId1"/>
    <sheet name="Arkusz2" sheetId="2" r:id="rId2"/>
    <sheet name="Arkusz5" sheetId="3" r:id="rId3"/>
    <sheet name="Arkusz4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<sst xmlns="http://schemas.openxmlformats.org/spreadsheetml/2006/main" count="237" uniqueCount="159">
  <si>
    <t>Załącznik nr 1 do Uchwały</t>
  </si>
  <si>
    <t xml:space="preserve">Nr  XX  / 302  / 2004  </t>
  </si>
  <si>
    <t>Rady Miejskiej w Koszalinie</t>
  </si>
  <si>
    <t>z dnia 26  listopada 2004 roku</t>
  </si>
  <si>
    <t>ZMIANY   PLANU  DOCHODÓW  I  WYDATKÓW   NA  ZADANIA  WŁASNE                                               GMINY  W  2004  ROKU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</si>
  <si>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</si>
  <si>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</si>
  <si>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</si>
  <si>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</si>
  <si>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</si>
  <si>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</si>
  <si>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</si>
  <si>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</si>
  <si>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</si>
  <si>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</si>
  <si>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TRANSPORT I ŁĄCZNOŚĆ</t>
  </si>
  <si>
    <t>IK</t>
  </si>
  <si>
    <t>Lokalny transport  zbiorowy</t>
  </si>
  <si>
    <t>Dopłaty w spółkach prawa handlowego</t>
  </si>
  <si>
    <t>TURYSTYKA</t>
  </si>
  <si>
    <t>Fk</t>
  </si>
  <si>
    <t>Pozostała działalność</t>
  </si>
  <si>
    <t>2701</t>
  </si>
  <si>
    <t>Środki na dofinansowanie własnych zadań bieżących gmin, powiatów, samorządów województw, pozyskane z innych źródeł</t>
  </si>
  <si>
    <t>GOSPODARKA MIESZKANIOWA</t>
  </si>
  <si>
    <t>BRM</t>
  </si>
  <si>
    <r>
      <t xml:space="preserve">Zakup materiałów i wyposażenia - </t>
    </r>
    <r>
      <rPr>
        <b/>
        <i/>
        <sz val="10"/>
        <rFont val="Arial Narrow"/>
        <family val="2"/>
      </rPr>
      <t>RO "J.J.Śniadeckich"</t>
    </r>
  </si>
  <si>
    <t>ADMINISTRACJA PUBLICZNA</t>
  </si>
  <si>
    <t>Urzędy gmin</t>
  </si>
  <si>
    <t>0690</t>
  </si>
  <si>
    <t>Wpływy z róźnych opłat</t>
  </si>
  <si>
    <t>0840</t>
  </si>
  <si>
    <t>Wpływy ze sprzedaży wyrobów i składników majątkowych</t>
  </si>
  <si>
    <t>75095</t>
  </si>
  <si>
    <t xml:space="preserve">Wpływy z różnych opłat </t>
  </si>
  <si>
    <t>Km</t>
  </si>
  <si>
    <t>DOCHODY OD OSÓB PRAWNYCH , OD OSÓB FIZYCZNYCH I OD INNYCH JEDNOSTEK NIE POSIADAJĄCYCH OSOBOWOŚCI PRAWNEJ ORAZ WYDATKI ZWIĄZANE Z ICH POBOREM</t>
  </si>
  <si>
    <t>75615</t>
  </si>
  <si>
    <t>Wpływy z podatku rolnego, podatku leśnego, podatku od czynności cywilnoprawnych, podatku od spadku i darowizn oraz podatków i opłat lokalnych</t>
  </si>
  <si>
    <t>2440</t>
  </si>
  <si>
    <t xml:space="preserve">Dotacje otrzymane z funduszy celowych na realizację zadań bieżących jednostek sektora finansów publicznych </t>
  </si>
  <si>
    <t>0360</t>
  </si>
  <si>
    <t>Podatek od spadków i darowizn</t>
  </si>
  <si>
    <t>0430</t>
  </si>
  <si>
    <t>Wpływy z opłaty targowej</t>
  </si>
  <si>
    <t>0560</t>
  </si>
  <si>
    <t>Zaległości z podatków zniesionych</t>
  </si>
  <si>
    <t>Wpływy z innych opłat stanowiących dochody jednostek samorządu terytorialnego</t>
  </si>
  <si>
    <t>0410</t>
  </si>
  <si>
    <t>Wpływy z opłaty skarbowej</t>
  </si>
  <si>
    <t>Udziały gmin w podatkach stanowiących dochód budżetu państwa</t>
  </si>
  <si>
    <t>0020</t>
  </si>
  <si>
    <t>Podatek dochodówy od osób prawnych</t>
  </si>
  <si>
    <t>RÓŻNE ROZLICZENIA</t>
  </si>
  <si>
    <t>75814</t>
  </si>
  <si>
    <t>Różne rozliczenia finansowe</t>
  </si>
  <si>
    <t>0910</t>
  </si>
  <si>
    <t>Odsetki od nieterminowych wpłat z tytułu podatków i opłat</t>
  </si>
  <si>
    <t>0920</t>
  </si>
  <si>
    <t>Pozostałe odsetki</t>
  </si>
  <si>
    <t>OŚWIATA I WYCHOWANIE</t>
  </si>
  <si>
    <t>E</t>
  </si>
  <si>
    <t>Szkoły podstawowe</t>
  </si>
  <si>
    <t>0750</t>
  </si>
  <si>
    <r>
      <t>Dochody z najmu i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dzierżawy składników majątkowych skarbu państwa lub jednostek samorządu terytorialnego  oraz innych umów o podobnym charakterze</t>
    </r>
  </si>
  <si>
    <t>Zakup materiałów i wyposażenia</t>
  </si>
  <si>
    <t>Zakup usług remontowych</t>
  </si>
  <si>
    <t>Gimnazja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</si>
  <si>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dzierżawy </t>
    </r>
  </si>
  <si>
    <t>OCHRONA ZDROWIA</t>
  </si>
  <si>
    <t>KS</t>
  </si>
  <si>
    <t>Izby wytrzeźwień</t>
  </si>
  <si>
    <t>Dodatkowe wynagrodzenia roczne</t>
  </si>
  <si>
    <t>KULTURA FIZYCZNA I SPORT</t>
  </si>
  <si>
    <t>Obiekty sportowe</t>
  </si>
  <si>
    <t>OGÓŁEM</t>
  </si>
  <si>
    <t>per saldo</t>
  </si>
  <si>
    <t>Załącznik nr 2 do Uchwały</t>
  </si>
  <si>
    <t>ZMIANY   PLANU  DOCHODÓW  I   WYDATKÓW   NA  ZADANIA  WŁASNE                                               POWIATU    W  2004  ROKU</t>
  </si>
  <si>
    <t>w złotych</t>
  </si>
  <si>
    <t>Urzędy wojewódzkie</t>
  </si>
  <si>
    <t>SO</t>
  </si>
  <si>
    <t>Wpływy z różnych opłat</t>
  </si>
  <si>
    <t>75020</t>
  </si>
  <si>
    <t>Starostwa powiatowe</t>
  </si>
  <si>
    <t>0420</t>
  </si>
  <si>
    <t>Wpływy z opłaty komunikacyjnej</t>
  </si>
  <si>
    <t>0490</t>
  </si>
  <si>
    <t>Wpływy z innych lokalnych opłat pobieranych przez jednostki samorządu terytorialnego na podstawie odrebnych ustaw</t>
  </si>
  <si>
    <t>Udziały powiatów w podatkach stanowiących dochód budżetu państwa</t>
  </si>
  <si>
    <t>Fn</t>
  </si>
  <si>
    <t>Licea ogólnokształcące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</si>
  <si>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</si>
  <si>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4210</t>
  </si>
  <si>
    <t>4240</t>
  </si>
  <si>
    <t>Zakup pomocy naukowych, dydaktycznych i książek</t>
  </si>
  <si>
    <t>4300</t>
  </si>
  <si>
    <t>Zakup usług pozostałych</t>
  </si>
  <si>
    <t>Podróże służbowe krajowe</t>
  </si>
  <si>
    <t>Szkoły zawodowe</t>
  </si>
  <si>
    <t>EDUKACYJNA OPIEKA WYCHOWAWCZA</t>
  </si>
  <si>
    <t>Internaty i bursy szkolne</t>
  </si>
  <si>
    <t>Załącznik nr 3 do Uchwały</t>
  </si>
  <si>
    <t xml:space="preserve">Nr XX /  302 / 2004  </t>
  </si>
  <si>
    <t>z dnia  26 listopada 2004 roku</t>
  </si>
  <si>
    <t>ZMIANY   PLANU  DOCHODÓW  I   WYDATKÓW   NA  ZADANIA  REALIZOWANE PRZEZ GMINĘ NA PODSTAWIE POROZUMIEŃ Z ORGANAMI ADMINISTRACJI RZĄDOWEJ  W  2004  ROKU</t>
  </si>
  <si>
    <t>KULTURA I OCHRONA DZIEDZICTWA NARODOWEGO</t>
  </si>
  <si>
    <t>Dotacje celowe otrzymane ze środków specjalnych na finansowanie lub dofinansowanie zadań zleconych z zakresu działalności bieżącej</t>
  </si>
  <si>
    <r>
      <t xml:space="preserve">Dotacja podmiotowa z budżetu dla instytucji kultury - </t>
    </r>
    <r>
      <rPr>
        <i/>
        <sz val="10"/>
        <rFont val="Arial Narrow"/>
        <family val="2"/>
      </rPr>
      <t>"Muzealne spotkania z fotografią - Miedzynarodowy konkurs dla dzieci i młodzieży"</t>
    </r>
  </si>
  <si>
    <t>Załącznik nr 4 do Uchwały</t>
  </si>
  <si>
    <t xml:space="preserve">Nr  XX /  302  / 2004  </t>
  </si>
  <si>
    <t>z dnia 26  listopada  2004 roku</t>
  </si>
  <si>
    <t xml:space="preserve">ŹRÓDŁA  POKRYCIA </t>
  </si>
  <si>
    <t>DEFICYTU   BUDŻETOWEGO</t>
  </si>
  <si>
    <t>MIASTA  KOSZALINA</t>
  </si>
  <si>
    <t>NA   2004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</si>
  <si>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</si>
  <si>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</si>
  <si>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</si>
  <si>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</si>
  <si>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</si>
  <si>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</si>
  <si>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</si>
  <si>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 i GW</t>
  </si>
  <si>
    <t xml:space="preserve"> - kolektor sanitarny "A" - II etap</t>
  </si>
  <si>
    <t xml:space="preserve"> - "Koszalin - miastem europejskich tras rowerowych"</t>
  </si>
  <si>
    <t xml:space="preserve"> - "Uzbrojenie terenu pod Słupską Specjalną Strefę Ekonomiczną - Kompleks Koszalin"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</si>
  <si>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</si>
  <si>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</si>
  <si>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</si>
  <si>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</si>
  <si>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</si>
  <si>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</si>
  <si>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</si>
  <si>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</si>
  <si>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 xml:space="preserve">                   Załącznik nr 5 do Uchwały</t>
  </si>
  <si>
    <t xml:space="preserve">                   Nr XX / 302 / 2004</t>
  </si>
  <si>
    <t xml:space="preserve">                   Rady Miejskiej w Koszalinie</t>
  </si>
  <si>
    <t xml:space="preserve">                   z dnia 26 listopada  2004 r.     </t>
  </si>
  <si>
    <t xml:space="preserve">                            ZMIANY  PLANU  ŚRODKÓW   SPECJALNYCH</t>
  </si>
  <si>
    <t xml:space="preserve">                          MIEJSKIEGO OŚRODKA POMOCY SPOŁECZNEJ                                                                           </t>
  </si>
  <si>
    <r>
      <t xml:space="preserve">                                         </t>
    </r>
    <r>
      <rPr>
        <b/>
        <sz val="13"/>
        <rFont val="Arial CE"/>
        <family val="2"/>
      </rPr>
      <t>NA  2004  ROK</t>
    </r>
  </si>
  <si>
    <t>Dział, rozdział        §</t>
  </si>
  <si>
    <t>Plan  na 2004 rok</t>
  </si>
  <si>
    <t>Plan po zmianach na 2004 rok</t>
  </si>
  <si>
    <t>I</t>
  </si>
  <si>
    <t>Stan środków obrotowych na początek roku</t>
  </si>
  <si>
    <t>II</t>
  </si>
  <si>
    <t>Przychody w ciągu roku</t>
  </si>
  <si>
    <t>0970</t>
  </si>
  <si>
    <t>Wpływy z różnych dochodów</t>
  </si>
  <si>
    <t>III</t>
  </si>
  <si>
    <t>Przychody ogółem ( I + II )</t>
  </si>
  <si>
    <t>IV</t>
  </si>
  <si>
    <t>Wydatki ogółem</t>
  </si>
  <si>
    <t>Składki na ubezpieczenia społeczne</t>
  </si>
  <si>
    <t>Składki na Fundusz Pracy</t>
  </si>
  <si>
    <t>V</t>
  </si>
  <si>
    <t>Stan środków obrotowych na koniec roku ( III-IV 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</si>
</sst>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7">
    <font>
      <sz val="10"/>
      <name val="Times New Roman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sz val="12"/>
      <name val="Times New Roman CE"/>
      <family val="1"/>
    </font>
    <font>
      <sz val="10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3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34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38" xfId="18" applyNumberFormat="1" applyFont="1" applyFill="1" applyBorder="1" applyAlignment="1" applyProtection="1">
      <alignment vertical="center" wrapText="1"/>
      <protection locked="0"/>
    </xf>
    <xf numFmtId="164" fontId="11" fillId="0" borderId="39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0" xfId="18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11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0" fontId="11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1" fontId="2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3" xfId="18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164" fontId="11" fillId="0" borderId="38" xfId="0" applyNumberFormat="1" applyFont="1" applyFill="1" applyBorder="1" applyAlignment="1" applyProtection="1">
      <alignment horizontal="center" vertical="center"/>
      <protection locked="0"/>
    </xf>
    <xf numFmtId="3" fontId="11" fillId="0" borderId="46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164" fontId="2" fillId="0" borderId="9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8" xfId="0" applyNumberFormat="1" applyFont="1" applyFill="1" applyBorder="1" applyAlignment="1" applyProtection="1">
      <alignment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Continuous" vertical="center"/>
      <protection locked="0"/>
    </xf>
    <xf numFmtId="0" fontId="2" fillId="0" borderId="38" xfId="0" applyNumberFormat="1" applyFont="1" applyFill="1" applyBorder="1" applyAlignment="1" applyProtection="1">
      <alignment vertical="center" wrapText="1"/>
      <protection locked="0"/>
    </xf>
    <xf numFmtId="164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NumberFormat="1" applyFont="1" applyFill="1" applyBorder="1" applyAlignment="1" applyProtection="1">
      <alignment vertical="center" wrapText="1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49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49" xfId="0" applyNumberFormat="1" applyFont="1" applyFill="1" applyBorder="1" applyAlignment="1" applyProtection="1">
      <alignment vertical="center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50" xfId="0" applyNumberFormat="1" applyFont="1" applyFill="1" applyBorder="1" applyAlignment="1" applyProtection="1">
      <alignment horizontal="righ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49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58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1" fontId="11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6" xfId="18" applyNumberFormat="1" applyFont="1" applyFill="1" applyBorder="1" applyAlignment="1" applyProtection="1">
      <alignment vertical="center" wrapText="1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1" fontId="11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33" xfId="18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8" xfId="18" applyNumberFormat="1" applyFont="1" applyFill="1" applyBorder="1" applyAlignment="1" applyProtection="1">
      <alignment vertical="center" wrapText="1"/>
      <protection locked="0"/>
    </xf>
    <xf numFmtId="1" fontId="11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1" fontId="2" fillId="0" borderId="27" xfId="0" applyNumberFormat="1" applyFont="1" applyFill="1" applyBorder="1" applyAlignment="1" applyProtection="1">
      <alignment horizontal="centerContinuous" vertical="center"/>
      <protection locked="0"/>
    </xf>
    <xf numFmtId="0" fontId="5" fillId="0" borderId="44" xfId="0" applyNumberFormat="1" applyFont="1" applyFill="1" applyBorder="1" applyAlignment="1" applyProtection="1">
      <alignment horizontal="centerContinuous" vertical="center"/>
      <protection locked="0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64" fontId="11" fillId="0" borderId="23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7" xfId="0" applyNumberFormat="1" applyFont="1" applyFill="1" applyBorder="1" applyAlignment="1" applyProtection="1">
      <alignment horizontal="centerContinuous" vertical="center"/>
      <protection locked="0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0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4" fillId="0" borderId="15" xfId="0" applyNumberFormat="1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3" fontId="14" fillId="0" borderId="17" xfId="0" applyNumberFormat="1" applyFont="1" applyBorder="1" applyAlignment="1">
      <alignment horizontal="centerContinuous" vertical="center"/>
    </xf>
    <xf numFmtId="3" fontId="14" fillId="0" borderId="18" xfId="0" applyNumberFormat="1" applyFont="1" applyBorder="1" applyAlignment="1">
      <alignment horizontal="centerContinuous" vertical="center"/>
    </xf>
    <xf numFmtId="3" fontId="14" fillId="0" borderId="62" xfId="0" applyNumberFormat="1" applyFont="1" applyBorder="1" applyAlignment="1">
      <alignment horizontal="centerContinuous" vertical="center"/>
    </xf>
    <xf numFmtId="3" fontId="14" fillId="0" borderId="60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7" fillId="0" borderId="65" xfId="0" applyFont="1" applyBorder="1" applyAlignment="1">
      <alignment horizontal="center" vertical="center"/>
    </xf>
    <xf numFmtId="0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NumberFormat="1" applyFont="1" applyFill="1" applyBorder="1" applyAlignment="1" applyProtection="1">
      <alignment horizontal="center" vertical="center"/>
      <protection locked="0"/>
    </xf>
    <xf numFmtId="0" fontId="16" fillId="0" borderId="65" xfId="0" applyNumberFormat="1" applyFont="1" applyFill="1" applyBorder="1" applyAlignment="1" applyProtection="1">
      <alignment horizontal="center" vertical="center"/>
      <protection locked="0"/>
    </xf>
    <xf numFmtId="0" fontId="16" fillId="0" borderId="68" xfId="0" applyNumberFormat="1" applyFont="1" applyFill="1" applyBorder="1" applyAlignment="1" applyProtection="1">
      <alignment horizontal="center" vertical="center"/>
      <protection locked="0"/>
    </xf>
    <xf numFmtId="0" fontId="16" fillId="0" borderId="6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1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3" fontId="11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1" fillId="0" borderId="69" xfId="0" applyNumberFormat="1" applyFont="1" applyFill="1" applyBorder="1" applyAlignment="1" applyProtection="1">
      <alignment horizontal="right" vertical="center"/>
      <protection locked="0"/>
    </xf>
    <xf numFmtId="3" fontId="11" fillId="0" borderId="70" xfId="0" applyNumberFormat="1" applyFont="1" applyFill="1" applyBorder="1" applyAlignment="1" applyProtection="1">
      <alignment horizontal="right" vertical="center"/>
      <protection locked="0"/>
    </xf>
    <xf numFmtId="164" fontId="2" fillId="0" borderId="38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3" fontId="11" fillId="0" borderId="34" xfId="0" applyNumberFormat="1" applyFont="1" applyFill="1" applyBorder="1" applyAlignment="1" applyProtection="1">
      <alignment vertical="center"/>
      <protection locked="0"/>
    </xf>
    <xf numFmtId="0" fontId="2" fillId="0" borderId="38" xfId="0" applyNumberFormat="1" applyFont="1" applyFill="1" applyBorder="1" applyAlignment="1" applyProtection="1">
      <alignment horizontal="left" vertical="center" wrapText="1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horizontal="right" vertical="center"/>
      <protection locked="0"/>
    </xf>
    <xf numFmtId="3" fontId="11" fillId="0" borderId="76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vertical="center" wrapText="1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Continuous" vertical="center"/>
      <protection locked="0"/>
    </xf>
    <xf numFmtId="0" fontId="2" fillId="0" borderId="49" xfId="0" applyNumberFormat="1" applyFont="1" applyFill="1" applyBorder="1" applyAlignment="1" applyProtection="1">
      <alignment vertical="center" wrapText="1"/>
      <protection locked="0"/>
    </xf>
    <xf numFmtId="164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1" fontId="11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1" fontId="2" fillId="0" borderId="7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78" xfId="18" applyNumberFormat="1" applyFont="1" applyFill="1" applyBorder="1" applyAlignment="1" applyProtection="1">
      <alignment vertical="center" wrapText="1"/>
      <protection locked="0"/>
    </xf>
    <xf numFmtId="0" fontId="2" fillId="0" borderId="78" xfId="0" applyNumberFormat="1" applyFont="1" applyFill="1" applyBorder="1" applyAlignment="1" applyProtection="1">
      <alignment horizontal="center" vertical="center"/>
      <protection locked="0"/>
    </xf>
    <xf numFmtId="3" fontId="2" fillId="0" borderId="79" xfId="0" applyNumberFormat="1" applyFont="1" applyFill="1" applyBorder="1" applyAlignment="1" applyProtection="1">
      <alignment horizontal="right" vertical="center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164" fontId="11" fillId="0" borderId="35" xfId="18" applyNumberFormat="1" applyFont="1" applyFill="1" applyBorder="1" applyAlignment="1" applyProtection="1">
      <alignment vertical="center" wrapText="1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3" fontId="11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vertical="center"/>
      <protection locked="0"/>
    </xf>
    <xf numFmtId="3" fontId="11" fillId="0" borderId="52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83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0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vertical="center"/>
    </xf>
    <xf numFmtId="0" fontId="3" fillId="0" borderId="60" xfId="0" applyFont="1" applyBorder="1" applyAlignment="1">
      <alignment horizontal="centerContinuous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5" xfId="18" applyNumberFormat="1" applyFont="1" applyFill="1" applyBorder="1" applyAlignment="1" applyProtection="1">
      <alignment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85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3" fontId="5" fillId="0" borderId="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1" fillId="0" borderId="85" xfId="0" applyFont="1" applyBorder="1" applyAlignment="1">
      <alignment/>
    </xf>
    <xf numFmtId="0" fontId="21" fillId="0" borderId="8" xfId="0" applyFont="1" applyBorder="1" applyAlignment="1">
      <alignment/>
    </xf>
    <xf numFmtId="3" fontId="21" fillId="0" borderId="8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0" xfId="0" applyFont="1" applyAlignment="1">
      <alignment/>
    </xf>
    <xf numFmtId="0" fontId="22" fillId="0" borderId="85" xfId="0" applyFont="1" applyBorder="1" applyAlignment="1">
      <alignment/>
    </xf>
    <xf numFmtId="0" fontId="22" fillId="0" borderId="8" xfId="0" applyFont="1" applyBorder="1" applyAlignment="1">
      <alignment vertical="center"/>
    </xf>
    <xf numFmtId="3" fontId="22" fillId="0" borderId="8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3" fontId="23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2" fillId="0" borderId="85" xfId="0" applyFont="1" applyBorder="1" applyAlignment="1">
      <alignment/>
    </xf>
    <xf numFmtId="0" fontId="22" fillId="0" borderId="8" xfId="0" applyFont="1" applyBorder="1" applyAlignment="1">
      <alignment wrapText="1"/>
    </xf>
    <xf numFmtId="3" fontId="22" fillId="0" borderId="0" xfId="0" applyNumberFormat="1" applyFont="1" applyAlignment="1">
      <alignment/>
    </xf>
    <xf numFmtId="3" fontId="22" fillId="0" borderId="54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8" xfId="0" applyFont="1" applyBorder="1" applyAlignment="1">
      <alignment/>
    </xf>
    <xf numFmtId="3" fontId="22" fillId="0" borderId="8" xfId="0" applyNumberFormat="1" applyFont="1" applyBorder="1" applyAlignment="1">
      <alignment/>
    </xf>
    <xf numFmtId="0" fontId="8" fillId="0" borderId="84" xfId="0" applyFont="1" applyBorder="1" applyAlignment="1">
      <alignment/>
    </xf>
    <xf numFmtId="0" fontId="5" fillId="0" borderId="62" xfId="0" applyFont="1" applyBorder="1" applyAlignment="1">
      <alignment vertical="center"/>
    </xf>
    <xf numFmtId="0" fontId="8" fillId="0" borderId="0" xfId="0" applyFont="1" applyAlignment="1">
      <alignment/>
    </xf>
    <xf numFmtId="3" fontId="13" fillId="0" borderId="62" xfId="0" applyNumberFormat="1" applyFont="1" applyBorder="1" applyAlignment="1">
      <alignment horizontal="centerContinuous" vertical="center"/>
    </xf>
    <xf numFmtId="4" fontId="4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1" fontId="27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Continuous" vertical="center"/>
    </xf>
    <xf numFmtId="1" fontId="27" fillId="0" borderId="0" xfId="0" applyNumberFormat="1" applyFont="1" applyAlignment="1">
      <alignment horizontal="left"/>
    </xf>
    <xf numFmtId="0" fontId="28" fillId="0" borderId="0" xfId="0" applyFont="1" applyAlignment="1">
      <alignment horizontal="centerContinuous"/>
    </xf>
    <xf numFmtId="1" fontId="27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" fontId="31" fillId="0" borderId="69" xfId="0" applyNumberFormat="1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/>
    </xf>
    <xf numFmtId="165" fontId="33" fillId="0" borderId="86" xfId="0" applyNumberFormat="1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1" fontId="34" fillId="0" borderId="66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" fontId="32" fillId="0" borderId="66" xfId="0" applyNumberFormat="1" applyFont="1" applyBorder="1" applyAlignment="1">
      <alignment horizontal="center" vertical="center"/>
    </xf>
    <xf numFmtId="4" fontId="32" fillId="0" borderId="39" xfId="0" applyNumberFormat="1" applyFont="1" applyBorder="1" applyAlignment="1">
      <alignment horizontal="left" vertical="center" wrapText="1"/>
    </xf>
    <xf numFmtId="3" fontId="32" fillId="0" borderId="39" xfId="0" applyNumberFormat="1" applyFont="1" applyBorder="1" applyAlignment="1">
      <alignment horizontal="right" vertical="center"/>
    </xf>
    <xf numFmtId="3" fontId="35" fillId="0" borderId="8" xfId="0" applyNumberFormat="1" applyFont="1" applyBorder="1" applyAlignment="1">
      <alignment horizontal="right" vertical="center"/>
    </xf>
    <xf numFmtId="3" fontId="32" fillId="0" borderId="8" xfId="0" applyNumberFormat="1" applyFont="1" applyBorder="1" applyAlignment="1">
      <alignment horizontal="right" vertical="center"/>
    </xf>
    <xf numFmtId="3" fontId="32" fillId="0" borderId="54" xfId="0" applyNumberFormat="1" applyFont="1" applyBorder="1" applyAlignment="1">
      <alignment horizontal="right" vertical="center"/>
    </xf>
    <xf numFmtId="4" fontId="35" fillId="0" borderId="0" xfId="0" applyNumberFormat="1" applyFont="1" applyAlignment="1">
      <alignment horizontal="right" vertical="center"/>
    </xf>
    <xf numFmtId="4" fontId="32" fillId="0" borderId="39" xfId="0" applyNumberFormat="1" applyFont="1" applyBorder="1" applyAlignment="1">
      <alignment horizontal="left" vertical="center"/>
    </xf>
    <xf numFmtId="3" fontId="35" fillId="0" borderId="38" xfId="0" applyNumberFormat="1" applyFont="1" applyBorder="1" applyAlignment="1">
      <alignment horizontal="right" vertical="center"/>
    </xf>
    <xf numFmtId="3" fontId="32" fillId="0" borderId="53" xfId="0" applyNumberFormat="1" applyFont="1" applyBorder="1" applyAlignment="1">
      <alignment horizontal="right" vertical="center"/>
    </xf>
    <xf numFmtId="1" fontId="25" fillId="0" borderId="72" xfId="0" applyNumberFormat="1" applyFont="1" applyBorder="1" applyAlignment="1">
      <alignment horizontal="center" vertical="center"/>
    </xf>
    <xf numFmtId="4" fontId="25" fillId="0" borderId="9" xfId="0" applyNumberFormat="1" applyFont="1" applyBorder="1" applyAlignment="1">
      <alignment horizontal="left" vertical="center" wrapText="1"/>
    </xf>
    <xf numFmtId="3" fontId="25" fillId="0" borderId="9" xfId="0" applyNumberFormat="1" applyFont="1" applyBorder="1" applyAlignment="1">
      <alignment horizontal="right" vertical="center"/>
    </xf>
    <xf numFmtId="3" fontId="25" fillId="0" borderId="38" xfId="0" applyNumberFormat="1" applyFont="1" applyBorder="1" applyAlignment="1">
      <alignment horizontal="right" vertical="center"/>
    </xf>
    <xf numFmtId="3" fontId="25" fillId="0" borderId="53" xfId="0" applyNumberFormat="1" applyFont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3" fontId="32" fillId="0" borderId="38" xfId="0" applyNumberFormat="1" applyFont="1" applyBorder="1" applyAlignment="1">
      <alignment horizontal="right" vertical="center"/>
    </xf>
    <xf numFmtId="4" fontId="25" fillId="0" borderId="9" xfId="0" applyNumberFormat="1" applyFont="1" applyBorder="1" applyAlignment="1">
      <alignment horizontal="left" vertical="center"/>
    </xf>
    <xf numFmtId="3" fontId="36" fillId="0" borderId="9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 vertical="center"/>
    </xf>
    <xf numFmtId="3" fontId="25" fillId="0" borderId="54" xfId="0" applyNumberFormat="1" applyFont="1" applyBorder="1" applyAlignment="1">
      <alignment horizontal="right" vertical="center"/>
    </xf>
    <xf numFmtId="1" fontId="32" fillId="0" borderId="47" xfId="0" applyNumberFormat="1" applyFont="1" applyBorder="1" applyAlignment="1">
      <alignment horizontal="center" vertical="center"/>
    </xf>
    <xf numFmtId="4" fontId="32" fillId="0" borderId="17" xfId="0" applyNumberFormat="1" applyFont="1" applyBorder="1" applyAlignment="1">
      <alignment horizontal="left" vertical="center" wrapText="1"/>
    </xf>
    <xf numFmtId="3" fontId="32" fillId="0" borderId="17" xfId="0" applyNumberFormat="1" applyFont="1" applyBorder="1" applyAlignment="1">
      <alignment horizontal="right" vertical="center"/>
    </xf>
    <xf numFmtId="3" fontId="35" fillId="0" borderId="16" xfId="0" applyNumberFormat="1" applyFont="1" applyBorder="1" applyAlignment="1">
      <alignment horizontal="right" vertical="center"/>
    </xf>
    <xf numFmtId="3" fontId="32" fillId="0" borderId="16" xfId="0" applyNumberFormat="1" applyFont="1" applyBorder="1" applyAlignment="1">
      <alignment horizontal="right" vertical="center"/>
    </xf>
    <xf numFmtId="3" fontId="32" fillId="0" borderId="3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I15" sqref="I15"/>
    </sheetView>
  </sheetViews>
  <sheetFormatPr defaultColWidth="9.33203125" defaultRowHeight="12.75"/>
  <cols>
    <col min="1" max="1" width="7.83203125" style="1" customWidth="1"/>
    <col min="2" max="2" width="38.83203125" style="1" customWidth="1"/>
    <col min="3" max="3" width="6.16015625" style="1" customWidth="1"/>
    <col min="4" max="4" width="11.33203125" style="1" customWidth="1"/>
    <col min="5" max="5" width="13.16015625" style="1" customWidth="1"/>
    <col min="6" max="6" width="12.5" style="1" customWidth="1"/>
    <col min="7" max="7" width="12.16015625" style="1" customWidth="1"/>
    <col min="8" max="16384" width="11.66015625" style="1" customWidth="1"/>
  </cols>
  <sheetData>
    <row r="1" spans="4:7" ht="16.5">
      <c r="D1" s="2"/>
      <c r="E1" s="2"/>
      <c r="F1" s="3" t="s">
        <v>0</v>
      </c>
      <c r="G1" s="4"/>
    </row>
    <row r="2" spans="1:7" ht="14.25" customHeight="1">
      <c r="A2" s="5"/>
      <c r="B2" s="6"/>
      <c r="C2" s="7"/>
      <c r="D2" s="8"/>
      <c r="E2" s="8"/>
      <c r="F2" s="9" t="s">
        <v>1</v>
      </c>
      <c r="G2" s="10"/>
    </row>
    <row r="3" spans="1:7" ht="13.5" customHeight="1">
      <c r="A3" s="5"/>
      <c r="B3" s="6"/>
      <c r="C3" s="7"/>
      <c r="D3" s="8"/>
      <c r="E3" s="8"/>
      <c r="F3" s="9" t="s">
        <v>2</v>
      </c>
      <c r="G3" s="10"/>
    </row>
    <row r="4" spans="1:7" ht="15" customHeight="1">
      <c r="A4" s="5"/>
      <c r="B4" s="6"/>
      <c r="C4" s="7"/>
      <c r="D4" s="8"/>
      <c r="E4" s="8"/>
      <c r="F4" s="9" t="s">
        <v>3</v>
      </c>
      <c r="G4" s="10"/>
    </row>
    <row r="5" spans="1:7" ht="3" customHeight="1">
      <c r="A5" s="5"/>
      <c r="B5" s="6"/>
      <c r="C5" s="7"/>
      <c r="D5" s="8"/>
      <c r="E5" s="8"/>
      <c r="F5" s="9"/>
      <c r="G5" s="10"/>
    </row>
    <row r="6" spans="1:7" s="15" customFormat="1" ht="38.25" customHeight="1">
      <c r="A6" s="11" t="s">
        <v>4</v>
      </c>
      <c r="B6" s="12"/>
      <c r="C6" s="13"/>
      <c r="D6" s="14"/>
      <c r="E6" s="14"/>
      <c r="F6" s="14"/>
      <c r="G6" s="14"/>
    </row>
    <row r="7" spans="1:7" s="15" customFormat="1" ht="17.25" customHeight="1" thickBot="1">
      <c r="A7" s="11"/>
      <c r="B7" s="12"/>
      <c r="C7" s="13"/>
      <c r="D7" s="14"/>
      <c r="E7" s="14"/>
      <c r="F7" s="14"/>
      <c r="G7" s="14" t="s">
        <v>5</v>
      </c>
    </row>
    <row r="8" spans="1:7" s="23" customFormat="1" ht="26.25" customHeight="1">
      <c r="A8" s="16" t="s">
        <v>6</v>
      </c>
      <c r="B8" s="17" t="s">
        <v>7</v>
      </c>
      <c r="C8" s="18" t="s">
        <v>8</v>
      </c>
      <c r="D8" s="19" t="s">
        <v>9</v>
      </c>
      <c r="E8" s="20"/>
      <c r="F8" s="21" t="s">
        <v>10</v>
      </c>
      <c r="G8" s="22"/>
    </row>
    <row r="9" spans="1:7" s="23" customFormat="1" ht="15" customHeight="1">
      <c r="A9" s="24" t="s">
        <v>11</v>
      </c>
      <c r="B9" s="25"/>
      <c r="C9" s="26" t="s">
        <v>12</v>
      </c>
      <c r="D9" s="27" t="s">
        <v>13</v>
      </c>
      <c r="E9" s="28" t="s">
        <v>14</v>
      </c>
      <c r="F9" s="27" t="s">
        <v>13</v>
      </c>
      <c r="G9" s="29" t="s">
        <v>14</v>
      </c>
    </row>
    <row r="10" spans="1:7" s="35" customFormat="1" ht="12.75" customHeight="1" thickBot="1">
      <c r="A10" s="30">
        <v>1</v>
      </c>
      <c r="B10" s="31">
        <v>2</v>
      </c>
      <c r="C10" s="32">
        <v>3</v>
      </c>
      <c r="D10" s="31">
        <v>4</v>
      </c>
      <c r="E10" s="33">
        <v>5</v>
      </c>
      <c r="F10" s="31">
        <v>6</v>
      </c>
      <c r="G10" s="34">
        <v>7</v>
      </c>
    </row>
    <row r="11" spans="1:7" s="43" customFormat="1" ht="19.5" customHeight="1" thickBot="1" thickTop="1">
      <c r="A11" s="36">
        <v>600</v>
      </c>
      <c r="B11" s="37" t="s">
        <v>15</v>
      </c>
      <c r="C11" s="38" t="s">
        <v>16</v>
      </c>
      <c r="D11" s="39"/>
      <c r="E11" s="40"/>
      <c r="F11" s="41"/>
      <c r="G11" s="42">
        <f>SUM(G12)</f>
        <v>400000</v>
      </c>
    </row>
    <row r="12" spans="1:7" s="43" customFormat="1" ht="17.25" customHeight="1" thickTop="1">
      <c r="A12" s="44">
        <v>60004</v>
      </c>
      <c r="B12" s="45" t="s">
        <v>17</v>
      </c>
      <c r="C12" s="46"/>
      <c r="D12" s="47"/>
      <c r="E12" s="48"/>
      <c r="F12" s="49"/>
      <c r="G12" s="50">
        <f>SUM(G13:G14)</f>
        <v>400000</v>
      </c>
    </row>
    <row r="13" spans="1:7" s="35" customFormat="1" ht="23.25" customHeight="1" thickBot="1">
      <c r="A13" s="51">
        <v>4150</v>
      </c>
      <c r="B13" s="52" t="s">
        <v>18</v>
      </c>
      <c r="C13" s="53"/>
      <c r="D13" s="54"/>
      <c r="E13" s="55"/>
      <c r="F13" s="56"/>
      <c r="G13" s="57">
        <v>400000</v>
      </c>
    </row>
    <row r="14" spans="1:7" s="35" customFormat="1" ht="17.25" customHeight="1" thickBot="1" thickTop="1">
      <c r="A14" s="58">
        <v>630</v>
      </c>
      <c r="B14" s="59" t="s">
        <v>19</v>
      </c>
      <c r="C14" s="60" t="s">
        <v>20</v>
      </c>
      <c r="D14" s="61"/>
      <c r="E14" s="62">
        <f>E15</f>
        <v>64465</v>
      </c>
      <c r="F14" s="63"/>
      <c r="G14" s="64"/>
    </row>
    <row r="15" spans="1:7" s="35" customFormat="1" ht="18" customHeight="1" thickTop="1">
      <c r="A15" s="65">
        <v>63095</v>
      </c>
      <c r="B15" s="66" t="s">
        <v>21</v>
      </c>
      <c r="C15" s="67"/>
      <c r="D15" s="68"/>
      <c r="E15" s="69">
        <f>E16</f>
        <v>64465</v>
      </c>
      <c r="F15" s="70"/>
      <c r="G15" s="71"/>
    </row>
    <row r="16" spans="1:7" s="35" customFormat="1" ht="60.75" customHeight="1" thickBot="1">
      <c r="A16" s="72" t="s">
        <v>22</v>
      </c>
      <c r="B16" s="73" t="s">
        <v>23</v>
      </c>
      <c r="C16" s="74"/>
      <c r="D16" s="75"/>
      <c r="E16" s="76">
        <v>64465</v>
      </c>
      <c r="F16" s="56"/>
      <c r="G16" s="77"/>
    </row>
    <row r="17" spans="1:7" s="43" customFormat="1" ht="28.5" customHeight="1" thickBot="1" thickTop="1">
      <c r="A17" s="78">
        <v>700</v>
      </c>
      <c r="B17" s="79" t="s">
        <v>24</v>
      </c>
      <c r="C17" s="80" t="s">
        <v>25</v>
      </c>
      <c r="D17" s="81"/>
      <c r="E17" s="82"/>
      <c r="F17" s="83">
        <f>F18</f>
        <v>177</v>
      </c>
      <c r="G17" s="84"/>
    </row>
    <row r="18" spans="1:7" s="92" customFormat="1" ht="21.75" customHeight="1" thickTop="1">
      <c r="A18" s="85">
        <v>70095</v>
      </c>
      <c r="B18" s="86" t="s">
        <v>21</v>
      </c>
      <c r="C18" s="87"/>
      <c r="D18" s="88"/>
      <c r="E18" s="89"/>
      <c r="F18" s="90">
        <f>F19</f>
        <v>177</v>
      </c>
      <c r="G18" s="91"/>
    </row>
    <row r="19" spans="1:7" s="92" customFormat="1" ht="30" customHeight="1" thickBot="1">
      <c r="A19" s="93">
        <v>4210</v>
      </c>
      <c r="B19" s="94" t="s">
        <v>26</v>
      </c>
      <c r="C19" s="95"/>
      <c r="D19" s="96"/>
      <c r="E19" s="97"/>
      <c r="F19" s="98">
        <v>177</v>
      </c>
      <c r="G19" s="99"/>
    </row>
    <row r="20" spans="1:7" s="92" customFormat="1" ht="21" customHeight="1" thickBot="1" thickTop="1">
      <c r="A20" s="100">
        <v>750</v>
      </c>
      <c r="B20" s="37" t="s">
        <v>27</v>
      </c>
      <c r="C20" s="101"/>
      <c r="D20" s="61">
        <f>D21+D24</f>
        <v>34000</v>
      </c>
      <c r="E20" s="102">
        <f>E21+E24</f>
        <v>30000</v>
      </c>
      <c r="F20" s="103"/>
      <c r="G20" s="104">
        <f>SUM(G24)</f>
        <v>177</v>
      </c>
    </row>
    <row r="21" spans="1:7" s="92" customFormat="1" ht="21.75" customHeight="1" thickTop="1">
      <c r="A21" s="105">
        <v>75023</v>
      </c>
      <c r="B21" s="45" t="s">
        <v>28</v>
      </c>
      <c r="C21" s="106" t="s">
        <v>20</v>
      </c>
      <c r="D21" s="107">
        <f>D23+D22</f>
        <v>28000</v>
      </c>
      <c r="E21" s="108">
        <f>E22</f>
        <v>30000</v>
      </c>
      <c r="F21" s="49"/>
      <c r="G21" s="50"/>
    </row>
    <row r="22" spans="1:7" s="92" customFormat="1" ht="20.25" customHeight="1">
      <c r="A22" s="109" t="s">
        <v>29</v>
      </c>
      <c r="B22" s="52" t="s">
        <v>30</v>
      </c>
      <c r="C22" s="110"/>
      <c r="D22" s="111"/>
      <c r="E22" s="112">
        <v>30000</v>
      </c>
      <c r="F22" s="113"/>
      <c r="G22" s="114"/>
    </row>
    <row r="23" spans="1:7" s="92" customFormat="1" ht="30.75" customHeight="1">
      <c r="A23" s="115" t="s">
        <v>31</v>
      </c>
      <c r="B23" s="52" t="s">
        <v>32</v>
      </c>
      <c r="C23" s="110"/>
      <c r="D23" s="111">
        <v>28000</v>
      </c>
      <c r="E23" s="112"/>
      <c r="F23" s="113"/>
      <c r="G23" s="114"/>
    </row>
    <row r="24" spans="1:7" s="92" customFormat="1" ht="15" customHeight="1">
      <c r="A24" s="116" t="s">
        <v>33</v>
      </c>
      <c r="B24" s="117" t="s">
        <v>21</v>
      </c>
      <c r="C24" s="118"/>
      <c r="D24" s="119">
        <f>D25</f>
        <v>6000</v>
      </c>
      <c r="E24" s="120"/>
      <c r="F24" s="121"/>
      <c r="G24" s="91">
        <f>SUM(G26:G26)</f>
        <v>177</v>
      </c>
    </row>
    <row r="25" spans="1:7" s="92" customFormat="1" ht="15.75" customHeight="1">
      <c r="A25" s="109" t="s">
        <v>29</v>
      </c>
      <c r="B25" s="122" t="s">
        <v>34</v>
      </c>
      <c r="C25" s="123" t="s">
        <v>35</v>
      </c>
      <c r="D25" s="124">
        <v>6000</v>
      </c>
      <c r="E25" s="125"/>
      <c r="F25" s="98"/>
      <c r="G25" s="99"/>
    </row>
    <row r="26" spans="1:7" s="92" customFormat="1" ht="27.75" customHeight="1" thickBot="1">
      <c r="A26" s="126">
        <v>4210</v>
      </c>
      <c r="B26" s="127" t="s">
        <v>26</v>
      </c>
      <c r="C26" s="128" t="s">
        <v>25</v>
      </c>
      <c r="D26" s="111"/>
      <c r="E26" s="112"/>
      <c r="F26" s="129"/>
      <c r="G26" s="114">
        <v>177</v>
      </c>
    </row>
    <row r="27" spans="1:7" s="43" customFormat="1" ht="76.5" customHeight="1" thickBot="1" thickTop="1">
      <c r="A27" s="36">
        <v>756</v>
      </c>
      <c r="B27" s="79" t="s">
        <v>36</v>
      </c>
      <c r="C27" s="101" t="s">
        <v>20</v>
      </c>
      <c r="D27" s="81"/>
      <c r="E27" s="62">
        <f>E28+E33+E35</f>
        <v>1226689</v>
      </c>
      <c r="F27" s="130"/>
      <c r="G27" s="84"/>
    </row>
    <row r="28" spans="1:7" s="43" customFormat="1" ht="72.75" customHeight="1" thickTop="1">
      <c r="A28" s="116" t="s">
        <v>37</v>
      </c>
      <c r="B28" s="117" t="s">
        <v>38</v>
      </c>
      <c r="C28" s="131"/>
      <c r="D28" s="119"/>
      <c r="E28" s="120">
        <f>SUM(E29:E32)</f>
        <v>476689</v>
      </c>
      <c r="F28" s="132"/>
      <c r="G28" s="133"/>
    </row>
    <row r="29" spans="1:7" s="92" customFormat="1" ht="39.75" customHeight="1">
      <c r="A29" s="109" t="s">
        <v>39</v>
      </c>
      <c r="B29" s="134" t="s">
        <v>40</v>
      </c>
      <c r="C29" s="95"/>
      <c r="D29" s="124"/>
      <c r="E29" s="125">
        <v>256689</v>
      </c>
      <c r="F29" s="135"/>
      <c r="G29" s="136"/>
    </row>
    <row r="30" spans="1:7" s="92" customFormat="1" ht="14.25" customHeight="1">
      <c r="A30" s="72" t="s">
        <v>41</v>
      </c>
      <c r="B30" s="73" t="s">
        <v>42</v>
      </c>
      <c r="C30" s="110"/>
      <c r="D30" s="111"/>
      <c r="E30" s="112">
        <v>100000</v>
      </c>
      <c r="F30" s="137"/>
      <c r="G30" s="57"/>
    </row>
    <row r="31" spans="1:7" s="43" customFormat="1" ht="15.75" customHeight="1">
      <c r="A31" s="72" t="s">
        <v>43</v>
      </c>
      <c r="B31" s="73" t="s">
        <v>44</v>
      </c>
      <c r="C31" s="138"/>
      <c r="D31" s="111"/>
      <c r="E31" s="112">
        <v>100000</v>
      </c>
      <c r="F31" s="139"/>
      <c r="G31" s="140"/>
    </row>
    <row r="32" spans="1:7" s="92" customFormat="1" ht="15.75" customHeight="1">
      <c r="A32" s="115" t="s">
        <v>45</v>
      </c>
      <c r="B32" s="141" t="s">
        <v>46</v>
      </c>
      <c r="C32" s="142"/>
      <c r="D32" s="143"/>
      <c r="E32" s="144">
        <v>20000</v>
      </c>
      <c r="F32" s="145"/>
      <c r="G32" s="146"/>
    </row>
    <row r="33" spans="1:7" s="43" customFormat="1" ht="45.75" customHeight="1">
      <c r="A33" s="147">
        <v>75618</v>
      </c>
      <c r="B33" s="148" t="s">
        <v>47</v>
      </c>
      <c r="C33" s="87"/>
      <c r="D33" s="119"/>
      <c r="E33" s="120">
        <f>SUM(E34:E34)</f>
        <v>500000</v>
      </c>
      <c r="F33" s="132"/>
      <c r="G33" s="133"/>
    </row>
    <row r="34" spans="1:7" s="43" customFormat="1" ht="17.25" customHeight="1">
      <c r="A34" s="149" t="s">
        <v>48</v>
      </c>
      <c r="B34" s="150" t="s">
        <v>49</v>
      </c>
      <c r="C34" s="151"/>
      <c r="D34" s="152"/>
      <c r="E34" s="153">
        <v>500000</v>
      </c>
      <c r="F34" s="132"/>
      <c r="G34" s="133"/>
    </row>
    <row r="35" spans="1:7" s="43" customFormat="1" ht="32.25" customHeight="1">
      <c r="A35" s="147">
        <v>75621</v>
      </c>
      <c r="B35" s="154" t="s">
        <v>50</v>
      </c>
      <c r="C35" s="131"/>
      <c r="D35" s="88"/>
      <c r="E35" s="155">
        <f>E36</f>
        <v>250000</v>
      </c>
      <c r="F35" s="132"/>
      <c r="G35" s="133"/>
    </row>
    <row r="36" spans="1:7" s="43" customFormat="1" ht="30.75" customHeight="1" thickBot="1">
      <c r="A36" s="156" t="s">
        <v>51</v>
      </c>
      <c r="B36" s="52" t="s">
        <v>52</v>
      </c>
      <c r="C36" s="157"/>
      <c r="D36" s="158"/>
      <c r="E36" s="159">
        <v>250000</v>
      </c>
      <c r="F36" s="139"/>
      <c r="G36" s="140"/>
    </row>
    <row r="37" spans="1:7" s="43" customFormat="1" ht="22.5" customHeight="1" thickBot="1" thickTop="1">
      <c r="A37" s="36">
        <v>758</v>
      </c>
      <c r="B37" s="79" t="s">
        <v>53</v>
      </c>
      <c r="C37" s="101" t="s">
        <v>20</v>
      </c>
      <c r="D37" s="81"/>
      <c r="E37" s="62">
        <f>SUM(E38)</f>
        <v>200000</v>
      </c>
      <c r="F37" s="83"/>
      <c r="G37" s="84"/>
    </row>
    <row r="38" spans="1:7" s="43" customFormat="1" ht="21.75" customHeight="1" thickTop="1">
      <c r="A38" s="160" t="s">
        <v>54</v>
      </c>
      <c r="B38" s="161" t="s">
        <v>55</v>
      </c>
      <c r="C38" s="162"/>
      <c r="D38" s="163"/>
      <c r="E38" s="164">
        <f>SUM(E39:E40)</f>
        <v>200000</v>
      </c>
      <c r="F38" s="165"/>
      <c r="G38" s="166"/>
    </row>
    <row r="39" spans="1:7" s="43" customFormat="1" ht="30.75" customHeight="1">
      <c r="A39" s="167" t="s">
        <v>56</v>
      </c>
      <c r="B39" s="168" t="s">
        <v>57</v>
      </c>
      <c r="C39" s="169"/>
      <c r="D39" s="124"/>
      <c r="E39" s="125">
        <v>100000</v>
      </c>
      <c r="F39" s="170"/>
      <c r="G39" s="171"/>
    </row>
    <row r="40" spans="1:7" s="43" customFormat="1" ht="18" customHeight="1" thickBot="1">
      <c r="A40" s="172" t="s">
        <v>58</v>
      </c>
      <c r="B40" s="173" t="s">
        <v>59</v>
      </c>
      <c r="C40" s="174"/>
      <c r="D40" s="75"/>
      <c r="E40" s="175">
        <v>100000</v>
      </c>
      <c r="F40" s="176"/>
      <c r="G40" s="177"/>
    </row>
    <row r="41" spans="1:7" s="92" customFormat="1" ht="17.25" customHeight="1" thickBot="1" thickTop="1">
      <c r="A41" s="178">
        <v>801</v>
      </c>
      <c r="B41" s="179" t="s">
        <v>60</v>
      </c>
      <c r="C41" s="38" t="s">
        <v>61</v>
      </c>
      <c r="D41" s="81"/>
      <c r="E41" s="102">
        <f>E42+E46</f>
        <v>9900</v>
      </c>
      <c r="F41" s="180"/>
      <c r="G41" s="181">
        <f>G42+G46</f>
        <v>9900</v>
      </c>
    </row>
    <row r="42" spans="1:7" s="92" customFormat="1" ht="21" customHeight="1" thickTop="1">
      <c r="A42" s="182">
        <v>80101</v>
      </c>
      <c r="B42" s="183" t="s">
        <v>62</v>
      </c>
      <c r="C42" s="184"/>
      <c r="D42" s="107"/>
      <c r="E42" s="108">
        <f>SUM(E43:E45)</f>
        <v>6500</v>
      </c>
      <c r="F42" s="49"/>
      <c r="G42" s="50">
        <f>SUM(G43:G45)</f>
        <v>4330</v>
      </c>
    </row>
    <row r="43" spans="1:7" s="92" customFormat="1" ht="52.5" customHeight="1">
      <c r="A43" s="167" t="s">
        <v>63</v>
      </c>
      <c r="B43" s="185" t="s">
        <v>64</v>
      </c>
      <c r="C43" s="186"/>
      <c r="D43" s="111"/>
      <c r="E43" s="112">
        <v>6500</v>
      </c>
      <c r="F43" s="113"/>
      <c r="G43" s="114"/>
    </row>
    <row r="44" spans="1:7" s="92" customFormat="1" ht="18" customHeight="1">
      <c r="A44" s="187">
        <v>4210</v>
      </c>
      <c r="B44" s="188" t="s">
        <v>65</v>
      </c>
      <c r="C44" s="186"/>
      <c r="D44" s="111"/>
      <c r="E44" s="112"/>
      <c r="F44" s="113"/>
      <c r="G44" s="114">
        <v>1300</v>
      </c>
    </row>
    <row r="45" spans="1:7" s="92" customFormat="1" ht="18" customHeight="1">
      <c r="A45" s="187">
        <v>4270</v>
      </c>
      <c r="B45" s="188" t="s">
        <v>66</v>
      </c>
      <c r="C45" s="186"/>
      <c r="D45" s="111"/>
      <c r="E45" s="112"/>
      <c r="F45" s="113"/>
      <c r="G45" s="114">
        <v>3030</v>
      </c>
    </row>
    <row r="46" spans="1:7" s="92" customFormat="1" ht="16.5" customHeight="1">
      <c r="A46" s="189">
        <v>80110</v>
      </c>
      <c r="B46" s="148" t="s">
        <v>67</v>
      </c>
      <c r="C46" s="190"/>
      <c r="D46" s="119"/>
      <c r="E46" s="120">
        <f>E47</f>
        <v>3400</v>
      </c>
      <c r="F46" s="191"/>
      <c r="G46" s="91">
        <f>SUM(G48:G49)</f>
        <v>5570</v>
      </c>
    </row>
    <row r="47" spans="1:7" s="92" customFormat="1" ht="15.75" customHeight="1">
      <c r="A47" s="167" t="s">
        <v>63</v>
      </c>
      <c r="B47" s="168" t="s">
        <v>68</v>
      </c>
      <c r="C47" s="128"/>
      <c r="D47" s="192"/>
      <c r="E47" s="112">
        <v>3400</v>
      </c>
      <c r="F47" s="113"/>
      <c r="G47" s="193"/>
    </row>
    <row r="48" spans="1:7" s="92" customFormat="1" ht="16.5" customHeight="1">
      <c r="A48" s="194">
        <v>4210</v>
      </c>
      <c r="B48" s="52" t="s">
        <v>65</v>
      </c>
      <c r="C48" s="128"/>
      <c r="D48" s="111"/>
      <c r="E48" s="112"/>
      <c r="F48" s="113"/>
      <c r="G48" s="114">
        <v>3400</v>
      </c>
    </row>
    <row r="49" spans="1:7" s="92" customFormat="1" ht="17.25" customHeight="1" thickBot="1">
      <c r="A49" s="194">
        <v>4270</v>
      </c>
      <c r="B49" s="188" t="s">
        <v>66</v>
      </c>
      <c r="C49" s="128"/>
      <c r="D49" s="111"/>
      <c r="E49" s="112"/>
      <c r="F49" s="113"/>
      <c r="G49" s="114">
        <v>2170</v>
      </c>
    </row>
    <row r="50" spans="1:7" s="92" customFormat="1" ht="17.25" customHeight="1" thickBot="1" thickTop="1">
      <c r="A50" s="195">
        <v>851</v>
      </c>
      <c r="B50" s="196" t="s">
        <v>69</v>
      </c>
      <c r="C50" s="197" t="s">
        <v>70</v>
      </c>
      <c r="D50" s="198"/>
      <c r="E50" s="199"/>
      <c r="F50" s="200"/>
      <c r="G50" s="104">
        <f>G51</f>
        <v>6800</v>
      </c>
    </row>
    <row r="51" spans="1:7" s="92" customFormat="1" ht="17.25" customHeight="1" thickTop="1">
      <c r="A51" s="105">
        <v>85158</v>
      </c>
      <c r="B51" s="45" t="s">
        <v>71</v>
      </c>
      <c r="C51" s="201"/>
      <c r="D51" s="202"/>
      <c r="E51" s="203"/>
      <c r="F51" s="204"/>
      <c r="G51" s="50">
        <f>G52</f>
        <v>6800</v>
      </c>
    </row>
    <row r="52" spans="1:7" s="92" customFormat="1" ht="17.25" customHeight="1" thickBot="1">
      <c r="A52" s="205">
        <v>4040</v>
      </c>
      <c r="B52" s="206" t="s">
        <v>72</v>
      </c>
      <c r="C52" s="138"/>
      <c r="D52" s="111"/>
      <c r="E52" s="112"/>
      <c r="F52" s="113"/>
      <c r="G52" s="114">
        <v>6800</v>
      </c>
    </row>
    <row r="53" spans="1:7" s="92" customFormat="1" ht="19.5" customHeight="1" thickBot="1" thickTop="1">
      <c r="A53" s="207">
        <v>926</v>
      </c>
      <c r="B53" s="208" t="s">
        <v>73</v>
      </c>
      <c r="C53" s="209" t="s">
        <v>70</v>
      </c>
      <c r="D53" s="210"/>
      <c r="E53" s="211"/>
      <c r="F53" s="103">
        <f>F54</f>
        <v>27500</v>
      </c>
      <c r="G53" s="212"/>
    </row>
    <row r="54" spans="1:7" s="92" customFormat="1" ht="17.25" customHeight="1" thickTop="1">
      <c r="A54" s="213">
        <v>92601</v>
      </c>
      <c r="B54" s="214" t="s">
        <v>74</v>
      </c>
      <c r="C54" s="215"/>
      <c r="D54" s="202"/>
      <c r="E54" s="203"/>
      <c r="F54" s="49">
        <f>F55</f>
        <v>27500</v>
      </c>
      <c r="G54" s="216"/>
    </row>
    <row r="55" spans="1:7" s="92" customFormat="1" ht="17.25" customHeight="1" thickBot="1">
      <c r="A55" s="217">
        <v>4270</v>
      </c>
      <c r="B55" s="168" t="s">
        <v>66</v>
      </c>
      <c r="C55" s="95"/>
      <c r="D55" s="111"/>
      <c r="E55" s="112"/>
      <c r="F55" s="113">
        <v>27500</v>
      </c>
      <c r="G55" s="114"/>
    </row>
    <row r="56" spans="1:7" s="224" customFormat="1" ht="18.75" customHeight="1" thickBot="1" thickTop="1">
      <c r="A56" s="218"/>
      <c r="B56" s="219" t="s">
        <v>75</v>
      </c>
      <c r="C56" s="219"/>
      <c r="D56" s="220">
        <f>D14+D17+D20+D27+D37+D41+D50+D53</f>
        <v>34000</v>
      </c>
      <c r="E56" s="221">
        <f>E14+E17+E20+E27+E37+E41+E50+E53</f>
        <v>1531054</v>
      </c>
      <c r="F56" s="222">
        <f>F14+F17+F20+F27+F37+F41+F50+F53</f>
        <v>27677</v>
      </c>
      <c r="G56" s="223">
        <f>G14+G17+G20+G27+G37+G41+G50+G53+G11</f>
        <v>416877</v>
      </c>
    </row>
    <row r="57" spans="1:7" s="231" customFormat="1" ht="18.75" customHeight="1" thickBot="1" thickTop="1">
      <c r="A57" s="225"/>
      <c r="B57" s="226" t="s">
        <v>76</v>
      </c>
      <c r="C57" s="226"/>
      <c r="D57" s="227">
        <f>E56-D56</f>
        <v>1497054</v>
      </c>
      <c r="E57" s="228"/>
      <c r="F57" s="229">
        <f>G56-F56</f>
        <v>389200</v>
      </c>
      <c r="G57" s="230"/>
    </row>
    <row r="58" s="232" customFormat="1" ht="13.5" thickTop="1"/>
    <row r="59" s="232" customFormat="1" ht="12.75"/>
    <row r="60" spans="4:5" s="232" customFormat="1" ht="12.75">
      <c r="D60" s="233"/>
      <c r="E60" s="233"/>
    </row>
    <row r="61" s="232" customFormat="1" ht="12.75"/>
    <row r="62" s="232" customFormat="1" ht="12.75"/>
    <row r="63" s="232" customFormat="1" ht="12.75"/>
    <row r="64" s="232" customFormat="1" ht="12.75"/>
    <row r="65" s="232" customFormat="1" ht="12.75"/>
    <row r="66" s="232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B2" sqref="B2"/>
    </sheetView>
  </sheetViews>
  <sheetFormatPr defaultColWidth="9.33203125" defaultRowHeight="12.75"/>
  <cols>
    <col min="1" max="1" width="9.83203125" style="1" customWidth="1"/>
    <col min="2" max="2" width="39.16015625" style="1" customWidth="1"/>
    <col min="3" max="3" width="7.16015625" style="1" customWidth="1"/>
    <col min="4" max="4" width="14.33203125" style="1" customWidth="1"/>
    <col min="5" max="5" width="13.16015625" style="1" customWidth="1"/>
    <col min="6" max="6" width="12.5" style="1" customWidth="1"/>
    <col min="7" max="16384" width="11.66015625" style="1" customWidth="1"/>
  </cols>
  <sheetData>
    <row r="1" spans="4:7" ht="12.75" customHeight="1">
      <c r="D1" s="3"/>
      <c r="E1" s="3" t="s">
        <v>77</v>
      </c>
      <c r="F1" s="3"/>
      <c r="G1" s="4"/>
    </row>
    <row r="2" spans="1:7" ht="12.75" customHeight="1">
      <c r="A2" s="5"/>
      <c r="B2" s="6"/>
      <c r="C2" s="7"/>
      <c r="D2" s="9"/>
      <c r="E2" s="9" t="s">
        <v>1</v>
      </c>
      <c r="F2" s="9"/>
      <c r="G2" s="4"/>
    </row>
    <row r="3" spans="1:7" ht="12.75" customHeight="1">
      <c r="A3" s="5"/>
      <c r="B3" s="6"/>
      <c r="C3" s="7"/>
      <c r="D3" s="9"/>
      <c r="E3" s="9" t="s">
        <v>2</v>
      </c>
      <c r="F3" s="9"/>
      <c r="G3" s="4"/>
    </row>
    <row r="4" spans="1:7" ht="12.75" customHeight="1">
      <c r="A4" s="5"/>
      <c r="B4" s="6"/>
      <c r="C4" s="7"/>
      <c r="D4" s="9"/>
      <c r="E4" s="9" t="s">
        <v>3</v>
      </c>
      <c r="F4" s="9"/>
      <c r="G4" s="4"/>
    </row>
    <row r="5" spans="1:7" ht="21.75" customHeight="1">
      <c r="A5" s="5"/>
      <c r="B5" s="6"/>
      <c r="C5" s="7"/>
      <c r="D5" s="8"/>
      <c r="E5" s="8"/>
      <c r="F5" s="9"/>
      <c r="G5" s="4"/>
    </row>
    <row r="6" spans="1:7" s="15" customFormat="1" ht="46.5" customHeight="1">
      <c r="A6" s="11" t="s">
        <v>78</v>
      </c>
      <c r="B6" s="12"/>
      <c r="C6" s="13"/>
      <c r="D6" s="14"/>
      <c r="E6" s="14"/>
      <c r="F6" s="14"/>
      <c r="G6" s="3"/>
    </row>
    <row r="7" spans="1:7" s="15" customFormat="1" ht="16.5" customHeight="1" thickBot="1">
      <c r="A7" s="11"/>
      <c r="B7" s="12"/>
      <c r="C7" s="13"/>
      <c r="D7" s="14"/>
      <c r="E7" s="14"/>
      <c r="F7" s="10" t="s">
        <v>79</v>
      </c>
      <c r="G7" s="3"/>
    </row>
    <row r="8" spans="1:6" s="23" customFormat="1" ht="22.5" customHeight="1">
      <c r="A8" s="234" t="s">
        <v>6</v>
      </c>
      <c r="B8" s="17" t="s">
        <v>7</v>
      </c>
      <c r="C8" s="235" t="s">
        <v>8</v>
      </c>
      <c r="D8" s="236" t="s">
        <v>9</v>
      </c>
      <c r="E8" s="237" t="s">
        <v>10</v>
      </c>
      <c r="F8" s="237"/>
    </row>
    <row r="9" spans="1:6" s="23" customFormat="1" ht="16.5" customHeight="1">
      <c r="A9" s="24" t="s">
        <v>11</v>
      </c>
      <c r="B9" s="25"/>
      <c r="C9" s="238" t="s">
        <v>12</v>
      </c>
      <c r="D9" s="239" t="s">
        <v>14</v>
      </c>
      <c r="E9" s="240" t="s">
        <v>13</v>
      </c>
      <c r="F9" s="241" t="s">
        <v>14</v>
      </c>
    </row>
    <row r="10" spans="1:6" s="247" customFormat="1" ht="8.25" customHeight="1" thickBot="1">
      <c r="A10" s="242">
        <v>1</v>
      </c>
      <c r="B10" s="243">
        <v>2</v>
      </c>
      <c r="C10" s="243">
        <v>3</v>
      </c>
      <c r="D10" s="244">
        <v>4</v>
      </c>
      <c r="E10" s="245">
        <v>5</v>
      </c>
      <c r="F10" s="246">
        <v>6</v>
      </c>
    </row>
    <row r="11" spans="1:6" s="43" customFormat="1" ht="19.5" customHeight="1" thickBot="1" thickTop="1">
      <c r="A11" s="100">
        <v>750</v>
      </c>
      <c r="B11" s="37" t="s">
        <v>27</v>
      </c>
      <c r="C11" s="248"/>
      <c r="D11" s="249">
        <f>D12+D14</f>
        <v>318000</v>
      </c>
      <c r="E11" s="130"/>
      <c r="F11" s="250"/>
    </row>
    <row r="12" spans="1:6" s="43" customFormat="1" ht="19.5" customHeight="1" thickTop="1">
      <c r="A12" s="105">
        <v>75011</v>
      </c>
      <c r="B12" s="45" t="s">
        <v>80</v>
      </c>
      <c r="C12" s="251" t="s">
        <v>81</v>
      </c>
      <c r="D12" s="69">
        <f>D13</f>
        <v>18000</v>
      </c>
      <c r="E12" s="252"/>
      <c r="F12" s="253"/>
    </row>
    <row r="13" spans="1:6" s="92" customFormat="1" ht="15" customHeight="1">
      <c r="A13" s="149" t="s">
        <v>29</v>
      </c>
      <c r="B13" s="150" t="s">
        <v>82</v>
      </c>
      <c r="C13" s="254"/>
      <c r="D13" s="255">
        <v>18000</v>
      </c>
      <c r="E13" s="256"/>
      <c r="F13" s="257"/>
    </row>
    <row r="14" spans="1:6" s="43" customFormat="1" ht="21" customHeight="1">
      <c r="A14" s="116" t="s">
        <v>83</v>
      </c>
      <c r="B14" s="117" t="s">
        <v>84</v>
      </c>
      <c r="C14" s="131" t="s">
        <v>35</v>
      </c>
      <c r="D14" s="258">
        <f>SUM(D15)</f>
        <v>300000</v>
      </c>
      <c r="E14" s="259"/>
      <c r="F14" s="260"/>
    </row>
    <row r="15" spans="1:6" s="43" customFormat="1" ht="15.75" customHeight="1" thickBot="1">
      <c r="A15" s="156" t="s">
        <v>85</v>
      </c>
      <c r="B15" s="52" t="s">
        <v>86</v>
      </c>
      <c r="C15" s="157"/>
      <c r="D15" s="261">
        <v>300000</v>
      </c>
      <c r="E15" s="262"/>
      <c r="F15" s="263"/>
    </row>
    <row r="16" spans="1:6" s="43" customFormat="1" ht="82.5" customHeight="1" thickBot="1" thickTop="1">
      <c r="A16" s="36">
        <v>756</v>
      </c>
      <c r="B16" s="79" t="s">
        <v>36</v>
      </c>
      <c r="C16" s="248"/>
      <c r="D16" s="264">
        <f>D19+D17</f>
        <v>263000</v>
      </c>
      <c r="E16" s="130"/>
      <c r="F16" s="250"/>
    </row>
    <row r="17" spans="1:6" s="43" customFormat="1" ht="49.5" customHeight="1" thickTop="1">
      <c r="A17" s="147">
        <v>75618</v>
      </c>
      <c r="B17" s="148" t="s">
        <v>47</v>
      </c>
      <c r="C17" s="251" t="s">
        <v>35</v>
      </c>
      <c r="D17" s="265">
        <f>D18</f>
        <v>13000</v>
      </c>
      <c r="E17" s="252"/>
      <c r="F17" s="253"/>
    </row>
    <row r="18" spans="1:6" s="92" customFormat="1" ht="49.5" customHeight="1">
      <c r="A18" s="149" t="s">
        <v>87</v>
      </c>
      <c r="B18" s="266" t="s">
        <v>88</v>
      </c>
      <c r="C18" s="254"/>
      <c r="D18" s="267">
        <v>13000</v>
      </c>
      <c r="E18" s="256"/>
      <c r="F18" s="257"/>
    </row>
    <row r="19" spans="1:6" s="43" customFormat="1" ht="47.25" customHeight="1">
      <c r="A19" s="147">
        <v>75622</v>
      </c>
      <c r="B19" s="148" t="s">
        <v>89</v>
      </c>
      <c r="C19" s="131" t="s">
        <v>90</v>
      </c>
      <c r="D19" s="258">
        <f>SUM(D20)</f>
        <v>250000</v>
      </c>
      <c r="E19" s="259"/>
      <c r="F19" s="260"/>
    </row>
    <row r="20" spans="1:6" s="43" customFormat="1" ht="23.25" customHeight="1" thickBot="1">
      <c r="A20" s="156" t="s">
        <v>51</v>
      </c>
      <c r="B20" s="52" t="s">
        <v>52</v>
      </c>
      <c r="C20" s="157"/>
      <c r="D20" s="261">
        <v>250000</v>
      </c>
      <c r="E20" s="262"/>
      <c r="F20" s="263"/>
    </row>
    <row r="21" spans="1:6" s="43" customFormat="1" ht="21" customHeight="1" thickBot="1" thickTop="1">
      <c r="A21" s="178">
        <v>801</v>
      </c>
      <c r="B21" s="179" t="s">
        <v>60</v>
      </c>
      <c r="C21" s="248" t="s">
        <v>61</v>
      </c>
      <c r="D21" s="264">
        <f>D22+D28+D31</f>
        <v>20000</v>
      </c>
      <c r="E21" s="268"/>
      <c r="F21" s="42">
        <f>F22+F28+F31</f>
        <v>102620</v>
      </c>
    </row>
    <row r="22" spans="1:6" s="43" customFormat="1" ht="22.5" customHeight="1" thickTop="1">
      <c r="A22" s="85">
        <v>80120</v>
      </c>
      <c r="B22" s="86" t="s">
        <v>91</v>
      </c>
      <c r="C22" s="269"/>
      <c r="D22" s="270">
        <f>SUM(D23:D27)</f>
        <v>10000</v>
      </c>
      <c r="E22" s="271"/>
      <c r="F22" s="272">
        <f>SUM(F24:F27)</f>
        <v>10000</v>
      </c>
    </row>
    <row r="23" spans="1:6" s="43" customFormat="1" ht="65.25" customHeight="1">
      <c r="A23" s="167" t="s">
        <v>63</v>
      </c>
      <c r="B23" s="273" t="s">
        <v>92</v>
      </c>
      <c r="C23" s="157"/>
      <c r="D23" s="261">
        <v>10000</v>
      </c>
      <c r="E23" s="262"/>
      <c r="F23" s="263"/>
    </row>
    <row r="24" spans="1:6" s="43" customFormat="1" ht="16.5" customHeight="1">
      <c r="A24" s="156" t="s">
        <v>93</v>
      </c>
      <c r="B24" s="273" t="s">
        <v>65</v>
      </c>
      <c r="C24" s="274"/>
      <c r="D24" s="261"/>
      <c r="E24" s="262"/>
      <c r="F24" s="263">
        <v>2000</v>
      </c>
    </row>
    <row r="25" spans="1:6" s="43" customFormat="1" ht="31.5" customHeight="1">
      <c r="A25" s="156" t="s">
        <v>94</v>
      </c>
      <c r="B25" s="273" t="s">
        <v>95</v>
      </c>
      <c r="C25" s="274"/>
      <c r="D25" s="261"/>
      <c r="E25" s="262"/>
      <c r="F25" s="263">
        <v>5000</v>
      </c>
    </row>
    <row r="26" spans="1:6" s="43" customFormat="1" ht="27" customHeight="1">
      <c r="A26" s="275" t="s">
        <v>96</v>
      </c>
      <c r="B26" s="276" t="s">
        <v>97</v>
      </c>
      <c r="C26" s="277"/>
      <c r="D26" s="278"/>
      <c r="E26" s="271"/>
      <c r="F26" s="279">
        <v>3000</v>
      </c>
    </row>
    <row r="27" spans="1:6" s="43" customFormat="1" ht="18.75" customHeight="1" hidden="1">
      <c r="A27" s="205">
        <v>4410</v>
      </c>
      <c r="B27" s="52" t="s">
        <v>98</v>
      </c>
      <c r="C27" s="274"/>
      <c r="D27" s="261"/>
      <c r="E27" s="262"/>
      <c r="F27" s="263"/>
    </row>
    <row r="28" spans="1:6" s="43" customFormat="1" ht="18.75" customHeight="1">
      <c r="A28" s="147">
        <v>80130</v>
      </c>
      <c r="B28" s="148" t="s">
        <v>99</v>
      </c>
      <c r="C28" s="131"/>
      <c r="D28" s="89">
        <f>D29</f>
        <v>10000</v>
      </c>
      <c r="E28" s="132"/>
      <c r="F28" s="260">
        <f>F30</f>
        <v>10000</v>
      </c>
    </row>
    <row r="29" spans="1:6" s="43" customFormat="1" ht="67.5" customHeight="1">
      <c r="A29" s="156" t="s">
        <v>63</v>
      </c>
      <c r="B29" s="273" t="s">
        <v>92</v>
      </c>
      <c r="C29" s="274"/>
      <c r="D29" s="280">
        <v>10000</v>
      </c>
      <c r="E29" s="137"/>
      <c r="F29" s="263"/>
    </row>
    <row r="30" spans="1:6" s="43" customFormat="1" ht="18.75" customHeight="1">
      <c r="A30" s="205">
        <v>4270</v>
      </c>
      <c r="B30" s="52" t="s">
        <v>66</v>
      </c>
      <c r="C30" s="274"/>
      <c r="D30" s="280"/>
      <c r="E30" s="137"/>
      <c r="F30" s="263">
        <v>10000</v>
      </c>
    </row>
    <row r="31" spans="1:6" s="92" customFormat="1" ht="18" customHeight="1">
      <c r="A31" s="281">
        <v>80195</v>
      </c>
      <c r="B31" s="282" t="s">
        <v>21</v>
      </c>
      <c r="C31" s="283"/>
      <c r="D31" s="284"/>
      <c r="E31" s="285"/>
      <c r="F31" s="286">
        <f>SUM(F32:F33)</f>
        <v>82620</v>
      </c>
    </row>
    <row r="32" spans="1:6" s="92" customFormat="1" ht="18" customHeight="1">
      <c r="A32" s="93">
        <v>4270</v>
      </c>
      <c r="B32" s="168" t="s">
        <v>66</v>
      </c>
      <c r="C32" s="283"/>
      <c r="D32" s="125"/>
      <c r="E32" s="285"/>
      <c r="F32" s="99">
        <v>27500</v>
      </c>
    </row>
    <row r="33" spans="1:6" s="92" customFormat="1" ht="19.5" customHeight="1" thickBot="1">
      <c r="A33" s="287">
        <v>4300</v>
      </c>
      <c r="B33" s="288" t="s">
        <v>97</v>
      </c>
      <c r="C33" s="289"/>
      <c r="D33" s="290"/>
      <c r="E33" s="291"/>
      <c r="F33" s="292">
        <v>55120</v>
      </c>
    </row>
    <row r="34" spans="1:6" s="92" customFormat="1" ht="30" customHeight="1" thickBot="1" thickTop="1">
      <c r="A34" s="178">
        <v>854</v>
      </c>
      <c r="B34" s="293" t="s">
        <v>100</v>
      </c>
      <c r="C34" s="294" t="s">
        <v>61</v>
      </c>
      <c r="D34" s="295">
        <f>D35</f>
        <v>47000</v>
      </c>
      <c r="E34" s="296">
        <f>E35+E38</f>
        <v>33120</v>
      </c>
      <c r="F34" s="297">
        <f>F35</f>
        <v>25000</v>
      </c>
    </row>
    <row r="35" spans="1:6" s="43" customFormat="1" ht="19.5" customHeight="1" thickTop="1">
      <c r="A35" s="182">
        <v>85410</v>
      </c>
      <c r="B35" s="183" t="s">
        <v>101</v>
      </c>
      <c r="C35" s="298"/>
      <c r="D35" s="164">
        <f>D36</f>
        <v>47000</v>
      </c>
      <c r="E35" s="299"/>
      <c r="F35" s="300">
        <f>F37</f>
        <v>25000</v>
      </c>
    </row>
    <row r="36" spans="1:6" s="92" customFormat="1" ht="67.5" customHeight="1">
      <c r="A36" s="167" t="s">
        <v>63</v>
      </c>
      <c r="B36" s="301" t="s">
        <v>92</v>
      </c>
      <c r="C36" s="283"/>
      <c r="D36" s="125">
        <v>47000</v>
      </c>
      <c r="E36" s="98"/>
      <c r="F36" s="99"/>
    </row>
    <row r="37" spans="1:6" s="92" customFormat="1" ht="31.5" customHeight="1">
      <c r="A37" s="126">
        <v>4240</v>
      </c>
      <c r="B37" s="276" t="s">
        <v>95</v>
      </c>
      <c r="C37" s="302"/>
      <c r="D37" s="144"/>
      <c r="E37" s="303"/>
      <c r="F37" s="304">
        <v>25000</v>
      </c>
    </row>
    <row r="38" spans="1:6" s="43" customFormat="1" ht="21.75" customHeight="1">
      <c r="A38" s="189">
        <v>85495</v>
      </c>
      <c r="B38" s="148" t="s">
        <v>21</v>
      </c>
      <c r="C38" s="305"/>
      <c r="D38" s="120"/>
      <c r="E38" s="90">
        <f>E39</f>
        <v>33120</v>
      </c>
      <c r="F38" s="91"/>
    </row>
    <row r="39" spans="1:6" s="92" customFormat="1" ht="21" customHeight="1" thickBot="1">
      <c r="A39" s="287">
        <v>4300</v>
      </c>
      <c r="B39" s="288" t="s">
        <v>97</v>
      </c>
      <c r="C39" s="306"/>
      <c r="D39" s="112"/>
      <c r="E39" s="129">
        <v>33120</v>
      </c>
      <c r="F39" s="114"/>
    </row>
    <row r="40" spans="1:6" s="224" customFormat="1" ht="19.5" customHeight="1" thickBot="1" thickTop="1">
      <c r="A40" s="218"/>
      <c r="B40" s="219" t="s">
        <v>75</v>
      </c>
      <c r="C40" s="307"/>
      <c r="D40" s="221">
        <f>D11+D16+D21+D34</f>
        <v>648000</v>
      </c>
      <c r="E40" s="222">
        <f>E11+E16+E21+E34</f>
        <v>33120</v>
      </c>
      <c r="F40" s="223">
        <f>F11+F16+F21+F34</f>
        <v>127620</v>
      </c>
    </row>
    <row r="41" spans="1:6" s="232" customFormat="1" ht="18.75" customHeight="1" thickBot="1" thickTop="1">
      <c r="A41" s="225"/>
      <c r="B41" s="226" t="s">
        <v>76</v>
      </c>
      <c r="C41" s="226"/>
      <c r="D41" s="228"/>
      <c r="E41" s="229">
        <f>F40-E40</f>
        <v>94500</v>
      </c>
      <c r="F41" s="308"/>
    </row>
    <row r="42" s="232" customFormat="1" ht="13.5" thickTop="1">
      <c r="E42" s="309"/>
    </row>
    <row r="43" s="232" customFormat="1" ht="12.75">
      <c r="E43" s="309"/>
    </row>
    <row r="44" spans="4:5" s="232" customFormat="1" ht="12.75">
      <c r="D44" s="310"/>
      <c r="E44" s="311"/>
    </row>
    <row r="45" spans="4:5" s="232" customFormat="1" ht="12.75">
      <c r="D45" s="233"/>
      <c r="E45" s="309"/>
    </row>
    <row r="46" spans="4:5" s="232" customFormat="1" ht="12.75">
      <c r="D46" s="233"/>
      <c r="E46" s="309"/>
    </row>
    <row r="47" s="232" customFormat="1" ht="12.75">
      <c r="E47" s="309"/>
    </row>
    <row r="48" s="232" customFormat="1" ht="12.75">
      <c r="E48" s="309"/>
    </row>
    <row r="49" s="232" customFormat="1" ht="12.75">
      <c r="E49" s="309"/>
    </row>
    <row r="50" ht="15.75">
      <c r="E50" s="312"/>
    </row>
    <row r="51" ht="15.75">
      <c r="E51" s="312"/>
    </row>
    <row r="52" ht="15.75">
      <c r="E52" s="312"/>
    </row>
    <row r="53" ht="15.75">
      <c r="E53" s="312"/>
    </row>
    <row r="54" ht="15.75">
      <c r="E54" s="312"/>
    </row>
    <row r="55" ht="15.75">
      <c r="E55" s="312"/>
    </row>
    <row r="56" ht="15.75">
      <c r="E56" s="312"/>
    </row>
    <row r="57" ht="15.75">
      <c r="E57" s="312"/>
    </row>
    <row r="58" ht="15.75">
      <c r="E58" s="312"/>
    </row>
    <row r="59" ht="15.75">
      <c r="E59" s="312"/>
    </row>
    <row r="60" ht="15.75">
      <c r="E60" s="312"/>
    </row>
    <row r="61" ht="15.75">
      <c r="E61" s="312"/>
    </row>
    <row r="62" ht="15.75">
      <c r="E62" s="312"/>
    </row>
    <row r="63" ht="15.75">
      <c r="E63" s="312"/>
    </row>
    <row r="64" ht="15.75">
      <c r="E64" s="312"/>
    </row>
    <row r="65" ht="15.75">
      <c r="E65" s="312"/>
    </row>
    <row r="66" ht="15.75">
      <c r="E66" s="312"/>
    </row>
    <row r="67" ht="15.75">
      <c r="E67" s="312"/>
    </row>
    <row r="68" ht="15.75">
      <c r="E68" s="312"/>
    </row>
    <row r="69" ht="15.75">
      <c r="E69" s="312"/>
    </row>
    <row r="70" ht="15.75">
      <c r="E70" s="312"/>
    </row>
    <row r="71" ht="15.75">
      <c r="E71" s="312"/>
    </row>
    <row r="72" ht="15.75">
      <c r="E72" s="312"/>
    </row>
    <row r="73" ht="15.75">
      <c r="E73" s="312"/>
    </row>
    <row r="74" ht="15.75">
      <c r="E74" s="312"/>
    </row>
    <row r="75" ht="15.75">
      <c r="E75" s="312"/>
    </row>
    <row r="76" ht="15.75">
      <c r="E76" s="312"/>
    </row>
    <row r="77" ht="15.75">
      <c r="E77" s="312"/>
    </row>
    <row r="78" ht="15.75">
      <c r="E78" s="312"/>
    </row>
    <row r="79" ht="15.75">
      <c r="E79" s="312"/>
    </row>
    <row r="80" ht="15.75">
      <c r="E80" s="312"/>
    </row>
    <row r="81" ht="15.75">
      <c r="E81" s="312"/>
    </row>
    <row r="82" ht="15.75">
      <c r="E82" s="312"/>
    </row>
    <row r="83" ht="15.75">
      <c r="E83" s="312"/>
    </row>
    <row r="84" ht="15.75">
      <c r="E84" s="312"/>
    </row>
    <row r="85" ht="15.75">
      <c r="E85" s="312"/>
    </row>
    <row r="86" ht="15.75">
      <c r="E86" s="312"/>
    </row>
    <row r="87" ht="15.75">
      <c r="E87" s="3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28" sqref="B28"/>
    </sheetView>
  </sheetViews>
  <sheetFormatPr defaultColWidth="9.33203125" defaultRowHeight="12.75"/>
  <cols>
    <col min="1" max="1" width="10.83203125" style="382" customWidth="1"/>
    <col min="2" max="2" width="37" style="383" customWidth="1"/>
    <col min="3" max="3" width="13" style="384" customWidth="1"/>
    <col min="4" max="5" width="12.66015625" style="384" customWidth="1"/>
    <col min="6" max="6" width="13.66015625" style="384" customWidth="1"/>
    <col min="7" max="16384" width="9.33203125" style="384" customWidth="1"/>
  </cols>
  <sheetData>
    <row r="1" ht="12.75">
      <c r="D1" s="385" t="s">
        <v>135</v>
      </c>
    </row>
    <row r="2" ht="12.75">
      <c r="D2" s="385" t="s">
        <v>136</v>
      </c>
    </row>
    <row r="3" spans="2:4" ht="14.25">
      <c r="B3" s="386"/>
      <c r="D3" s="385" t="s">
        <v>137</v>
      </c>
    </row>
    <row r="4" ht="12.75">
      <c r="D4" s="385" t="s">
        <v>138</v>
      </c>
    </row>
    <row r="5" ht="27" customHeight="1"/>
    <row r="7" spans="1:4" ht="18" customHeight="1">
      <c r="A7" s="387" t="s">
        <v>139</v>
      </c>
      <c r="B7" s="385"/>
      <c r="C7" s="388"/>
      <c r="D7" s="388"/>
    </row>
    <row r="8" spans="1:4" ht="19.5" customHeight="1">
      <c r="A8" s="389" t="s">
        <v>140</v>
      </c>
      <c r="C8" s="390"/>
      <c r="D8" s="390"/>
    </row>
    <row r="9" spans="1:4" ht="18">
      <c r="A9" s="391"/>
      <c r="B9" s="392" t="s">
        <v>141</v>
      </c>
      <c r="C9" s="390"/>
      <c r="D9" s="390"/>
    </row>
    <row r="10" spans="2:3" ht="27.75" customHeight="1">
      <c r="B10" s="393"/>
      <c r="C10" s="394"/>
    </row>
    <row r="11" spans="2:6" ht="19.5" customHeight="1" thickBot="1">
      <c r="B11" s="395"/>
      <c r="C11" s="394"/>
      <c r="D11" s="394"/>
      <c r="F11" s="394" t="s">
        <v>79</v>
      </c>
    </row>
    <row r="12" spans="1:6" s="401" customFormat="1" ht="50.25" customHeight="1" thickTop="1">
      <c r="A12" s="396" t="s">
        <v>142</v>
      </c>
      <c r="B12" s="397" t="s">
        <v>117</v>
      </c>
      <c r="C12" s="398" t="s">
        <v>143</v>
      </c>
      <c r="D12" s="399" t="s">
        <v>13</v>
      </c>
      <c r="E12" s="399" t="s">
        <v>14</v>
      </c>
      <c r="F12" s="400" t="s">
        <v>144</v>
      </c>
    </row>
    <row r="13" spans="1:6" s="406" customFormat="1" ht="8.25" customHeight="1">
      <c r="A13" s="402">
        <v>1</v>
      </c>
      <c r="B13" s="403">
        <v>2</v>
      </c>
      <c r="C13" s="403">
        <v>3</v>
      </c>
      <c r="D13" s="404">
        <v>4</v>
      </c>
      <c r="E13" s="404">
        <v>5</v>
      </c>
      <c r="F13" s="405">
        <v>6</v>
      </c>
    </row>
    <row r="14" spans="1:6" s="413" customFormat="1" ht="30.75" customHeight="1">
      <c r="A14" s="407" t="s">
        <v>145</v>
      </c>
      <c r="B14" s="408" t="s">
        <v>146</v>
      </c>
      <c r="C14" s="409">
        <v>0</v>
      </c>
      <c r="D14" s="410"/>
      <c r="E14" s="411">
        <v>13087</v>
      </c>
      <c r="F14" s="412">
        <f>C14-D14+E14</f>
        <v>13087</v>
      </c>
    </row>
    <row r="15" spans="1:6" s="413" customFormat="1" ht="24" customHeight="1">
      <c r="A15" s="407" t="s">
        <v>147</v>
      </c>
      <c r="B15" s="414" t="s">
        <v>148</v>
      </c>
      <c r="C15" s="409">
        <f>SUM(C16:C16)</f>
        <v>15599</v>
      </c>
      <c r="D15" s="415"/>
      <c r="E15" s="415"/>
      <c r="F15" s="416">
        <f aca="true" t="shared" si="0" ref="F15:F24">C15-D15+E15</f>
        <v>15599</v>
      </c>
    </row>
    <row r="16" spans="1:6" s="422" customFormat="1" ht="18" customHeight="1">
      <c r="A16" s="417" t="s">
        <v>149</v>
      </c>
      <c r="B16" s="418" t="s">
        <v>150</v>
      </c>
      <c r="C16" s="419">
        <v>15599</v>
      </c>
      <c r="D16" s="420"/>
      <c r="E16" s="420"/>
      <c r="F16" s="421">
        <f t="shared" si="0"/>
        <v>15599</v>
      </c>
    </row>
    <row r="17" spans="1:6" s="413" customFormat="1" ht="24" customHeight="1">
      <c r="A17" s="407" t="s">
        <v>151</v>
      </c>
      <c r="B17" s="414" t="s">
        <v>152</v>
      </c>
      <c r="C17" s="409">
        <f>C15+C14</f>
        <v>15599</v>
      </c>
      <c r="D17" s="415"/>
      <c r="E17" s="409">
        <f>E15+E14</f>
        <v>13087</v>
      </c>
      <c r="F17" s="416">
        <f t="shared" si="0"/>
        <v>28686</v>
      </c>
    </row>
    <row r="18" spans="1:6" s="413" customFormat="1" ht="24" customHeight="1">
      <c r="A18" s="407" t="s">
        <v>153</v>
      </c>
      <c r="B18" s="414" t="s">
        <v>154</v>
      </c>
      <c r="C18" s="409">
        <f>SUM(C20:C23)</f>
        <v>15599</v>
      </c>
      <c r="D18" s="415"/>
      <c r="E18" s="423">
        <f>SUM(E20:E23)</f>
        <v>13087</v>
      </c>
      <c r="F18" s="416">
        <f t="shared" si="0"/>
        <v>28686</v>
      </c>
    </row>
    <row r="19" spans="1:6" s="422" customFormat="1" ht="15.75">
      <c r="A19" s="417"/>
      <c r="B19" s="424" t="s">
        <v>121</v>
      </c>
      <c r="C19" s="425"/>
      <c r="D19" s="426"/>
      <c r="E19" s="426"/>
      <c r="F19" s="412"/>
    </row>
    <row r="20" spans="1:6" s="422" customFormat="1" ht="18" customHeight="1">
      <c r="A20" s="417">
        <v>4110</v>
      </c>
      <c r="B20" s="424" t="s">
        <v>155</v>
      </c>
      <c r="C20" s="419">
        <v>390</v>
      </c>
      <c r="D20" s="426"/>
      <c r="E20" s="426"/>
      <c r="F20" s="427">
        <f t="shared" si="0"/>
        <v>390</v>
      </c>
    </row>
    <row r="21" spans="1:6" s="422" customFormat="1" ht="18" customHeight="1">
      <c r="A21" s="417">
        <v>4120</v>
      </c>
      <c r="B21" s="424" t="s">
        <v>156</v>
      </c>
      <c r="C21" s="419">
        <v>60</v>
      </c>
      <c r="D21" s="426"/>
      <c r="E21" s="426"/>
      <c r="F21" s="427">
        <f t="shared" si="0"/>
        <v>60</v>
      </c>
    </row>
    <row r="22" spans="1:6" s="422" customFormat="1" ht="18" customHeight="1">
      <c r="A22" s="417">
        <v>4210</v>
      </c>
      <c r="B22" s="418" t="s">
        <v>65</v>
      </c>
      <c r="C22" s="419">
        <v>12749</v>
      </c>
      <c r="D22" s="426"/>
      <c r="E22" s="426">
        <v>6967</v>
      </c>
      <c r="F22" s="427">
        <f t="shared" si="0"/>
        <v>19716</v>
      </c>
    </row>
    <row r="23" spans="1:6" s="422" customFormat="1" ht="18" customHeight="1" thickBot="1">
      <c r="A23" s="417">
        <v>4300</v>
      </c>
      <c r="B23" s="418" t="s">
        <v>97</v>
      </c>
      <c r="C23" s="419">
        <v>2400</v>
      </c>
      <c r="D23" s="426"/>
      <c r="E23" s="426">
        <v>6120</v>
      </c>
      <c r="F23" s="427">
        <f t="shared" si="0"/>
        <v>8520</v>
      </c>
    </row>
    <row r="24" spans="1:6" s="413" customFormat="1" ht="33.75" customHeight="1" thickBot="1" thickTop="1">
      <c r="A24" s="428" t="s">
        <v>157</v>
      </c>
      <c r="B24" s="429" t="s">
        <v>158</v>
      </c>
      <c r="C24" s="430">
        <v>0</v>
      </c>
      <c r="D24" s="431"/>
      <c r="E24" s="432">
        <v>0</v>
      </c>
      <c r="F24" s="433">
        <f t="shared" si="0"/>
        <v>0</v>
      </c>
    </row>
    <row r="25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9" sqref="D9"/>
    </sheetView>
  </sheetViews>
  <sheetFormatPr defaultColWidth="9.33203125" defaultRowHeight="12.75"/>
  <cols>
    <col min="1" max="1" width="9.16015625" style="322" customWidth="1"/>
    <col min="2" max="2" width="43.83203125" style="322" customWidth="1"/>
    <col min="3" max="4" width="17.5" style="322" customWidth="1"/>
    <col min="5" max="16384" width="9.33203125" style="322" customWidth="1"/>
  </cols>
  <sheetData>
    <row r="1" ht="12.75">
      <c r="C1" s="3" t="s">
        <v>109</v>
      </c>
    </row>
    <row r="2" ht="14.25" customHeight="1">
      <c r="C2" s="9" t="s">
        <v>110</v>
      </c>
    </row>
    <row r="3" spans="1:4" ht="14.25" customHeight="1">
      <c r="A3" s="323"/>
      <c r="B3" s="323"/>
      <c r="C3" s="9" t="s">
        <v>2</v>
      </c>
      <c r="D3" s="324"/>
    </row>
    <row r="4" spans="1:4" ht="14.25" customHeight="1">
      <c r="A4" s="323"/>
      <c r="B4" s="323"/>
      <c r="C4" s="9" t="s">
        <v>111</v>
      </c>
      <c r="D4" s="324"/>
    </row>
    <row r="5" spans="1:4" ht="21.75" customHeight="1">
      <c r="A5" s="323"/>
      <c r="B5" s="323"/>
      <c r="C5" s="325"/>
      <c r="D5" s="324"/>
    </row>
    <row r="6" spans="1:4" s="232" customFormat="1" ht="18">
      <c r="A6" s="326"/>
      <c r="B6" s="327" t="s">
        <v>112</v>
      </c>
      <c r="C6" s="327"/>
      <c r="D6" s="328"/>
    </row>
    <row r="7" spans="1:4" s="232" customFormat="1" ht="18">
      <c r="A7" s="326"/>
      <c r="B7" s="327" t="s">
        <v>113</v>
      </c>
      <c r="C7" s="326"/>
      <c r="D7" s="328"/>
    </row>
    <row r="8" spans="1:4" s="232" customFormat="1" ht="18">
      <c r="A8" s="326"/>
      <c r="B8" s="327" t="s">
        <v>114</v>
      </c>
      <c r="C8" s="326"/>
      <c r="D8" s="328"/>
    </row>
    <row r="9" spans="1:4" s="232" customFormat="1" ht="18">
      <c r="A9" s="326"/>
      <c r="B9" s="327" t="s">
        <v>115</v>
      </c>
      <c r="C9" s="326"/>
      <c r="D9" s="328"/>
    </row>
    <row r="10" s="232" customFormat="1" ht="26.25" customHeight="1" thickBot="1">
      <c r="D10" s="329" t="s">
        <v>79</v>
      </c>
    </row>
    <row r="11" spans="1:4" s="232" customFormat="1" ht="36.75" customHeight="1" thickBot="1" thickTop="1">
      <c r="A11" s="330" t="s">
        <v>116</v>
      </c>
      <c r="B11" s="331" t="s">
        <v>117</v>
      </c>
      <c r="C11" s="331" t="s">
        <v>118</v>
      </c>
      <c r="D11" s="332" t="s">
        <v>119</v>
      </c>
    </row>
    <row r="12" spans="1:4" s="232" customFormat="1" ht="14.25" customHeight="1" thickBot="1" thickTop="1">
      <c r="A12" s="333">
        <v>1</v>
      </c>
      <c r="B12" s="334">
        <v>2</v>
      </c>
      <c r="C12" s="334">
        <v>3</v>
      </c>
      <c r="D12" s="335">
        <v>4</v>
      </c>
    </row>
    <row r="13" spans="1:4" s="232" customFormat="1" ht="45" customHeight="1" thickTop="1">
      <c r="A13" s="336">
        <v>9520</v>
      </c>
      <c r="B13" s="337" t="s">
        <v>120</v>
      </c>
      <c r="C13" s="338">
        <f>C16+C17</f>
        <v>31062540</v>
      </c>
      <c r="D13" s="339"/>
    </row>
    <row r="14" spans="1:4" s="232" customFormat="1" ht="18.75" customHeight="1">
      <c r="A14" s="340"/>
      <c r="B14" s="341" t="s">
        <v>121</v>
      </c>
      <c r="C14" s="342"/>
      <c r="D14" s="339"/>
    </row>
    <row r="15" spans="1:4" s="232" customFormat="1" ht="12" customHeight="1" hidden="1">
      <c r="A15" s="340"/>
      <c r="B15" s="341"/>
      <c r="C15" s="342"/>
      <c r="D15" s="339"/>
    </row>
    <row r="16" spans="1:4" s="347" customFormat="1" ht="28.5" customHeight="1">
      <c r="A16" s="343"/>
      <c r="B16" s="344" t="s">
        <v>122</v>
      </c>
      <c r="C16" s="345">
        <v>30000000</v>
      </c>
      <c r="D16" s="346"/>
    </row>
    <row r="17" spans="1:4" s="232" customFormat="1" ht="20.25" customHeight="1">
      <c r="A17" s="340"/>
      <c r="B17" s="344" t="s">
        <v>123</v>
      </c>
      <c r="C17" s="345">
        <f>SUM(C18:C20)</f>
        <v>1062540</v>
      </c>
      <c r="D17" s="346"/>
    </row>
    <row r="18" spans="1:4" s="352" customFormat="1" ht="26.25" customHeight="1">
      <c r="A18" s="348"/>
      <c r="B18" s="349" t="s">
        <v>124</v>
      </c>
      <c r="C18" s="350">
        <v>250000</v>
      </c>
      <c r="D18" s="351"/>
    </row>
    <row r="19" spans="1:4" s="352" customFormat="1" ht="26.25" customHeight="1">
      <c r="A19" s="348"/>
      <c r="B19" s="353" t="s">
        <v>125</v>
      </c>
      <c r="C19" s="350">
        <v>140000</v>
      </c>
      <c r="D19" s="351"/>
    </row>
    <row r="20" spans="1:4" s="352" customFormat="1" ht="36.75" customHeight="1">
      <c r="A20" s="348"/>
      <c r="B20" s="353" t="s">
        <v>126</v>
      </c>
      <c r="C20" s="350">
        <v>672540</v>
      </c>
      <c r="D20" s="351"/>
    </row>
    <row r="21" spans="1:4" s="232" customFormat="1" ht="28.5" customHeight="1">
      <c r="A21" s="336">
        <v>9550</v>
      </c>
      <c r="B21" s="354" t="s">
        <v>127</v>
      </c>
      <c r="C21" s="355">
        <f>4627000-2003689-296798-57665+400000</f>
        <v>2668848</v>
      </c>
      <c r="D21" s="356"/>
    </row>
    <row r="22" spans="1:4" s="232" customFormat="1" ht="16.5" customHeight="1">
      <c r="A22" s="340"/>
      <c r="B22" s="357"/>
      <c r="C22" s="358"/>
      <c r="D22" s="346"/>
    </row>
    <row r="23" spans="1:4" s="232" customFormat="1" ht="15.75">
      <c r="A23" s="336">
        <v>9920</v>
      </c>
      <c r="B23" s="354" t="s">
        <v>128</v>
      </c>
      <c r="C23" s="359"/>
      <c r="D23" s="360">
        <f>D25+D26+D27+D28</f>
        <v>12683700</v>
      </c>
    </row>
    <row r="24" spans="1:4" s="232" customFormat="1" ht="15.75" customHeight="1">
      <c r="A24" s="340"/>
      <c r="B24" s="341" t="s">
        <v>121</v>
      </c>
      <c r="C24" s="359"/>
      <c r="D24" s="361"/>
    </row>
    <row r="25" spans="1:4" s="366" customFormat="1" ht="30.75" customHeight="1">
      <c r="A25" s="362"/>
      <c r="B25" s="363" t="s">
        <v>129</v>
      </c>
      <c r="C25" s="364"/>
      <c r="D25" s="365">
        <v>4178240</v>
      </c>
    </row>
    <row r="26" spans="1:4" s="366" customFormat="1" ht="32.25" customHeight="1">
      <c r="A26" s="362"/>
      <c r="B26" s="363" t="s">
        <v>130</v>
      </c>
      <c r="C26" s="364"/>
      <c r="D26" s="365">
        <v>6548860</v>
      </c>
    </row>
    <row r="27" spans="1:4" s="366" customFormat="1" ht="17.25" customHeight="1">
      <c r="A27" s="362"/>
      <c r="B27" s="367" t="s">
        <v>131</v>
      </c>
      <c r="C27" s="368"/>
      <c r="D27" s="351">
        <v>900000</v>
      </c>
    </row>
    <row r="28" spans="1:4" s="366" customFormat="1" ht="18.75" customHeight="1" thickBot="1">
      <c r="A28" s="362"/>
      <c r="B28" s="367" t="s">
        <v>132</v>
      </c>
      <c r="C28" s="368"/>
      <c r="D28" s="351">
        <v>1056600</v>
      </c>
    </row>
    <row r="29" spans="1:4" s="371" customFormat="1" ht="21" customHeight="1" thickBot="1" thickTop="1">
      <c r="A29" s="369"/>
      <c r="B29" s="370" t="s">
        <v>133</v>
      </c>
      <c r="C29" s="220">
        <f>C21+C13+C22</f>
        <v>33731388</v>
      </c>
      <c r="D29" s="221">
        <f>D23</f>
        <v>12683700</v>
      </c>
    </row>
    <row r="30" spans="1:4" s="371" customFormat="1" ht="27" customHeight="1" thickBot="1" thickTop="1">
      <c r="A30" s="369"/>
      <c r="B30" s="370" t="s">
        <v>134</v>
      </c>
      <c r="C30" s="372">
        <f>D29-C29</f>
        <v>-21047688</v>
      </c>
      <c r="D30" s="373"/>
    </row>
    <row r="31" spans="1:4" s="232" customFormat="1" ht="16.5" thickTop="1">
      <c r="A31" s="374"/>
      <c r="B31" s="375"/>
      <c r="C31" s="376"/>
      <c r="D31" s="376"/>
    </row>
    <row r="32" spans="1:4" s="232" customFormat="1" ht="15.75">
      <c r="A32" s="374"/>
      <c r="B32" s="375"/>
      <c r="C32" s="376"/>
      <c r="D32" s="376"/>
    </row>
    <row r="33" spans="1:4" ht="15.75">
      <c r="A33" s="377"/>
      <c r="B33" s="378"/>
      <c r="C33" s="379"/>
      <c r="D33" s="379"/>
    </row>
    <row r="34" spans="1:4" ht="15.75">
      <c r="A34" s="377"/>
      <c r="B34" s="378"/>
      <c r="C34" s="379"/>
      <c r="D34" s="379"/>
    </row>
    <row r="35" spans="1:4" ht="15.75">
      <c r="A35" s="377"/>
      <c r="B35" s="378"/>
      <c r="C35" s="379"/>
      <c r="D35" s="379"/>
    </row>
    <row r="36" spans="1:4" ht="15.75">
      <c r="A36" s="377"/>
      <c r="B36" s="378"/>
      <c r="C36" s="379"/>
      <c r="D36" s="379"/>
    </row>
    <row r="37" spans="1:4" ht="12.75">
      <c r="A37" s="377"/>
      <c r="B37" s="377"/>
      <c r="C37" s="380"/>
      <c r="D37" s="380"/>
    </row>
    <row r="38" spans="1:4" ht="12.75">
      <c r="A38" s="377"/>
      <c r="B38" s="377"/>
      <c r="C38" s="380"/>
      <c r="D38" s="380"/>
    </row>
    <row r="39" spans="1:4" ht="12.75">
      <c r="A39" s="377"/>
      <c r="B39" s="377"/>
      <c r="C39" s="380"/>
      <c r="D39" s="380"/>
    </row>
    <row r="40" spans="3:4" ht="12.75">
      <c r="C40" s="381"/>
      <c r="D40" s="381"/>
    </row>
    <row r="41" spans="3:4" ht="12.75">
      <c r="C41" s="381"/>
      <c r="D41" s="381"/>
    </row>
    <row r="42" spans="3:4" ht="12.75">
      <c r="C42" s="381"/>
      <c r="D42" s="381"/>
    </row>
    <row r="43" spans="3:4" ht="12.75">
      <c r="C43" s="381"/>
      <c r="D43" s="381"/>
    </row>
    <row r="44" spans="3:4" ht="12.75">
      <c r="C44" s="381"/>
      <c r="D44" s="38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4" sqref="B4"/>
    </sheetView>
  </sheetViews>
  <sheetFormatPr defaultColWidth="9.33203125" defaultRowHeight="12.75"/>
  <cols>
    <col min="1" max="1" width="9.83203125" style="1" customWidth="1"/>
    <col min="2" max="2" width="39.16015625" style="1" customWidth="1"/>
    <col min="3" max="3" width="7.16015625" style="1" customWidth="1"/>
    <col min="4" max="5" width="16.33203125" style="1" customWidth="1"/>
    <col min="6" max="16384" width="11.66015625" style="1" customWidth="1"/>
  </cols>
  <sheetData>
    <row r="1" spans="4:6" ht="12.75" customHeight="1">
      <c r="D1" s="3" t="s">
        <v>102</v>
      </c>
      <c r="E1" s="3"/>
      <c r="F1" s="4"/>
    </row>
    <row r="2" spans="1:6" ht="12.75" customHeight="1">
      <c r="A2" s="5"/>
      <c r="B2" s="6"/>
      <c r="C2" s="7"/>
      <c r="D2" s="9" t="s">
        <v>103</v>
      </c>
      <c r="E2" s="9"/>
      <c r="F2" s="4"/>
    </row>
    <row r="3" spans="1:6" ht="12.75" customHeight="1">
      <c r="A3" s="5"/>
      <c r="B3" s="6"/>
      <c r="C3" s="7"/>
      <c r="D3" s="9" t="s">
        <v>2</v>
      </c>
      <c r="E3" s="9"/>
      <c r="F3" s="4"/>
    </row>
    <row r="4" spans="1:6" ht="12.75" customHeight="1">
      <c r="A4" s="5"/>
      <c r="B4" s="6"/>
      <c r="C4" s="7"/>
      <c r="D4" s="9" t="s">
        <v>104</v>
      </c>
      <c r="E4" s="9"/>
      <c r="F4" s="4"/>
    </row>
    <row r="5" spans="1:6" ht="21.75" customHeight="1">
      <c r="A5" s="5"/>
      <c r="B5" s="6"/>
      <c r="C5" s="7"/>
      <c r="D5" s="8"/>
      <c r="E5" s="9"/>
      <c r="F5" s="4"/>
    </row>
    <row r="6" spans="1:6" s="15" customFormat="1" ht="54" customHeight="1">
      <c r="A6" s="11" t="s">
        <v>105</v>
      </c>
      <c r="B6" s="12"/>
      <c r="C6" s="13"/>
      <c r="D6" s="14"/>
      <c r="E6" s="14"/>
      <c r="F6" s="3"/>
    </row>
    <row r="7" spans="1:6" s="15" customFormat="1" ht="16.5" customHeight="1" thickBot="1">
      <c r="A7" s="11"/>
      <c r="B7" s="12"/>
      <c r="C7" s="13"/>
      <c r="D7" s="14"/>
      <c r="E7" s="10" t="s">
        <v>79</v>
      </c>
      <c r="F7" s="3"/>
    </row>
    <row r="8" spans="1:5" s="23" customFormat="1" ht="22.5" customHeight="1">
      <c r="A8" s="234" t="s">
        <v>6</v>
      </c>
      <c r="B8" s="17" t="s">
        <v>7</v>
      </c>
      <c r="C8" s="235" t="s">
        <v>8</v>
      </c>
      <c r="D8" s="236" t="s">
        <v>9</v>
      </c>
      <c r="E8" s="237" t="s">
        <v>10</v>
      </c>
    </row>
    <row r="9" spans="1:5" s="23" customFormat="1" ht="16.5" customHeight="1">
      <c r="A9" s="24" t="s">
        <v>11</v>
      </c>
      <c r="B9" s="25"/>
      <c r="C9" s="238" t="s">
        <v>12</v>
      </c>
      <c r="D9" s="239" t="s">
        <v>14</v>
      </c>
      <c r="E9" s="241" t="s">
        <v>14</v>
      </c>
    </row>
    <row r="10" spans="1:5" s="247" customFormat="1" ht="12.75" customHeight="1" thickBot="1">
      <c r="A10" s="313">
        <v>1</v>
      </c>
      <c r="B10" s="314">
        <v>2</v>
      </c>
      <c r="C10" s="314">
        <v>3</v>
      </c>
      <c r="D10" s="244">
        <v>4</v>
      </c>
      <c r="E10" s="246">
        <v>5</v>
      </c>
    </row>
    <row r="11" spans="1:5" s="43" customFormat="1" ht="34.5" customHeight="1" thickBot="1" thickTop="1">
      <c r="A11" s="100">
        <v>921</v>
      </c>
      <c r="B11" s="37" t="s">
        <v>106</v>
      </c>
      <c r="C11" s="101" t="s">
        <v>70</v>
      </c>
      <c r="D11" s="264">
        <f>D12</f>
        <v>23000</v>
      </c>
      <c r="E11" s="42">
        <f>E12</f>
        <v>23000</v>
      </c>
    </row>
    <row r="12" spans="1:5" s="43" customFormat="1" ht="18" customHeight="1" thickTop="1">
      <c r="A12" s="147">
        <v>92195</v>
      </c>
      <c r="B12" s="148" t="s">
        <v>21</v>
      </c>
      <c r="C12" s="315"/>
      <c r="D12" s="120">
        <f>SUM(D13:D14)</f>
        <v>23000</v>
      </c>
      <c r="E12" s="133">
        <f>SUM(E13:E14)</f>
        <v>23000</v>
      </c>
    </row>
    <row r="13" spans="1:5" s="43" customFormat="1" ht="67.5" customHeight="1">
      <c r="A13" s="316">
        <v>2990</v>
      </c>
      <c r="B13" s="168" t="s">
        <v>107</v>
      </c>
      <c r="C13" s="317"/>
      <c r="D13" s="125">
        <v>23000</v>
      </c>
      <c r="E13" s="136"/>
    </row>
    <row r="14" spans="1:5" s="43" customFormat="1" ht="57" customHeight="1" thickBot="1">
      <c r="A14" s="318">
        <v>2550</v>
      </c>
      <c r="B14" s="319" t="s">
        <v>108</v>
      </c>
      <c r="C14" s="320"/>
      <c r="D14" s="175"/>
      <c r="E14" s="321">
        <v>23000</v>
      </c>
    </row>
    <row r="15" spans="1:5" s="224" customFormat="1" ht="19.5" customHeight="1" thickBot="1" thickTop="1">
      <c r="A15" s="218"/>
      <c r="B15" s="219" t="s">
        <v>75</v>
      </c>
      <c r="C15" s="307"/>
      <c r="D15" s="221">
        <f>D11</f>
        <v>23000</v>
      </c>
      <c r="E15" s="223">
        <f>E11</f>
        <v>23000</v>
      </c>
    </row>
    <row r="16" s="232" customFormat="1" ht="13.5" thickTop="1"/>
    <row r="17" s="232" customFormat="1" ht="12.75"/>
    <row r="18" s="232" customFormat="1" ht="12.75">
      <c r="D18" s="310"/>
    </row>
    <row r="19" s="232" customFormat="1" ht="12.75">
      <c r="D19" s="233"/>
    </row>
    <row r="20" s="232" customFormat="1" ht="12.75">
      <c r="D20" s="233"/>
    </row>
    <row r="21" s="232" customFormat="1" ht="12.75"/>
    <row r="22" s="232" customFormat="1" ht="12.75"/>
    <row r="23" s="232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dcterms:created xsi:type="dcterms:W3CDTF">2004-11-30T10:08:21Z</dcterms:created>
  <dcterms:modified xsi:type="dcterms:W3CDTF">2004-12-03T06:00:52Z</dcterms:modified>
  <cp:category/>
  <cp:version/>
  <cp:contentType/>
  <cp:contentStatus/>
</cp:coreProperties>
</file>