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0"/>
  </bookViews>
  <sheets>
    <sheet name="zal nr 3" sheetId="1" r:id="rId1"/>
    <sheet name="autop" sheetId="2" r:id="rId2"/>
    <sheet name="Zal nr 1" sheetId="3" r:id="rId3"/>
    <sheet name="Zał nr 2 " sheetId="4" r:id="rId4"/>
  </sheets>
  <definedNames>
    <definedName name="_xlnm.Print_Titles" localSheetId="2">'Zal nr 1'!$8:$10</definedName>
    <definedName name="_xlnm.Print_Titles" localSheetId="3">'Zał nr 2 '!$8:$10</definedName>
  </definedNames>
  <calcPr fullCalcOnLoad="1"/>
</workbook>
</file>

<file path=xl/sharedStrings.xml><?xml version="1.0" encoding="utf-8"?>
<sst xmlns="http://schemas.openxmlformats.org/spreadsheetml/2006/main" count="245" uniqueCount="141">
  <si>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</si>
  <si>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</si>
  <si>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</si>
  <si>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</si>
  <si>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</si>
  <si>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</si>
  <si>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</si>
  <si>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</si>
  <si>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</si>
  <si>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</si>
  <si>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</si>
  <si>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</si>
  <si>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KS</t>
  </si>
  <si>
    <t>Rady Miejskiej w Koszalinie</t>
  </si>
  <si>
    <t>Załącznik nr 1 do Uchwały</t>
  </si>
  <si>
    <t>4010</t>
  </si>
  <si>
    <t>Wynagrodzenia osobowe pracowników</t>
  </si>
  <si>
    <t>Załącznik nr 2 do Uchwały</t>
  </si>
  <si>
    <t>w  złotych</t>
  </si>
  <si>
    <t>DOCHODY</t>
  </si>
  <si>
    <t>per saldo</t>
  </si>
  <si>
    <t>IK</t>
  </si>
  <si>
    <t>EDUKACYJNA OPIEKA WYCHOWAWCZA</t>
  </si>
  <si>
    <t>TRANSPORT I ŁĄCZNOŚĆ</t>
  </si>
  <si>
    <t>60015</t>
  </si>
  <si>
    <t>Drogi publiczne w miastach na prawach powiatu</t>
  </si>
  <si>
    <t>0970</t>
  </si>
  <si>
    <t>Wpływy z różnych dochodów</t>
  </si>
  <si>
    <t>ZMIANY   PLANU  DOCHODÓW  I  WYDATKÓW   NA  ZADANIA  WŁASNE                                               GMINY  W  2004  ROKU</t>
  </si>
  <si>
    <t>Pozostała działalność</t>
  </si>
  <si>
    <t>0750</t>
  </si>
  <si>
    <t>ADMINISTRACJA PUBLICZNA</t>
  </si>
  <si>
    <t>OCHRONA ZDROWIA</t>
  </si>
  <si>
    <t>OŚWIATA I WYCHOWANIE</t>
  </si>
  <si>
    <t>Szkoły podstawowe</t>
  </si>
  <si>
    <t>Zakup materiałów i wyposażenia</t>
  </si>
  <si>
    <t>Gimnazja</t>
  </si>
  <si>
    <t>E</t>
  </si>
  <si>
    <t>Licea ogólnokształcące</t>
  </si>
  <si>
    <t>0830</t>
  </si>
  <si>
    <t xml:space="preserve">Wpływy z usług </t>
  </si>
  <si>
    <t>GOSPODARKA MIESZKANIOWA</t>
  </si>
  <si>
    <t>Mieszkania socjalne</t>
  </si>
  <si>
    <t>Budynek przy ul. Bema - mieszkania komunalne</t>
  </si>
  <si>
    <t>GOSPODARKA KOMUNALNA I OCHRONA ŚRODOWISKA</t>
  </si>
  <si>
    <t>75095</t>
  </si>
  <si>
    <t>3020</t>
  </si>
  <si>
    <r>
      <t>Nagrody i wydatki osobowe niezaliczane do wynagrodzeń -</t>
    </r>
    <r>
      <rPr>
        <b/>
        <i/>
        <sz val="10"/>
        <rFont val="Arial Narrow"/>
        <family val="2"/>
      </rPr>
      <t xml:space="preserve"> RO "Jedliny"</t>
    </r>
  </si>
  <si>
    <t>BRM</t>
  </si>
  <si>
    <r>
      <t xml:space="preserve">Zakup materiałów i wyposażenia - </t>
    </r>
    <r>
      <rPr>
        <b/>
        <i/>
        <sz val="10"/>
        <rFont val="Arial Narrow"/>
        <family val="2"/>
      </rPr>
      <t>RO "Jedliny"</t>
    </r>
  </si>
  <si>
    <t>Zakup pomocy naukowych, dydaktycznych i książek</t>
  </si>
  <si>
    <t>ZOE-APM</t>
  </si>
  <si>
    <t>4210</t>
  </si>
  <si>
    <t>Szkoły zawodowe</t>
  </si>
  <si>
    <t>Zakup usług remontowych</t>
  </si>
  <si>
    <t>Centrum Kształcenia Ustawicznego</t>
  </si>
  <si>
    <t>Zakup energii</t>
  </si>
  <si>
    <t>Miejska Poradnia Psychologiczno - Pedagogiczna</t>
  </si>
  <si>
    <t>097</t>
  </si>
  <si>
    <t>Izby wytrzeźwień</t>
  </si>
  <si>
    <t>0690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</si>
  <si>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  <r>
      <rPr>
        <sz val="10"/>
        <rFont val="Arial Narrow"/>
        <family val="2"/>
      </rPr>
      <t xml:space="preserve"> </t>
    </r>
  </si>
  <si>
    <t>Wpływy z różnych opłat</t>
  </si>
  <si>
    <t>Gospodarka ściekowa i ochrona wód</t>
  </si>
  <si>
    <r>
      <t xml:space="preserve">Odpisy na ZFŚS - </t>
    </r>
    <r>
      <rPr>
        <i/>
        <sz val="10"/>
        <rFont val="Arial Narrow"/>
        <family val="2"/>
      </rPr>
      <t xml:space="preserve"> nauczyciele emeryci</t>
    </r>
  </si>
  <si>
    <t>BEZPIECZEŃSTWO PUBLICZNE I OCHRONA PRZECIWPOŻAROWA</t>
  </si>
  <si>
    <t>ZK</t>
  </si>
  <si>
    <t xml:space="preserve">Komendy powiatowe Policji </t>
  </si>
  <si>
    <t>Drogi wewnętrzne</t>
  </si>
  <si>
    <t>Fk</t>
  </si>
  <si>
    <t>758</t>
  </si>
  <si>
    <t>RÓŻNE ROZLICZENIA</t>
  </si>
  <si>
    <t>75805</t>
  </si>
  <si>
    <t>Część rekompensująca subwencji ogólnej dla gmin</t>
  </si>
  <si>
    <t>2920</t>
  </si>
  <si>
    <t>Subwencje ogólne z budżetu państwa</t>
  </si>
  <si>
    <t>75624</t>
  </si>
  <si>
    <t>Dywidendy</t>
  </si>
  <si>
    <t>074</t>
  </si>
  <si>
    <t>Dywidendy i kwoty uzyskane ze zbycia praw majątkowych</t>
  </si>
  <si>
    <t>Telewizja Kablowa Koszalin Sp. z o.o.</t>
  </si>
  <si>
    <t>MWiK Sp. z o.o.</t>
  </si>
  <si>
    <t>DOCHODY OD OSÓB PRAWNYCH , OD OSÓB FIZYCZNYCH I OD INNYCH JEDNOSTEK NIE POSIADAJĄCYCH OSOBOWOŚCI PRAWNEJ ORAZ WYDATKI ZWIĄZANE Z ICH POBOREM</t>
  </si>
  <si>
    <t>ZMIANY   PLANU  DOCHODÓW  I   WYDATKÓW   NA  ZADANIA  WŁASNE                                               POWIATU    W  2004  ROKU</t>
  </si>
  <si>
    <r>
      <t xml:space="preserve">Wydatki inwestycyjne jednostek budżetowych - </t>
    </r>
    <r>
      <rPr>
        <i/>
        <sz val="10"/>
        <rFont val="Arial Narrow"/>
        <family val="2"/>
      </rPr>
      <t>budowa ul. Śródmiejskiej</t>
    </r>
  </si>
  <si>
    <r>
      <t xml:space="preserve">Wydatki inwestycyjne jednostek budżetowych - </t>
    </r>
    <r>
      <rPr>
        <i/>
        <sz val="10"/>
        <rFont val="Arial Narrow"/>
        <family val="2"/>
      </rPr>
      <t>budowa sali sportowej przy ZSO Nr 2</t>
    </r>
  </si>
  <si>
    <r>
      <t xml:space="preserve">Zakup materiałów i wyposażenia - </t>
    </r>
    <r>
      <rPr>
        <b/>
        <i/>
        <sz val="10"/>
        <rFont val="Arial Narrow"/>
        <family val="2"/>
      </rPr>
      <t>RO "Morskie"</t>
    </r>
  </si>
  <si>
    <r>
      <t xml:space="preserve">Zakup usług remontowych - </t>
    </r>
    <r>
      <rPr>
        <b/>
        <i/>
        <sz val="10"/>
        <rFont val="Arial Narrow"/>
        <family val="2"/>
      </rPr>
      <t>RO "Morskie"</t>
    </r>
  </si>
  <si>
    <t>POMOC SPOŁECZNA</t>
  </si>
  <si>
    <t>KULTURA FIZYCZNA I SPORT</t>
  </si>
  <si>
    <r>
      <t>Zakup usług remontowych -</t>
    </r>
    <r>
      <rPr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"Przedmieście Księżnej Anny"</t>
    </r>
  </si>
  <si>
    <t>Wydatki inwestycyjne jednostek budżetowych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</si>
  <si>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</si>
  <si>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 xml:space="preserve">                             Załącznik nr 3 do Uchwały</t>
  </si>
  <si>
    <t xml:space="preserve">                             Rady Miejskiej w Koszalinie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</si>
  <si>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</si>
  <si>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</si>
  <si>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2004 ROK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</si>
  <si>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</si>
  <si>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</si>
  <si>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</si>
  <si>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</si>
  <si>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</si>
  <si>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</si>
  <si>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</si>
  <si>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</si>
  <si>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</si>
  <si>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</si>
  <si>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</si>
  <si>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</si>
  <si>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</si>
  <si>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</si>
  <si>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</si>
  <si>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</si>
  <si>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</si>
  <si>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</si>
  <si>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r>
      <t>Zakup usług remontowych -</t>
    </r>
    <r>
      <rPr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"Tysiąclecia"</t>
    </r>
  </si>
  <si>
    <r>
      <t xml:space="preserve">Zakup materiałów i wyposażenia - </t>
    </r>
    <r>
      <rPr>
        <b/>
        <i/>
        <sz val="10"/>
        <rFont val="Arial Narrow"/>
        <family val="2"/>
      </rPr>
      <t>RO "Tysiąclecia"</t>
    </r>
  </si>
  <si>
    <r>
      <t xml:space="preserve">Zakup usług remontowych - </t>
    </r>
    <r>
      <rPr>
        <b/>
        <i/>
        <sz val="10"/>
        <rFont val="Arial Narrow"/>
        <family val="2"/>
      </rPr>
      <t>RO "Tysiaclecia"</t>
    </r>
  </si>
  <si>
    <r>
      <t xml:space="preserve">Zakup usług remontowych - </t>
    </r>
    <r>
      <rPr>
        <b/>
        <i/>
        <sz val="10"/>
        <rFont val="Arial Narrow"/>
        <family val="2"/>
      </rPr>
      <t>RO "Bukowe"</t>
    </r>
  </si>
  <si>
    <r>
      <t>Zakup usług remontowych -</t>
    </r>
    <r>
      <rPr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"Bukowe"</t>
    </r>
  </si>
  <si>
    <r>
      <t xml:space="preserve">Zakup usług remontowych - </t>
    </r>
    <r>
      <rPr>
        <b/>
        <i/>
        <sz val="10"/>
        <rFont val="Arial Narrow"/>
        <family val="2"/>
      </rPr>
      <t>RO "Śniadeckich"</t>
    </r>
  </si>
  <si>
    <r>
      <t xml:space="preserve">Wydatki inwestycyjne jednostek budżetowych - </t>
    </r>
    <r>
      <rPr>
        <i/>
        <sz val="8"/>
        <rFont val="Arial Narrow"/>
        <family val="2"/>
      </rPr>
      <t>uzbrojenie terenu pod Słupską Strefę Ekonomiczną - Kompleks Koszalin</t>
    </r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</si>
  <si>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dzierżawy składników majątkowych skarbu państwa lub jednostek samorządu terytorialnego  oraz innych umów o podobnym charakterze </t>
    </r>
  </si>
  <si>
    <r>
      <t xml:space="preserve">Zakup materiałów i wyposażenia - </t>
    </r>
    <r>
      <rPr>
        <b/>
        <i/>
        <sz val="10"/>
        <rFont val="Arial Narrow"/>
        <family val="2"/>
      </rPr>
      <t>RO "Przedmieście Księżnej Anny</t>
    </r>
    <r>
      <rPr>
        <i/>
        <sz val="10"/>
        <rFont val="Arial Narrow"/>
        <family val="2"/>
      </rPr>
      <t>"</t>
    </r>
  </si>
  <si>
    <r>
      <t xml:space="preserve">Zakup materiałów i wyposażenia - </t>
    </r>
    <r>
      <rPr>
        <b/>
        <i/>
        <sz val="10"/>
        <rFont val="Arial Narrow"/>
        <family val="2"/>
      </rPr>
      <t>RO "Śniadeckich"</t>
    </r>
  </si>
  <si>
    <r>
      <t xml:space="preserve">Zakup usług pozostałych - </t>
    </r>
    <r>
      <rPr>
        <b/>
        <i/>
        <sz val="10"/>
        <rFont val="Arial Narrow"/>
        <family val="2"/>
      </rPr>
      <t>RO "Kotarbińskiego"</t>
    </r>
  </si>
  <si>
    <r>
      <t xml:space="preserve">Zakup usług remontowych - </t>
    </r>
    <r>
      <rPr>
        <b/>
        <i/>
        <sz val="10"/>
        <rFont val="Arial Narrow"/>
        <family val="2"/>
      </rPr>
      <t>RO "Przedmieście Księżnej Anny"</t>
    </r>
  </si>
  <si>
    <t>Utrzymanie zieleni w miastach i gminach</t>
  </si>
  <si>
    <r>
      <t>Zakup usług pozostałych  -</t>
    </r>
    <r>
      <rPr>
        <b/>
        <i/>
        <sz val="10"/>
        <rFont val="Arial Narrow"/>
        <family val="2"/>
      </rPr>
      <t xml:space="preserve"> RO "Tysiaclecia"</t>
    </r>
  </si>
  <si>
    <r>
      <t>Zakup materiałów i wyposażenia</t>
    </r>
    <r>
      <rPr>
        <b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- RO "Śniadeckich"</t>
    </r>
  </si>
  <si>
    <r>
      <t>Zakup materiałów i wyposażenia</t>
    </r>
    <r>
      <rPr>
        <b/>
        <sz val="11"/>
        <rFont val="Arial Narrow"/>
        <family val="2"/>
      </rPr>
      <t xml:space="preserve"> -</t>
    </r>
    <r>
      <rPr>
        <b/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"Tysiąclecia</t>
    </r>
    <r>
      <rPr>
        <b/>
        <sz val="10"/>
        <rFont val="Arial Narrow"/>
        <family val="2"/>
      </rPr>
      <t>"</t>
    </r>
  </si>
  <si>
    <r>
      <t>Zakup usług pozostałych -</t>
    </r>
    <r>
      <rPr>
        <b/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"Przedmieście Księżnej Anny"</t>
    </r>
  </si>
  <si>
    <r>
      <t>Zakup materiałów i wyposażenia</t>
    </r>
    <r>
      <rPr>
        <b/>
        <sz val="11"/>
        <rFont val="Arial Narrow"/>
        <family val="2"/>
      </rPr>
      <t xml:space="preserve"> -</t>
    </r>
    <r>
      <rPr>
        <b/>
        <i/>
        <sz val="10"/>
        <rFont val="Arial Narrow"/>
        <family val="2"/>
      </rPr>
      <t xml:space="preserve"> RO "Kotarbińskiego"</t>
    </r>
  </si>
  <si>
    <t>Autopprawka do projektu Uchwały Rady Miejskiej z  czerwca 2004 roku</t>
  </si>
  <si>
    <r>
      <t>Zakup usług remontowych -</t>
    </r>
    <r>
      <rPr>
        <i/>
        <sz val="11"/>
        <rFont val="Arial Narrow"/>
        <family val="2"/>
      </rPr>
      <t xml:space="preserve"> </t>
    </r>
    <r>
      <rPr>
        <b/>
        <i/>
        <sz val="9"/>
        <rFont val="Arial Narrow"/>
        <family val="2"/>
      </rPr>
      <t>RO "Kotarbińskiego"</t>
    </r>
  </si>
  <si>
    <t xml:space="preserve">Nr XVII  / 254  / 2004  </t>
  </si>
  <si>
    <t>z dnia 24  czerwca  2004 roku</t>
  </si>
  <si>
    <t xml:space="preserve">Nr  XVII  / 254  / 2004  </t>
  </si>
  <si>
    <t xml:space="preserve">                             Nr  XVII / 254  / 2004  </t>
  </si>
  <si>
    <t xml:space="preserve">                             z dnia  24 czerwca  2004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</si>
</sst>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8" xfId="18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" xfId="18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vertical="center" wrapTex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NumberFormat="1" applyFont="1" applyFill="1" applyBorder="1" applyAlignment="1" applyProtection="1">
      <alignment horizontal="center" vertical="center"/>
      <protection locked="0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3" fontId="15" fillId="0" borderId="34" xfId="0" applyNumberFormat="1" applyFont="1" applyBorder="1" applyAlignment="1">
      <alignment horizontal="centerContinuous" vertical="center"/>
    </xf>
    <xf numFmtId="3" fontId="15" fillId="0" borderId="14" xfId="0" applyNumberFormat="1" applyFont="1" applyBorder="1" applyAlignment="1">
      <alignment horizontal="centerContinuous" vertical="center"/>
    </xf>
    <xf numFmtId="3" fontId="15" fillId="0" borderId="35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4" fontId="13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Fill="1" applyBorder="1" applyAlignment="1" applyProtection="1">
      <alignment vertical="center"/>
      <protection locked="0"/>
    </xf>
    <xf numFmtId="0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0" fontId="8" fillId="0" borderId="40" xfId="0" applyNumberFormat="1" applyFont="1" applyFill="1" applyBorder="1" applyAlignment="1" applyProtection="1">
      <alignment horizontal="centerContinuous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vertical="center" wrapText="1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 applyProtection="1">
      <alignment horizontal="right" vertical="center"/>
      <protection locked="0"/>
    </xf>
    <xf numFmtId="3" fontId="4" fillId="0" borderId="43" xfId="0" applyNumberFormat="1" applyFont="1" applyFill="1" applyBorder="1" applyAlignment="1" applyProtection="1">
      <alignment horizontal="right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164" fontId="13" fillId="0" borderId="13" xfId="18" applyNumberFormat="1" applyFont="1" applyFill="1" applyBorder="1" applyAlignment="1" applyProtection="1">
      <alignment vertical="center" wrapText="1"/>
      <protection locked="0"/>
    </xf>
    <xf numFmtId="164" fontId="13" fillId="0" borderId="31" xfId="18" applyNumberFormat="1" applyFont="1" applyFill="1" applyBorder="1" applyAlignment="1" applyProtection="1">
      <alignment vertical="center" wrapText="1"/>
      <protection locked="0"/>
    </xf>
    <xf numFmtId="3" fontId="4" fillId="0" borderId="33" xfId="0" applyNumberFormat="1" applyFont="1" applyFill="1" applyBorder="1" applyAlignment="1" applyProtection="1">
      <alignment vertical="center"/>
      <protection locked="0"/>
    </xf>
    <xf numFmtId="1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1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34" xfId="0" applyNumberFormat="1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4" xfId="0" applyFont="1" applyBorder="1" applyAlignment="1">
      <alignment horizontal="center" vertical="center"/>
    </xf>
    <xf numFmtId="0" fontId="17" fillId="0" borderId="45" xfId="0" applyNumberFormat="1" applyFont="1" applyFill="1" applyBorder="1" applyAlignment="1" applyProtection="1">
      <alignment horizontal="center" vertical="center"/>
      <protection locked="0"/>
    </xf>
    <xf numFmtId="3" fontId="13" fillId="0" borderId="46" xfId="0" applyNumberFormat="1" applyFont="1" applyFill="1" applyBorder="1" applyAlignment="1" applyProtection="1">
      <alignment vertical="center"/>
      <protection locked="0"/>
    </xf>
    <xf numFmtId="3" fontId="4" fillId="0" borderId="47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48" xfId="0" applyFont="1" applyBorder="1" applyAlignment="1">
      <alignment horizontal="center" vertical="center"/>
    </xf>
    <xf numFmtId="0" fontId="17" fillId="0" borderId="49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3" fontId="4" fillId="0" borderId="51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0" fontId="10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2" xfId="0" applyNumberFormat="1" applyFont="1" applyFill="1" applyBorder="1" applyAlignment="1" applyProtection="1">
      <alignment horizontal="center" vertical="center"/>
      <protection locked="0"/>
    </xf>
    <xf numFmtId="3" fontId="13" fillId="0" borderId="53" xfId="0" applyNumberFormat="1" applyFont="1" applyFill="1" applyBorder="1" applyAlignment="1" applyProtection="1">
      <alignment horizontal="right" vertical="center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3" fontId="4" fillId="0" borderId="55" xfId="0" applyNumberFormat="1" applyFont="1" applyFill="1" applyBorder="1" applyAlignment="1" applyProtection="1">
      <alignment horizontal="right" vertical="center"/>
      <protection locked="0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0" fontId="18" fillId="0" borderId="1" xfId="0" applyNumberFormat="1" applyFont="1" applyFill="1" applyBorder="1" applyAlignment="1" applyProtection="1">
      <alignment horizontal="centerContinuous" vertical="center"/>
      <protection locked="0"/>
    </xf>
    <xf numFmtId="0" fontId="18" fillId="0" borderId="7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horizontal="center" vertical="center"/>
      <protection locked="0"/>
    </xf>
    <xf numFmtId="3" fontId="18" fillId="0" borderId="25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3" fontId="18" fillId="0" borderId="27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" fontId="18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7" xfId="18" applyNumberFormat="1" applyFont="1" applyFill="1" applyBorder="1" applyAlignment="1" applyProtection="1">
      <alignment vertical="center" wrapText="1"/>
      <protection locked="0"/>
    </xf>
    <xf numFmtId="164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3" fontId="19" fillId="0" borderId="25" xfId="0" applyNumberFormat="1" applyFont="1" applyFill="1" applyBorder="1" applyAlignment="1" applyProtection="1">
      <alignment horizontal="right" vertical="center"/>
      <protection locked="0"/>
    </xf>
    <xf numFmtId="3" fontId="19" fillId="0" borderId="26" xfId="0" applyNumberFormat="1" applyFont="1" applyFill="1" applyBorder="1" applyAlignment="1" applyProtection="1">
      <alignment vertical="center"/>
      <protection locked="0"/>
    </xf>
    <xf numFmtId="3" fontId="19" fillId="0" borderId="27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" fontId="19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7" xfId="18" applyNumberFormat="1" applyFont="1" applyFill="1" applyBorder="1" applyAlignment="1" applyProtection="1">
      <alignment vertical="center" wrapText="1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45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35" xfId="0" applyFont="1" applyBorder="1" applyAlignment="1">
      <alignment horizontal="centerContinuous"/>
    </xf>
    <xf numFmtId="3" fontId="14" fillId="0" borderId="34" xfId="0" applyNumberFormat="1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56" xfId="0" applyNumberFormat="1" applyFont="1" applyFill="1" applyBorder="1" applyAlignment="1" applyProtection="1">
      <alignment horizontal="right" vertical="center"/>
      <protection locked="0"/>
    </xf>
    <xf numFmtId="164" fontId="4" fillId="0" borderId="31" xfId="0" applyNumberFormat="1" applyFont="1" applyFill="1" applyBorder="1" applyAlignment="1" applyProtection="1">
      <alignment vertical="center"/>
      <protection locked="0"/>
    </xf>
    <xf numFmtId="3" fontId="13" fillId="0" borderId="57" xfId="0" applyNumberFormat="1" applyFont="1" applyFill="1" applyBorder="1" applyAlignment="1" applyProtection="1">
      <alignment vertical="center"/>
      <protection locked="0"/>
    </xf>
    <xf numFmtId="3" fontId="4" fillId="0" borderId="58" xfId="0" applyNumberFormat="1" applyFont="1" applyFill="1" applyBorder="1" applyAlignment="1" applyProtection="1">
      <alignment horizontal="right" vertical="center"/>
      <protection locked="0"/>
    </xf>
    <xf numFmtId="3" fontId="13" fillId="0" borderId="59" xfId="0" applyNumberFormat="1" applyFont="1" applyFill="1" applyBorder="1" applyAlignment="1" applyProtection="1">
      <alignment horizontal="right" vertical="center"/>
      <protection locked="0"/>
    </xf>
    <xf numFmtId="3" fontId="13" fillId="0" borderId="50" xfId="0" applyNumberFormat="1" applyFont="1" applyFill="1" applyBorder="1" applyAlignment="1" applyProtection="1">
      <alignment vertical="center"/>
      <protection locked="0"/>
    </xf>
    <xf numFmtId="1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23" xfId="18" applyNumberFormat="1" applyFont="1" applyFill="1" applyBorder="1" applyAlignment="1" applyProtection="1">
      <alignment vertical="center" wrapText="1"/>
      <protection locked="0"/>
    </xf>
    <xf numFmtId="3" fontId="13" fillId="0" borderId="5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60" xfId="0" applyNumberFormat="1" applyFont="1" applyFill="1" applyBorder="1" applyAlignment="1" applyProtection="1">
      <alignment vertical="center"/>
      <protection locked="0"/>
    </xf>
    <xf numFmtId="3" fontId="4" fillId="0" borderId="48" xfId="0" applyNumberFormat="1" applyFont="1" applyFill="1" applyBorder="1" applyAlignment="1" applyProtection="1">
      <alignment vertical="center"/>
      <protection locked="0"/>
    </xf>
    <xf numFmtId="3" fontId="4" fillId="0" borderId="55" xfId="0" applyNumberFormat="1" applyFont="1" applyFill="1" applyBorder="1" applyAlignment="1" applyProtection="1">
      <alignment vertical="center"/>
      <protection locked="0"/>
    </xf>
    <xf numFmtId="3" fontId="4" fillId="0" borderId="51" xfId="0" applyNumberFormat="1" applyFont="1" applyFill="1" applyBorder="1" applyAlignment="1" applyProtection="1">
      <alignment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57" xfId="0" applyNumberFormat="1" applyFont="1" applyFill="1" applyBorder="1" applyAlignment="1" applyProtection="1">
      <alignment vertical="center"/>
      <protection locked="0"/>
    </xf>
    <xf numFmtId="3" fontId="4" fillId="0" borderId="58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Fill="1" applyBorder="1" applyAlignment="1" applyProtection="1">
      <alignment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6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 applyProtection="1">
      <alignment vertical="center"/>
      <protection locked="0"/>
    </xf>
    <xf numFmtId="3" fontId="13" fillId="0" borderId="38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NumberFormat="1" applyFont="1" applyFill="1" applyBorder="1" applyAlignment="1" applyProtection="1">
      <alignment horizontal="centerContinuous" vertical="center"/>
      <protection locked="0"/>
    </xf>
    <xf numFmtId="0" fontId="4" fillId="0" borderId="18" xfId="0" applyNumberFormat="1" applyFont="1" applyFill="1" applyBorder="1" applyAlignment="1" applyProtection="1">
      <alignment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164" fontId="13" fillId="0" borderId="63" xfId="0" applyNumberFormat="1" applyFont="1" applyFill="1" applyBorder="1" applyAlignment="1" applyProtection="1">
      <alignment horizontal="center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49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7" xfId="0" applyNumberFormat="1" applyFont="1" applyFill="1" applyBorder="1" applyAlignment="1" applyProtection="1">
      <alignment vertical="center"/>
      <protection locked="0"/>
    </xf>
    <xf numFmtId="3" fontId="18" fillId="0" borderId="25" xfId="0" applyNumberFormat="1" applyFont="1" applyFill="1" applyBorder="1" applyAlignment="1" applyProtection="1">
      <alignment horizontal="right" vertical="center"/>
      <protection locked="0"/>
    </xf>
    <xf numFmtId="3" fontId="20" fillId="0" borderId="26" xfId="0" applyNumberFormat="1" applyFont="1" applyFill="1" applyBorder="1" applyAlignment="1" applyProtection="1">
      <alignment horizontal="right" vertical="center"/>
      <protection locked="0"/>
    </xf>
    <xf numFmtId="3" fontId="20" fillId="0" borderId="27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0" fontId="13" fillId="0" borderId="65" xfId="0" applyNumberFormat="1" applyFont="1" applyFill="1" applyBorder="1" applyAlignment="1" applyProtection="1">
      <alignment horizontal="centerContinuous" vertical="center"/>
      <protection locked="0"/>
    </xf>
    <xf numFmtId="0" fontId="13" fillId="0" borderId="63" xfId="0" applyNumberFormat="1" applyFont="1" applyFill="1" applyBorder="1" applyAlignment="1" applyProtection="1">
      <alignment vertical="center" wrapText="1"/>
      <protection locked="0"/>
    </xf>
    <xf numFmtId="3" fontId="13" fillId="0" borderId="66" xfId="0" applyNumberFormat="1" applyFont="1" applyFill="1" applyBorder="1" applyAlignment="1" applyProtection="1">
      <alignment horizontal="right"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8" xfId="18" applyNumberFormat="1" applyFont="1" applyFill="1" applyBorder="1" applyAlignment="1" applyProtection="1">
      <alignment vertical="center" wrapText="1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67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31" xfId="0" applyNumberFormat="1" applyFont="1" applyFill="1" applyBorder="1" applyAlignment="1" applyProtection="1">
      <alignment vertical="center" wrapText="1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39" xfId="0" applyNumberFormat="1" applyFont="1" applyFill="1" applyBorder="1" applyAlignment="1" applyProtection="1">
      <alignment horizontal="right" vertical="center"/>
      <protection locked="0"/>
    </xf>
    <xf numFmtId="1" fontId="4" fillId="0" borderId="3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31" xfId="18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68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69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39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Fill="1" applyBorder="1" applyAlignment="1" applyProtection="1">
      <alignment horizontal="right" vertical="center"/>
      <protection locked="0"/>
    </xf>
    <xf numFmtId="49" fontId="13" fillId="0" borderId="65" xfId="0" applyNumberFormat="1" applyFont="1" applyFill="1" applyBorder="1" applyAlignment="1" applyProtection="1">
      <alignment horizontal="center" vertical="center"/>
      <protection locked="0"/>
    </xf>
    <xf numFmtId="0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63" xfId="0" applyNumberFormat="1" applyFont="1" applyFill="1" applyBorder="1" applyAlignment="1" applyProtection="1">
      <alignment horizontal="center" vertical="center"/>
      <protection locked="0"/>
    </xf>
    <xf numFmtId="3" fontId="13" fillId="0" borderId="70" xfId="0" applyNumberFormat="1" applyFont="1" applyFill="1" applyBorder="1" applyAlignment="1" applyProtection="1">
      <alignment horizontal="right" vertical="center"/>
      <protection locked="0"/>
    </xf>
    <xf numFmtId="3" fontId="13" fillId="0" borderId="71" xfId="0" applyNumberFormat="1" applyFont="1" applyFill="1" applyBorder="1" applyAlignment="1" applyProtection="1">
      <alignment vertical="center"/>
      <protection locked="0"/>
    </xf>
    <xf numFmtId="3" fontId="13" fillId="0" borderId="64" xfId="0" applyNumberFormat="1" applyFont="1" applyFill="1" applyBorder="1" applyAlignment="1" applyProtection="1">
      <alignment vertical="center"/>
      <protection locked="0"/>
    </xf>
    <xf numFmtId="49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1" xfId="0" applyNumberFormat="1" applyFont="1" applyFill="1" applyBorder="1" applyAlignment="1" applyProtection="1">
      <alignment vertical="center"/>
      <protection locked="0"/>
    </xf>
    <xf numFmtId="3" fontId="18" fillId="0" borderId="32" xfId="0" applyNumberFormat="1" applyFont="1" applyFill="1" applyBorder="1" applyAlignment="1" applyProtection="1">
      <alignment horizontal="right" vertical="center"/>
      <protection locked="0"/>
    </xf>
    <xf numFmtId="3" fontId="20" fillId="0" borderId="24" xfId="0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 applyAlignment="1" applyProtection="1">
      <alignment horizontal="right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/>
    </xf>
    <xf numFmtId="0" fontId="8" fillId="0" borderId="7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73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6" fillId="0" borderId="25" xfId="0" applyNumberFormat="1" applyFont="1" applyBorder="1" applyAlignment="1">
      <alignment/>
    </xf>
    <xf numFmtId="0" fontId="6" fillId="0" borderId="73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23" fillId="0" borderId="7" xfId="0" applyFont="1" applyBorder="1" applyAlignment="1">
      <alignment/>
    </xf>
    <xf numFmtId="3" fontId="23" fillId="0" borderId="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24" fillId="0" borderId="7" xfId="0" applyFont="1" applyBorder="1" applyAlignment="1">
      <alignment/>
    </xf>
    <xf numFmtId="3" fontId="24" fillId="0" borderId="7" xfId="0" applyNumberFormat="1" applyFont="1" applyBorder="1" applyAlignment="1">
      <alignment/>
    </xf>
    <xf numFmtId="0" fontId="18" fillId="0" borderId="7" xfId="0" applyFont="1" applyBorder="1" applyAlignment="1">
      <alignment vertical="center" wrapText="1"/>
    </xf>
    <xf numFmtId="3" fontId="18" fillId="0" borderId="7" xfId="0" applyNumberFormat="1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3" fontId="24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0" fontId="18" fillId="0" borderId="7" xfId="0" applyFont="1" applyBorder="1" applyAlignment="1">
      <alignment wrapText="1"/>
    </xf>
    <xf numFmtId="3" fontId="18" fillId="0" borderId="0" xfId="0" applyNumberFormat="1" applyFont="1" applyAlignment="1">
      <alignment/>
    </xf>
    <xf numFmtId="3" fontId="18" fillId="0" borderId="47" xfId="0" applyNumberFormat="1" applyFont="1" applyBorder="1" applyAlignment="1">
      <alignment/>
    </xf>
    <xf numFmtId="0" fontId="18" fillId="0" borderId="7" xfId="0" applyFont="1" applyBorder="1" applyAlignment="1">
      <alignment/>
    </xf>
    <xf numFmtId="3" fontId="18" fillId="0" borderId="7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0" fontId="8" fillId="0" borderId="56" xfId="0" applyFont="1" applyBorder="1" applyAlignment="1">
      <alignment horizontal="center" vertical="center"/>
    </xf>
    <xf numFmtId="0" fontId="8" fillId="0" borderId="74" xfId="0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3" fontId="8" fillId="0" borderId="7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72" xfId="0" applyFont="1" applyBorder="1" applyAlignment="1">
      <alignment/>
    </xf>
    <xf numFmtId="3" fontId="14" fillId="0" borderId="13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horizontal="centerContinuous" vertical="center"/>
    </xf>
    <xf numFmtId="4" fontId="7" fillId="0" borderId="14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NumberFormat="1" applyFont="1" applyFill="1" applyBorder="1" applyAlignment="1" applyProtection="1">
      <alignment horizontal="center" wrapText="1"/>
      <protection locked="0"/>
    </xf>
    <xf numFmtId="0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3" fontId="4" fillId="0" borderId="75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" xfId="18" applyNumberFormat="1" applyFont="1" applyFill="1" applyBorder="1" applyAlignment="1" applyProtection="1">
      <alignment vertical="center" wrapText="1"/>
      <protection locked="0"/>
    </xf>
    <xf numFmtId="3" fontId="4" fillId="0" borderId="69" xfId="0" applyNumberFormat="1" applyFont="1" applyFill="1" applyBorder="1" applyAlignment="1" applyProtection="1">
      <alignment horizontal="right" vertical="center"/>
      <protection locked="0"/>
    </xf>
    <xf numFmtId="0" fontId="8" fillId="0" borderId="76" xfId="0" applyNumberFormat="1" applyFont="1" applyFill="1" applyBorder="1" applyAlignment="1" applyProtection="1">
      <alignment horizontal="centerContinuous" vertical="center" wrapText="1"/>
      <protection locked="0"/>
    </xf>
    <xf numFmtId="3" fontId="8" fillId="0" borderId="7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7.875" style="86" customWidth="1"/>
    <col min="2" max="2" width="44.25390625" style="86" customWidth="1"/>
    <col min="3" max="4" width="15.75390625" style="86" customWidth="1"/>
    <col min="5" max="16384" width="9.125" style="86" customWidth="1"/>
  </cols>
  <sheetData>
    <row r="1" spans="3:4" ht="12.75">
      <c r="C1" s="4" t="s">
        <v>93</v>
      </c>
      <c r="D1" s="4"/>
    </row>
    <row r="2" spans="3:4" ht="14.25" customHeight="1">
      <c r="C2" s="10" t="s">
        <v>139</v>
      </c>
      <c r="D2" s="10"/>
    </row>
    <row r="3" spans="1:4" ht="15.75" customHeight="1">
      <c r="A3" s="259"/>
      <c r="B3" s="259"/>
      <c r="C3" s="10" t="s">
        <v>94</v>
      </c>
      <c r="D3" s="10"/>
    </row>
    <row r="4" spans="1:4" ht="13.5" customHeight="1">
      <c r="A4" s="259"/>
      <c r="B4" s="259"/>
      <c r="C4" s="10" t="s">
        <v>140</v>
      </c>
      <c r="D4" s="10"/>
    </row>
    <row r="5" spans="1:4" ht="15" customHeight="1">
      <c r="A5" s="259"/>
      <c r="B5" s="259"/>
      <c r="C5" s="260"/>
      <c r="D5" s="261"/>
    </row>
    <row r="6" spans="1:4" ht="18">
      <c r="A6" s="262" t="s">
        <v>95</v>
      </c>
      <c r="B6" s="263"/>
      <c r="C6" s="263"/>
      <c r="D6" s="261"/>
    </row>
    <row r="7" spans="1:4" ht="23.25" customHeight="1">
      <c r="A7" s="262" t="s">
        <v>96</v>
      </c>
      <c r="B7" s="263"/>
      <c r="C7" s="259"/>
      <c r="D7" s="261"/>
    </row>
    <row r="8" spans="1:4" ht="34.5">
      <c r="A8" s="264" t="s">
        <v>97</v>
      </c>
      <c r="B8" s="263"/>
      <c r="C8" s="259"/>
      <c r="D8" s="261"/>
    </row>
    <row r="9" ht="30.75" customHeight="1" thickBot="1">
      <c r="D9" s="265" t="s">
        <v>9</v>
      </c>
    </row>
    <row r="10" spans="1:4" ht="39" customHeight="1" thickBot="1" thickTop="1">
      <c r="A10" s="266" t="s">
        <v>98</v>
      </c>
      <c r="B10" s="267" t="s">
        <v>99</v>
      </c>
      <c r="C10" s="267" t="s">
        <v>100</v>
      </c>
      <c r="D10" s="268" t="s">
        <v>101</v>
      </c>
    </row>
    <row r="11" spans="1:4" s="272" customFormat="1" ht="11.25" customHeight="1" thickBot="1" thickTop="1">
      <c r="A11" s="269">
        <v>1</v>
      </c>
      <c r="B11" s="270">
        <v>2</v>
      </c>
      <c r="C11" s="270">
        <v>3</v>
      </c>
      <c r="D11" s="271">
        <v>4</v>
      </c>
    </row>
    <row r="12" spans="1:4" ht="39.75" customHeight="1" thickTop="1">
      <c r="A12" s="273">
        <v>9520</v>
      </c>
      <c r="B12" s="274" t="s">
        <v>102</v>
      </c>
      <c r="C12" s="326">
        <f>C15+C17</f>
        <v>30250000</v>
      </c>
      <c r="D12" s="275"/>
    </row>
    <row r="13" spans="1:4" ht="14.25" customHeight="1">
      <c r="A13" s="276"/>
      <c r="B13" s="277" t="s">
        <v>103</v>
      </c>
      <c r="C13" s="278"/>
      <c r="D13" s="275"/>
    </row>
    <row r="14" spans="1:4" ht="12" customHeight="1" hidden="1">
      <c r="A14" s="276"/>
      <c r="B14" s="277"/>
      <c r="C14" s="278"/>
      <c r="D14" s="275"/>
    </row>
    <row r="15" spans="1:4" ht="20.25" customHeight="1">
      <c r="A15" s="276"/>
      <c r="B15" s="279" t="s">
        <v>104</v>
      </c>
      <c r="C15" s="280">
        <v>30000000</v>
      </c>
      <c r="D15" s="281"/>
    </row>
    <row r="16" spans="1:4" ht="3.75" customHeight="1" hidden="1">
      <c r="A16" s="276"/>
      <c r="B16" s="282"/>
      <c r="C16" s="283"/>
      <c r="D16" s="281"/>
    </row>
    <row r="17" spans="1:4" ht="25.5" customHeight="1">
      <c r="A17" s="276"/>
      <c r="B17" s="279" t="s">
        <v>105</v>
      </c>
      <c r="C17" s="280">
        <v>250000</v>
      </c>
      <c r="D17" s="281"/>
    </row>
    <row r="18" spans="1:4" ht="18" customHeight="1">
      <c r="A18" s="276"/>
      <c r="B18" s="284" t="s">
        <v>106</v>
      </c>
      <c r="C18" s="285">
        <v>250000</v>
      </c>
      <c r="D18" s="275"/>
    </row>
    <row r="19" spans="1:4" ht="6" customHeight="1">
      <c r="A19" s="276"/>
      <c r="B19" s="286"/>
      <c r="C19" s="287"/>
      <c r="D19" s="281"/>
    </row>
    <row r="20" spans="1:4" ht="24.75" customHeight="1">
      <c r="A20" s="273">
        <v>9550</v>
      </c>
      <c r="B20" s="288" t="s">
        <v>107</v>
      </c>
      <c r="C20" s="289">
        <v>4627000</v>
      </c>
      <c r="D20" s="290"/>
    </row>
    <row r="21" spans="1:4" ht="16.5" customHeight="1">
      <c r="A21" s="276"/>
      <c r="B21" s="286"/>
      <c r="C21" s="287"/>
      <c r="D21" s="281"/>
    </row>
    <row r="22" spans="1:4" ht="15.75">
      <c r="A22" s="273">
        <v>9920</v>
      </c>
      <c r="B22" s="288" t="s">
        <v>108</v>
      </c>
      <c r="C22" s="291"/>
      <c r="D22" s="292">
        <f>SUM(D24:D27)</f>
        <v>12683700</v>
      </c>
    </row>
    <row r="23" spans="1:4" ht="15.75" customHeight="1">
      <c r="A23" s="276"/>
      <c r="B23" s="277" t="s">
        <v>103</v>
      </c>
      <c r="C23" s="291"/>
      <c r="D23" s="293"/>
    </row>
    <row r="24" spans="1:4" ht="19.5" customHeight="1">
      <c r="A24" s="276"/>
      <c r="B24" s="294" t="s">
        <v>109</v>
      </c>
      <c r="C24" s="295"/>
      <c r="D24" s="296">
        <v>4178240</v>
      </c>
    </row>
    <row r="25" spans="1:4" ht="19.5" customHeight="1">
      <c r="A25" s="276"/>
      <c r="B25" s="294" t="s">
        <v>110</v>
      </c>
      <c r="C25" s="295"/>
      <c r="D25" s="296">
        <v>6548860</v>
      </c>
    </row>
    <row r="26" spans="1:4" ht="19.5" customHeight="1">
      <c r="A26" s="276"/>
      <c r="B26" s="297" t="s">
        <v>111</v>
      </c>
      <c r="C26" s="298"/>
      <c r="D26" s="299">
        <v>900000</v>
      </c>
    </row>
    <row r="27" spans="1:4" ht="19.5" customHeight="1">
      <c r="A27" s="276"/>
      <c r="B27" s="297" t="s">
        <v>112</v>
      </c>
      <c r="C27" s="298"/>
      <c r="D27" s="299">
        <v>1056600</v>
      </c>
    </row>
    <row r="28" spans="1:4" s="304" customFormat="1" ht="20.25" customHeight="1" thickBot="1">
      <c r="A28" s="300">
        <v>9940</v>
      </c>
      <c r="B28" s="301" t="s">
        <v>113</v>
      </c>
      <c r="C28" s="302"/>
      <c r="D28" s="303">
        <v>594858</v>
      </c>
    </row>
    <row r="29" spans="1:4" ht="19.5" customHeight="1" thickBot="1" thickTop="1">
      <c r="A29" s="305"/>
      <c r="B29" s="75" t="s">
        <v>114</v>
      </c>
      <c r="C29" s="306">
        <f>C20+C12+C21</f>
        <v>34877000</v>
      </c>
      <c r="D29" s="77">
        <f>D22+D28</f>
        <v>13278558</v>
      </c>
    </row>
    <row r="30" spans="1:4" ht="30" customHeight="1" thickBot="1" thickTop="1">
      <c r="A30" s="305"/>
      <c r="B30" s="75" t="s">
        <v>115</v>
      </c>
      <c r="C30" s="307">
        <f>D29-C29</f>
        <v>-21598442</v>
      </c>
      <c r="D30" s="308"/>
    </row>
    <row r="31" spans="1:4" ht="16.5" thickTop="1">
      <c r="A31" s="309"/>
      <c r="B31" s="310"/>
      <c r="C31" s="311"/>
      <c r="D31" s="311"/>
    </row>
    <row r="32" spans="1:4" ht="15.75">
      <c r="A32" s="309"/>
      <c r="B32" s="310"/>
      <c r="C32" s="311"/>
      <c r="D32" s="311"/>
    </row>
    <row r="33" spans="1:4" ht="15.75">
      <c r="A33" s="309"/>
      <c r="B33" s="310"/>
      <c r="C33" s="311"/>
      <c r="D33" s="311"/>
    </row>
    <row r="34" spans="1:4" ht="15.75">
      <c r="A34" s="309"/>
      <c r="B34" s="310"/>
      <c r="C34" s="311"/>
      <c r="D34" s="311"/>
    </row>
    <row r="35" spans="1:4" ht="15.75">
      <c r="A35" s="309"/>
      <c r="B35" s="310"/>
      <c r="C35" s="311"/>
      <c r="D35" s="311"/>
    </row>
    <row r="36" spans="1:4" ht="15.75">
      <c r="A36" s="309"/>
      <c r="B36" s="310"/>
      <c r="C36" s="311"/>
      <c r="D36" s="311"/>
    </row>
    <row r="37" spans="1:4" ht="12.75">
      <c r="A37" s="309"/>
      <c r="B37" s="309"/>
      <c r="C37" s="312"/>
      <c r="D37" s="312"/>
    </row>
    <row r="38" spans="1:4" ht="12.75">
      <c r="A38" s="309"/>
      <c r="B38" s="309"/>
      <c r="C38" s="312"/>
      <c r="D38" s="312"/>
    </row>
    <row r="39" spans="1:4" ht="12.75">
      <c r="A39" s="309"/>
      <c r="B39" s="309"/>
      <c r="C39" s="312"/>
      <c r="D39" s="312"/>
    </row>
    <row r="40" spans="3:4" ht="12.75">
      <c r="C40" s="313"/>
      <c r="D40" s="313"/>
    </row>
    <row r="41" spans="3:4" ht="12.75">
      <c r="C41" s="313"/>
      <c r="D41" s="313"/>
    </row>
    <row r="42" spans="3:4" ht="12.75">
      <c r="C42" s="313"/>
      <c r="D42" s="313"/>
    </row>
    <row r="43" spans="3:4" ht="12.75">
      <c r="C43" s="313"/>
      <c r="D43" s="313"/>
    </row>
    <row r="44" spans="3:4" ht="12.75">
      <c r="C44" s="313"/>
      <c r="D44" s="313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E6" sqref="E5:E6"/>
    </sheetView>
  </sheetViews>
  <sheetFormatPr defaultColWidth="9.00390625" defaultRowHeight="12.75"/>
  <cols>
    <col min="1" max="1" width="8.00390625" style="2" customWidth="1"/>
    <col min="2" max="2" width="52.625" style="2" customWidth="1"/>
    <col min="3" max="3" width="13.375" style="2" customWidth="1"/>
    <col min="4" max="4" width="14.375" style="2" customWidth="1"/>
    <col min="5" max="16384" width="10.00390625" style="2" customWidth="1"/>
  </cols>
  <sheetData>
    <row r="1" spans="1:4" s="16" customFormat="1" ht="38.25" customHeight="1">
      <c r="A1" s="12"/>
      <c r="B1" s="13" t="s">
        <v>134</v>
      </c>
      <c r="C1" s="15"/>
      <c r="D1" s="15"/>
    </row>
    <row r="2" spans="1:4" s="16" customFormat="1" ht="17.25" customHeight="1" thickBot="1">
      <c r="A2" s="12"/>
      <c r="B2" s="13"/>
      <c r="C2" s="15"/>
      <c r="D2" s="15" t="s">
        <v>18</v>
      </c>
    </row>
    <row r="3" spans="1:4" s="22" customFormat="1" ht="28.5" customHeight="1">
      <c r="A3" s="316" t="s">
        <v>0</v>
      </c>
      <c r="B3" s="315" t="s">
        <v>1</v>
      </c>
      <c r="C3" s="20" t="s">
        <v>3</v>
      </c>
      <c r="D3" s="325"/>
    </row>
    <row r="4" spans="1:4" s="22" customFormat="1" ht="15" customHeight="1">
      <c r="A4" s="23" t="s">
        <v>4</v>
      </c>
      <c r="B4" s="24"/>
      <c r="C4" s="26" t="s">
        <v>8</v>
      </c>
      <c r="D4" s="28" t="s">
        <v>6</v>
      </c>
    </row>
    <row r="5" spans="1:4" s="30" customFormat="1" ht="12.75" customHeight="1" thickBot="1">
      <c r="A5" s="29">
        <v>1</v>
      </c>
      <c r="B5" s="187">
        <v>2</v>
      </c>
      <c r="C5" s="187">
        <v>3</v>
      </c>
      <c r="D5" s="189">
        <v>4</v>
      </c>
    </row>
    <row r="6" spans="1:4" s="38" customFormat="1" ht="19.5" customHeight="1" thickBot="1" thickTop="1">
      <c r="A6" s="190">
        <v>600</v>
      </c>
      <c r="B6" s="49" t="s">
        <v>23</v>
      </c>
      <c r="C6" s="102"/>
      <c r="D6" s="70">
        <f>D7</f>
        <v>9070</v>
      </c>
    </row>
    <row r="7" spans="1:4" s="38" customFormat="1" ht="21" customHeight="1" thickTop="1">
      <c r="A7" s="191">
        <v>60017</v>
      </c>
      <c r="B7" s="51" t="s">
        <v>68</v>
      </c>
      <c r="C7" s="103"/>
      <c r="D7" s="108">
        <f>SUM(D8:D9)</f>
        <v>9070</v>
      </c>
    </row>
    <row r="8" spans="1:4" s="45" customFormat="1" ht="20.25" customHeight="1">
      <c r="A8" s="186">
        <v>4270</v>
      </c>
      <c r="B8" s="54" t="s">
        <v>120</v>
      </c>
      <c r="C8" s="57"/>
      <c r="D8" s="58">
        <v>7070</v>
      </c>
    </row>
    <row r="9" spans="1:4" s="45" customFormat="1" ht="17.25" thickBot="1">
      <c r="A9" s="186">
        <v>4270</v>
      </c>
      <c r="B9" s="54" t="s">
        <v>116</v>
      </c>
      <c r="C9" s="57"/>
      <c r="D9" s="58">
        <v>2000</v>
      </c>
    </row>
    <row r="10" spans="1:4" s="38" customFormat="1" ht="30.75" customHeight="1" thickBot="1" thickTop="1">
      <c r="A10" s="31">
        <v>700</v>
      </c>
      <c r="B10" s="32" t="s">
        <v>41</v>
      </c>
      <c r="C10" s="36"/>
      <c r="D10" s="37">
        <f>SUM(D11)</f>
        <v>1500</v>
      </c>
    </row>
    <row r="11" spans="1:4" s="45" customFormat="1" ht="24.75" customHeight="1" thickTop="1">
      <c r="A11" s="39">
        <v>70095</v>
      </c>
      <c r="B11" s="40" t="s">
        <v>29</v>
      </c>
      <c r="C11" s="43"/>
      <c r="D11" s="44">
        <f>SUM(D12:D12)</f>
        <v>1500</v>
      </c>
    </row>
    <row r="12" spans="1:4" s="45" customFormat="1" ht="18" customHeight="1" thickBot="1">
      <c r="A12" s="46">
        <v>4210</v>
      </c>
      <c r="B12" s="47" t="s">
        <v>117</v>
      </c>
      <c r="C12" s="48"/>
      <c r="D12" s="58">
        <v>1500</v>
      </c>
    </row>
    <row r="13" spans="1:4" s="45" customFormat="1" ht="22.5" customHeight="1" thickBot="1" thickTop="1">
      <c r="A13" s="116">
        <v>801</v>
      </c>
      <c r="B13" s="113" t="s">
        <v>33</v>
      </c>
      <c r="C13" s="102">
        <f>C14</f>
        <v>4200</v>
      </c>
      <c r="D13" s="70"/>
    </row>
    <row r="14" spans="1:4" s="45" customFormat="1" ht="21" customHeight="1" thickTop="1">
      <c r="A14" s="39">
        <v>80195</v>
      </c>
      <c r="B14" s="67" t="s">
        <v>29</v>
      </c>
      <c r="C14" s="317">
        <f>SUM(C15:C15)</f>
        <v>4200</v>
      </c>
      <c r="D14" s="44"/>
    </row>
    <row r="15" spans="1:4" s="45" customFormat="1" ht="22.5" customHeight="1" thickBot="1">
      <c r="A15" s="46">
        <v>4270</v>
      </c>
      <c r="B15" s="54" t="s">
        <v>90</v>
      </c>
      <c r="C15" s="57">
        <v>4200</v>
      </c>
      <c r="D15" s="58"/>
    </row>
    <row r="16" spans="1:4" s="38" customFormat="1" ht="28.5" customHeight="1" thickBot="1" thickTop="1">
      <c r="A16" s="59">
        <v>852</v>
      </c>
      <c r="B16" s="49" t="s">
        <v>88</v>
      </c>
      <c r="C16" s="34"/>
      <c r="D16" s="37">
        <f>SUM(D17)</f>
        <v>4500</v>
      </c>
    </row>
    <row r="17" spans="1:4" s="38" customFormat="1" ht="17.25" customHeight="1" thickTop="1">
      <c r="A17" s="104">
        <v>85295</v>
      </c>
      <c r="B17" s="51" t="s">
        <v>29</v>
      </c>
      <c r="C17" s="52"/>
      <c r="D17" s="100">
        <f>SUM(D18:D19)</f>
        <v>4500</v>
      </c>
    </row>
    <row r="18" spans="1:4" s="38" customFormat="1" ht="24" customHeight="1">
      <c r="A18" s="1">
        <v>4210</v>
      </c>
      <c r="B18" s="54" t="s">
        <v>130</v>
      </c>
      <c r="C18" s="196"/>
      <c r="D18" s="195">
        <v>2500</v>
      </c>
    </row>
    <row r="19" spans="1:4" s="38" customFormat="1" ht="21.75" customHeight="1" thickBot="1">
      <c r="A19" s="1">
        <v>4210</v>
      </c>
      <c r="B19" s="54" t="s">
        <v>131</v>
      </c>
      <c r="C19" s="196"/>
      <c r="D19" s="195">
        <v>2000</v>
      </c>
    </row>
    <row r="20" spans="1:4" s="38" customFormat="1" ht="34.5" customHeight="1" thickBot="1" thickTop="1">
      <c r="A20" s="59">
        <v>900</v>
      </c>
      <c r="B20" s="49" t="s">
        <v>44</v>
      </c>
      <c r="C20" s="34">
        <f>C21+C23</f>
        <v>17570</v>
      </c>
      <c r="D20" s="37">
        <f>D21+D23</f>
        <v>4200</v>
      </c>
    </row>
    <row r="21" spans="1:4" s="38" customFormat="1" ht="22.5" customHeight="1" thickTop="1">
      <c r="A21" s="71">
        <v>90004</v>
      </c>
      <c r="B21" s="67" t="s">
        <v>128</v>
      </c>
      <c r="C21" s="220">
        <f>SUM(C22)</f>
        <v>1000</v>
      </c>
      <c r="D21" s="164"/>
    </row>
    <row r="22" spans="1:4" s="38" customFormat="1" ht="21.75" customHeight="1">
      <c r="A22" s="197">
        <v>4300</v>
      </c>
      <c r="B22" s="198" t="s">
        <v>129</v>
      </c>
      <c r="C22" s="199">
        <v>1000</v>
      </c>
      <c r="D22" s="101"/>
    </row>
    <row r="23" spans="1:4" s="38" customFormat="1" ht="21.75" customHeight="1">
      <c r="A23" s="71">
        <v>90095</v>
      </c>
      <c r="B23" s="67" t="s">
        <v>29</v>
      </c>
      <c r="C23" s="220">
        <f>SUM(C24:C27)</f>
        <v>16570</v>
      </c>
      <c r="D23" s="164">
        <f>SUM(D24:D27)</f>
        <v>4200</v>
      </c>
    </row>
    <row r="24" spans="1:4" s="38" customFormat="1" ht="24.75" customHeight="1">
      <c r="A24" s="1">
        <v>4270</v>
      </c>
      <c r="B24" s="54" t="s">
        <v>118</v>
      </c>
      <c r="C24" s="167">
        <v>4500</v>
      </c>
      <c r="D24" s="195"/>
    </row>
    <row r="25" spans="1:4" s="38" customFormat="1" ht="24.75" customHeight="1">
      <c r="A25" s="1">
        <v>4270</v>
      </c>
      <c r="B25" s="54" t="s">
        <v>121</v>
      </c>
      <c r="C25" s="167">
        <v>5000</v>
      </c>
      <c r="D25" s="195"/>
    </row>
    <row r="26" spans="1:4" s="38" customFormat="1" ht="24.75" customHeight="1">
      <c r="A26" s="1">
        <v>4270</v>
      </c>
      <c r="B26" s="54" t="s">
        <v>127</v>
      </c>
      <c r="C26" s="167"/>
      <c r="D26" s="195">
        <v>4200</v>
      </c>
    </row>
    <row r="27" spans="1:4" s="38" customFormat="1" ht="24.75" customHeight="1" thickBot="1">
      <c r="A27" s="1">
        <v>4270</v>
      </c>
      <c r="B27" s="54" t="s">
        <v>119</v>
      </c>
      <c r="C27" s="167">
        <v>7070</v>
      </c>
      <c r="D27" s="195"/>
    </row>
    <row r="28" spans="1:4" s="38" customFormat="1" ht="24.75" customHeight="1" thickBot="1" thickTop="1">
      <c r="A28" s="59">
        <v>926</v>
      </c>
      <c r="B28" s="49" t="s">
        <v>89</v>
      </c>
      <c r="C28" s="34"/>
      <c r="D28" s="37">
        <f>SUM(D29)</f>
        <v>2500</v>
      </c>
    </row>
    <row r="29" spans="1:4" s="38" customFormat="1" ht="19.5" customHeight="1" thickTop="1">
      <c r="A29" s="104">
        <v>92695</v>
      </c>
      <c r="B29" s="51" t="s">
        <v>29</v>
      </c>
      <c r="C29" s="111"/>
      <c r="D29" s="112">
        <f>SUM(D30:D30)</f>
        <v>2500</v>
      </c>
    </row>
    <row r="30" spans="1:4" s="45" customFormat="1" ht="21" customHeight="1" thickBot="1">
      <c r="A30" s="46">
        <v>4210</v>
      </c>
      <c r="B30" s="47" t="s">
        <v>125</v>
      </c>
      <c r="C30" s="48"/>
      <c r="D30" s="58">
        <v>2500</v>
      </c>
    </row>
    <row r="31" spans="1:4" s="79" customFormat="1" ht="27.75" customHeight="1" thickBot="1" thickTop="1">
      <c r="A31" s="74"/>
      <c r="B31" s="75" t="s">
        <v>7</v>
      </c>
      <c r="C31" s="233">
        <f>C6+C10+C13+C16+C20+C28</f>
        <v>21770</v>
      </c>
      <c r="D31" s="78">
        <f>D6+D10+D13+D16+D20+D28</f>
        <v>21770</v>
      </c>
    </row>
    <row r="32" s="86" customFormat="1" ht="13.5" thickTop="1"/>
    <row r="33" s="86" customFormat="1" ht="12.75"/>
    <row r="34" s="86" customFormat="1" ht="12.75"/>
    <row r="35" s="86" customFormat="1" ht="12.75"/>
    <row r="36" s="86" customFormat="1" ht="12.75"/>
    <row r="37" s="86" customFormat="1" ht="12.75"/>
    <row r="38" s="86" customFormat="1" ht="12.75"/>
    <row r="39" s="86" customFormat="1" ht="12.75"/>
    <row r="40" s="86" customFormat="1" ht="12.75"/>
  </sheetData>
  <printOptions/>
  <pageMargins left="0.49" right="0.75" top="0.82" bottom="0.6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E5" sqref="E5"/>
    </sheetView>
  </sheetViews>
  <sheetFormatPr defaultColWidth="9.00390625" defaultRowHeight="12.75"/>
  <cols>
    <col min="1" max="1" width="6.75390625" style="2" customWidth="1"/>
    <col min="2" max="2" width="38.375" style="2" customWidth="1"/>
    <col min="3" max="3" width="6.875" style="2" customWidth="1"/>
    <col min="4" max="4" width="12.75390625" style="2" customWidth="1"/>
    <col min="5" max="5" width="13.375" style="2" customWidth="1"/>
    <col min="6" max="6" width="12.875" style="2" customWidth="1"/>
    <col min="7" max="16384" width="10.00390625" style="2" customWidth="1"/>
  </cols>
  <sheetData>
    <row r="1" spans="4:6" ht="16.5">
      <c r="D1" s="3"/>
      <c r="E1" s="4" t="s">
        <v>14</v>
      </c>
      <c r="F1" s="5"/>
    </row>
    <row r="2" spans="1:6" ht="14.25" customHeight="1">
      <c r="A2" s="6"/>
      <c r="B2" s="7"/>
      <c r="C2" s="8"/>
      <c r="D2" s="9"/>
      <c r="E2" s="10" t="s">
        <v>136</v>
      </c>
      <c r="F2" s="11"/>
    </row>
    <row r="3" spans="1:6" ht="13.5" customHeight="1">
      <c r="A3" s="6"/>
      <c r="B3" s="7"/>
      <c r="C3" s="8"/>
      <c r="D3" s="9"/>
      <c r="E3" s="10" t="s">
        <v>13</v>
      </c>
      <c r="F3" s="11"/>
    </row>
    <row r="4" spans="1:6" ht="15" customHeight="1">
      <c r="A4" s="6"/>
      <c r="B4" s="7"/>
      <c r="C4" s="8"/>
      <c r="D4" s="9"/>
      <c r="E4" s="10" t="s">
        <v>137</v>
      </c>
      <c r="F4" s="11"/>
    </row>
    <row r="5" spans="1:6" ht="20.25" customHeight="1">
      <c r="A5" s="6"/>
      <c r="B5" s="7"/>
      <c r="C5" s="8"/>
      <c r="D5" s="9"/>
      <c r="E5" s="10"/>
      <c r="F5" s="11"/>
    </row>
    <row r="6" spans="1:6" s="16" customFormat="1" ht="38.25" customHeight="1">
      <c r="A6" s="12" t="s">
        <v>28</v>
      </c>
      <c r="B6" s="13"/>
      <c r="C6" s="14"/>
      <c r="D6" s="15"/>
      <c r="E6" s="15"/>
      <c r="F6" s="15"/>
    </row>
    <row r="7" spans="1:6" s="16" customFormat="1" ht="17.25" customHeight="1" thickBot="1">
      <c r="A7" s="12"/>
      <c r="B7" s="13"/>
      <c r="C7" s="14"/>
      <c r="D7" s="15"/>
      <c r="E7" s="15"/>
      <c r="F7" s="15" t="s">
        <v>18</v>
      </c>
    </row>
    <row r="8" spans="1:6" s="22" customFormat="1" ht="28.5" customHeight="1">
      <c r="A8" s="316" t="s">
        <v>0</v>
      </c>
      <c r="B8" s="315" t="s">
        <v>1</v>
      </c>
      <c r="C8" s="18" t="s">
        <v>2</v>
      </c>
      <c r="D8" s="19" t="s">
        <v>19</v>
      </c>
      <c r="E8" s="20" t="s">
        <v>3</v>
      </c>
      <c r="F8" s="21"/>
    </row>
    <row r="9" spans="1:6" s="22" customFormat="1" ht="15" customHeight="1">
      <c r="A9" s="23" t="s">
        <v>4</v>
      </c>
      <c r="B9" s="24"/>
      <c r="C9" s="25" t="s">
        <v>5</v>
      </c>
      <c r="D9" s="27" t="s">
        <v>6</v>
      </c>
      <c r="E9" s="26" t="s">
        <v>8</v>
      </c>
      <c r="F9" s="28" t="s">
        <v>6</v>
      </c>
    </row>
    <row r="10" spans="1:6" s="30" customFormat="1" ht="12.75" customHeight="1" thickBot="1">
      <c r="A10" s="29">
        <v>1</v>
      </c>
      <c r="B10" s="187">
        <v>2</v>
      </c>
      <c r="C10" s="187">
        <v>3</v>
      </c>
      <c r="D10" s="188">
        <v>4</v>
      </c>
      <c r="E10" s="187">
        <v>5</v>
      </c>
      <c r="F10" s="189">
        <v>6</v>
      </c>
    </row>
    <row r="11" spans="1:6" s="38" customFormat="1" ht="19.5" customHeight="1" thickBot="1" thickTop="1">
      <c r="A11" s="190">
        <v>600</v>
      </c>
      <c r="B11" s="49" t="s">
        <v>23</v>
      </c>
      <c r="C11" s="118" t="s">
        <v>21</v>
      </c>
      <c r="D11" s="193"/>
      <c r="E11" s="102">
        <f>SUM(E12)</f>
        <v>4070</v>
      </c>
      <c r="F11" s="70">
        <f>F12</f>
        <v>16070</v>
      </c>
    </row>
    <row r="12" spans="1:6" s="38" customFormat="1" ht="18.75" customHeight="1" thickTop="1">
      <c r="A12" s="191">
        <v>60017</v>
      </c>
      <c r="B12" s="51" t="s">
        <v>68</v>
      </c>
      <c r="C12" s="192"/>
      <c r="D12" s="194"/>
      <c r="E12" s="103">
        <f>SUM(E13:E13)</f>
        <v>4070</v>
      </c>
      <c r="F12" s="108">
        <f>SUM(F13:F16)</f>
        <v>16070</v>
      </c>
    </row>
    <row r="13" spans="1:6" s="38" customFormat="1" ht="16.5" customHeight="1">
      <c r="A13" s="186">
        <v>4270</v>
      </c>
      <c r="B13" s="54" t="s">
        <v>135</v>
      </c>
      <c r="C13" s="221"/>
      <c r="D13" s="218"/>
      <c r="E13" s="57">
        <v>4070</v>
      </c>
      <c r="F13" s="200"/>
    </row>
    <row r="14" spans="1:6" s="45" customFormat="1" ht="14.25" customHeight="1">
      <c r="A14" s="186">
        <v>4270</v>
      </c>
      <c r="B14" s="54" t="s">
        <v>120</v>
      </c>
      <c r="C14" s="55"/>
      <c r="D14" s="56"/>
      <c r="E14" s="57"/>
      <c r="F14" s="58">
        <v>7070</v>
      </c>
    </row>
    <row r="15" spans="1:6" s="45" customFormat="1" ht="29.25">
      <c r="A15" s="186">
        <v>4270</v>
      </c>
      <c r="B15" s="54" t="s">
        <v>90</v>
      </c>
      <c r="C15" s="55"/>
      <c r="D15" s="56"/>
      <c r="E15" s="57"/>
      <c r="F15" s="58">
        <v>7000</v>
      </c>
    </row>
    <row r="16" spans="1:6" s="45" customFormat="1" ht="18" customHeight="1" thickBot="1">
      <c r="A16" s="186">
        <v>4270</v>
      </c>
      <c r="B16" s="54" t="s">
        <v>116</v>
      </c>
      <c r="C16" s="55"/>
      <c r="D16" s="56"/>
      <c r="E16" s="57"/>
      <c r="F16" s="58">
        <v>2000</v>
      </c>
    </row>
    <row r="17" spans="1:6" s="38" customFormat="1" ht="17.25" customHeight="1" thickBot="1" thickTop="1">
      <c r="A17" s="31">
        <v>700</v>
      </c>
      <c r="B17" s="32" t="s">
        <v>41</v>
      </c>
      <c r="C17" s="33"/>
      <c r="D17" s="35"/>
      <c r="E17" s="36"/>
      <c r="F17" s="37">
        <f>SUM(F18)</f>
        <v>602800</v>
      </c>
    </row>
    <row r="18" spans="1:6" s="45" customFormat="1" ht="19.5" customHeight="1" thickTop="1">
      <c r="A18" s="39">
        <v>70095</v>
      </c>
      <c r="B18" s="40" t="s">
        <v>29</v>
      </c>
      <c r="C18" s="41"/>
      <c r="D18" s="42"/>
      <c r="E18" s="43"/>
      <c r="F18" s="44">
        <f>SUM(F19:F22)</f>
        <v>602800</v>
      </c>
    </row>
    <row r="19" spans="1:6" s="45" customFormat="1" ht="16.5" customHeight="1">
      <c r="A19" s="46">
        <v>4210</v>
      </c>
      <c r="B19" s="47" t="s">
        <v>86</v>
      </c>
      <c r="C19" s="155" t="s">
        <v>48</v>
      </c>
      <c r="D19" s="218"/>
      <c r="E19" s="219"/>
      <c r="F19" s="58">
        <v>1000</v>
      </c>
    </row>
    <row r="20" spans="1:6" s="45" customFormat="1" ht="16.5" customHeight="1">
      <c r="A20" s="46">
        <v>4210</v>
      </c>
      <c r="B20" s="47" t="s">
        <v>49</v>
      </c>
      <c r="C20" s="98" t="s">
        <v>48</v>
      </c>
      <c r="D20" s="56"/>
      <c r="E20" s="48"/>
      <c r="F20" s="58">
        <v>300</v>
      </c>
    </row>
    <row r="21" spans="1:6" s="45" customFormat="1" ht="27" customHeight="1">
      <c r="A21" s="46">
        <v>4210</v>
      </c>
      <c r="B21" s="47" t="s">
        <v>117</v>
      </c>
      <c r="C21" s="98" t="s">
        <v>48</v>
      </c>
      <c r="D21" s="56"/>
      <c r="E21" s="48"/>
      <c r="F21" s="58">
        <v>1500</v>
      </c>
    </row>
    <row r="22" spans="1:6" s="45" customFormat="1" ht="18" customHeight="1">
      <c r="A22" s="1">
        <v>6050</v>
      </c>
      <c r="B22" s="54" t="s">
        <v>91</v>
      </c>
      <c r="C22" s="72" t="s">
        <v>21</v>
      </c>
      <c r="D22" s="56"/>
      <c r="E22" s="48"/>
      <c r="F22" s="58">
        <f>SUM(F23:F24)</f>
        <v>600000</v>
      </c>
    </row>
    <row r="23" spans="1:6" s="146" customFormat="1" ht="12.75" customHeight="1">
      <c r="A23" s="140"/>
      <c r="B23" s="141" t="s">
        <v>42</v>
      </c>
      <c r="C23" s="142"/>
      <c r="D23" s="143"/>
      <c r="E23" s="144"/>
      <c r="F23" s="145">
        <v>300000</v>
      </c>
    </row>
    <row r="24" spans="1:6" s="146" customFormat="1" ht="12.75" customHeight="1" thickBot="1">
      <c r="A24" s="147"/>
      <c r="B24" s="148" t="s">
        <v>43</v>
      </c>
      <c r="C24" s="149"/>
      <c r="D24" s="143"/>
      <c r="E24" s="144"/>
      <c r="F24" s="145">
        <v>300000</v>
      </c>
    </row>
    <row r="25" spans="1:6" s="45" customFormat="1" ht="18" customHeight="1" thickBot="1" thickTop="1">
      <c r="A25" s="59">
        <v>750</v>
      </c>
      <c r="B25" s="49" t="s">
        <v>31</v>
      </c>
      <c r="C25" s="33" t="s">
        <v>48</v>
      </c>
      <c r="D25" s="60"/>
      <c r="E25" s="102">
        <f>SUM(E26)</f>
        <v>11300</v>
      </c>
      <c r="F25" s="70"/>
    </row>
    <row r="26" spans="1:6" s="45" customFormat="1" ht="19.5" customHeight="1" thickTop="1">
      <c r="A26" s="61" t="s">
        <v>45</v>
      </c>
      <c r="B26" s="89" t="s">
        <v>29</v>
      </c>
      <c r="C26" s="62"/>
      <c r="D26" s="63"/>
      <c r="E26" s="103">
        <f>SUM(E27:E29)</f>
        <v>11300</v>
      </c>
      <c r="F26" s="108"/>
    </row>
    <row r="27" spans="1:6" s="45" customFormat="1" ht="31.5" customHeight="1">
      <c r="A27" s="53" t="s">
        <v>46</v>
      </c>
      <c r="B27" s="88" t="s">
        <v>47</v>
      </c>
      <c r="C27" s="55"/>
      <c r="D27" s="68"/>
      <c r="E27" s="57">
        <v>300</v>
      </c>
      <c r="F27" s="58"/>
    </row>
    <row r="28" spans="1:6" s="45" customFormat="1" ht="31.5" customHeight="1">
      <c r="A28" s="46">
        <v>4210</v>
      </c>
      <c r="B28" s="47" t="s">
        <v>124</v>
      </c>
      <c r="C28" s="222"/>
      <c r="D28" s="68"/>
      <c r="E28" s="48">
        <v>1000</v>
      </c>
      <c r="F28" s="58"/>
    </row>
    <row r="29" spans="1:6" s="45" customFormat="1" ht="31.5" customHeight="1" thickBot="1">
      <c r="A29" s="186">
        <v>4270</v>
      </c>
      <c r="B29" s="54" t="s">
        <v>90</v>
      </c>
      <c r="C29" s="72"/>
      <c r="D29" s="56"/>
      <c r="E29" s="48">
        <v>10000</v>
      </c>
      <c r="F29" s="58"/>
    </row>
    <row r="30" spans="1:6" s="38" customFormat="1" ht="79.5" customHeight="1" thickBot="1" thickTop="1">
      <c r="A30" s="190">
        <v>756</v>
      </c>
      <c r="B30" s="32" t="s">
        <v>82</v>
      </c>
      <c r="C30" s="33" t="s">
        <v>69</v>
      </c>
      <c r="D30" s="35">
        <f>D31</f>
        <v>300800</v>
      </c>
      <c r="E30" s="36"/>
      <c r="F30" s="37"/>
    </row>
    <row r="31" spans="1:6" s="38" customFormat="1" ht="18.75" customHeight="1" thickTop="1">
      <c r="A31" s="50" t="s">
        <v>76</v>
      </c>
      <c r="B31" s="89" t="s">
        <v>77</v>
      </c>
      <c r="C31" s="90"/>
      <c r="D31" s="204">
        <f>SUM(D32)</f>
        <v>300800</v>
      </c>
      <c r="E31" s="91"/>
      <c r="F31" s="112"/>
    </row>
    <row r="32" spans="1:6" s="38" customFormat="1" ht="31.5" customHeight="1">
      <c r="A32" s="53" t="s">
        <v>78</v>
      </c>
      <c r="B32" s="88" t="s">
        <v>79</v>
      </c>
      <c r="C32" s="73"/>
      <c r="D32" s="68">
        <f>SUM(D33:D34)</f>
        <v>300800</v>
      </c>
      <c r="E32" s="196"/>
      <c r="F32" s="314"/>
    </row>
    <row r="33" spans="1:6" s="211" customFormat="1" ht="15" customHeight="1">
      <c r="A33" s="205"/>
      <c r="B33" s="206" t="s">
        <v>80</v>
      </c>
      <c r="C33" s="207"/>
      <c r="D33" s="208">
        <v>800</v>
      </c>
      <c r="E33" s="209"/>
      <c r="F33" s="210"/>
    </row>
    <row r="34" spans="1:6" s="211" customFormat="1" ht="13.5" customHeight="1">
      <c r="A34" s="251"/>
      <c r="B34" s="252" t="s">
        <v>81</v>
      </c>
      <c r="C34" s="253"/>
      <c r="D34" s="254">
        <v>300000</v>
      </c>
      <c r="E34" s="255"/>
      <c r="F34" s="256"/>
    </row>
    <row r="35" spans="1:6" s="38" customFormat="1" ht="22.5" customHeight="1" thickBot="1">
      <c r="A35" s="245" t="s">
        <v>70</v>
      </c>
      <c r="B35" s="246" t="s">
        <v>71</v>
      </c>
      <c r="C35" s="247" t="s">
        <v>69</v>
      </c>
      <c r="D35" s="248">
        <f>D36</f>
        <v>16258</v>
      </c>
      <c r="E35" s="249"/>
      <c r="F35" s="250"/>
    </row>
    <row r="36" spans="1:6" s="38" customFormat="1" ht="33.75" thickTop="1">
      <c r="A36" s="50" t="s">
        <v>72</v>
      </c>
      <c r="B36" s="89" t="s">
        <v>73</v>
      </c>
      <c r="C36" s="192"/>
      <c r="D36" s="99">
        <f>D37</f>
        <v>16258</v>
      </c>
      <c r="E36" s="103"/>
      <c r="F36" s="108"/>
    </row>
    <row r="37" spans="1:6" s="45" customFormat="1" ht="21" customHeight="1" thickBot="1">
      <c r="A37" s="234" t="s">
        <v>74</v>
      </c>
      <c r="B37" s="235" t="s">
        <v>75</v>
      </c>
      <c r="C37" s="236"/>
      <c r="D37" s="237">
        <v>16258</v>
      </c>
      <c r="E37" s="238"/>
      <c r="F37" s="239"/>
    </row>
    <row r="38" spans="1:6" s="45" customFormat="1" ht="22.5" customHeight="1" thickBot="1" thickTop="1">
      <c r="A38" s="116">
        <v>801</v>
      </c>
      <c r="B38" s="113" t="s">
        <v>33</v>
      </c>
      <c r="C38" s="118" t="s">
        <v>37</v>
      </c>
      <c r="D38" s="35">
        <f>D39+D51+D46</f>
        <v>44100</v>
      </c>
      <c r="E38" s="240">
        <f>E39+E51+E46</f>
        <v>8200</v>
      </c>
      <c r="F38" s="241">
        <f>F39+F51+F46</f>
        <v>73272</v>
      </c>
    </row>
    <row r="39" spans="1:6" s="45" customFormat="1" ht="21" customHeight="1" thickTop="1">
      <c r="A39" s="117">
        <v>80101</v>
      </c>
      <c r="B39" s="114" t="s">
        <v>34</v>
      </c>
      <c r="C39" s="109"/>
      <c r="D39" s="99">
        <f>SUM(D40:D45)</f>
        <v>18600</v>
      </c>
      <c r="E39" s="103">
        <f>SUM(E40:E45)</f>
        <v>4000</v>
      </c>
      <c r="F39" s="108">
        <f>SUM(F40:F45)</f>
        <v>17000</v>
      </c>
    </row>
    <row r="40" spans="1:6" s="45" customFormat="1" ht="66.75" customHeight="1">
      <c r="A40" s="120" t="s">
        <v>30</v>
      </c>
      <c r="B40" s="107" t="s">
        <v>92</v>
      </c>
      <c r="C40" s="55"/>
      <c r="D40" s="68">
        <v>18600</v>
      </c>
      <c r="E40" s="57"/>
      <c r="F40" s="58"/>
    </row>
    <row r="41" spans="1:6" s="45" customFormat="1" ht="15.75" customHeight="1">
      <c r="A41" s="106" t="s">
        <v>15</v>
      </c>
      <c r="B41" s="107" t="s">
        <v>16</v>
      </c>
      <c r="C41" s="55"/>
      <c r="D41" s="68"/>
      <c r="E41" s="57"/>
      <c r="F41" s="58">
        <v>2000</v>
      </c>
    </row>
    <row r="42" spans="1:6" s="45" customFormat="1" ht="15.75" customHeight="1">
      <c r="A42" s="46">
        <v>4210</v>
      </c>
      <c r="B42" s="47" t="s">
        <v>35</v>
      </c>
      <c r="C42" s="55"/>
      <c r="D42" s="68"/>
      <c r="E42" s="57"/>
      <c r="F42" s="58">
        <v>4000</v>
      </c>
    </row>
    <row r="43" spans="1:6" s="45" customFormat="1" ht="33" customHeight="1">
      <c r="A43" s="46">
        <v>4240</v>
      </c>
      <c r="B43" s="47" t="s">
        <v>50</v>
      </c>
      <c r="C43" s="55"/>
      <c r="D43" s="68"/>
      <c r="E43" s="57"/>
      <c r="F43" s="58">
        <v>4000</v>
      </c>
    </row>
    <row r="44" spans="1:6" s="45" customFormat="1" ht="18" customHeight="1">
      <c r="A44" s="46">
        <v>4270</v>
      </c>
      <c r="B44" s="47" t="s">
        <v>54</v>
      </c>
      <c r="C44" s="55"/>
      <c r="D44" s="68"/>
      <c r="E44" s="57"/>
      <c r="F44" s="58">
        <v>7000</v>
      </c>
    </row>
    <row r="45" spans="1:6" s="45" customFormat="1" ht="15.75" customHeight="1">
      <c r="A45" s="53" t="s">
        <v>11</v>
      </c>
      <c r="B45" s="88" t="s">
        <v>10</v>
      </c>
      <c r="C45" s="55"/>
      <c r="D45" s="68"/>
      <c r="E45" s="57">
        <v>4000</v>
      </c>
      <c r="F45" s="58"/>
    </row>
    <row r="46" spans="1:6" s="45" customFormat="1" ht="21" customHeight="1">
      <c r="A46" s="39">
        <v>80110</v>
      </c>
      <c r="B46" s="67" t="s">
        <v>36</v>
      </c>
      <c r="C46" s="64"/>
      <c r="D46" s="158">
        <f>SUM(D47:D50)</f>
        <v>13500</v>
      </c>
      <c r="E46" s="115"/>
      <c r="F46" s="44">
        <f>SUM(F47:F50)</f>
        <v>19100</v>
      </c>
    </row>
    <row r="47" spans="1:6" s="45" customFormat="1" ht="66">
      <c r="A47" s="120" t="s">
        <v>30</v>
      </c>
      <c r="B47" s="107" t="s">
        <v>61</v>
      </c>
      <c r="C47" s="55"/>
      <c r="D47" s="68">
        <v>13500</v>
      </c>
      <c r="E47" s="57"/>
      <c r="F47" s="200"/>
    </row>
    <row r="48" spans="1:6" s="45" customFormat="1" ht="16.5" customHeight="1">
      <c r="A48" s="46">
        <v>4210</v>
      </c>
      <c r="B48" s="47" t="s">
        <v>35</v>
      </c>
      <c r="C48" s="55"/>
      <c r="D48" s="68"/>
      <c r="E48" s="57"/>
      <c r="F48" s="58">
        <v>6300</v>
      </c>
    </row>
    <row r="49" spans="1:6" s="45" customFormat="1" ht="30.75" customHeight="1">
      <c r="A49" s="46">
        <v>4240</v>
      </c>
      <c r="B49" s="47" t="s">
        <v>50</v>
      </c>
      <c r="C49" s="55"/>
      <c r="D49" s="68"/>
      <c r="E49" s="57"/>
      <c r="F49" s="58">
        <v>7200</v>
      </c>
    </row>
    <row r="50" spans="1:6" s="45" customFormat="1" ht="15" customHeight="1">
      <c r="A50" s="46">
        <v>4270</v>
      </c>
      <c r="B50" s="47" t="s">
        <v>54</v>
      </c>
      <c r="C50" s="55"/>
      <c r="D50" s="68"/>
      <c r="E50" s="57"/>
      <c r="F50" s="58">
        <v>5600</v>
      </c>
    </row>
    <row r="51" spans="1:6" s="45" customFormat="1" ht="15" customHeight="1">
      <c r="A51" s="39">
        <v>80195</v>
      </c>
      <c r="B51" s="67" t="s">
        <v>29</v>
      </c>
      <c r="C51" s="162"/>
      <c r="D51" s="158">
        <f>SUM(D52:D53)</f>
        <v>12000</v>
      </c>
      <c r="E51" s="317">
        <f>SUM(E52:E56)</f>
        <v>4200</v>
      </c>
      <c r="F51" s="44">
        <f>F52+F53+F56</f>
        <v>37172</v>
      </c>
    </row>
    <row r="52" spans="1:6" s="45" customFormat="1" ht="16.5" customHeight="1">
      <c r="A52" s="46">
        <v>4440</v>
      </c>
      <c r="B52" s="47" t="s">
        <v>64</v>
      </c>
      <c r="C52" s="221"/>
      <c r="D52" s="68"/>
      <c r="E52" s="57"/>
      <c r="F52" s="58">
        <v>25172</v>
      </c>
    </row>
    <row r="53" spans="1:6" s="154" customFormat="1" ht="13.5" customHeight="1">
      <c r="A53" s="156"/>
      <c r="B53" s="157" t="s">
        <v>51</v>
      </c>
      <c r="C53" s="150"/>
      <c r="D53" s="151">
        <f>SUM(D54)</f>
        <v>12000</v>
      </c>
      <c r="E53" s="152"/>
      <c r="F53" s="153">
        <f>SUM(F54:F56)</f>
        <v>12000</v>
      </c>
    </row>
    <row r="54" spans="1:6" s="45" customFormat="1" ht="16.5" customHeight="1">
      <c r="A54" s="106" t="s">
        <v>39</v>
      </c>
      <c r="B54" s="107" t="s">
        <v>40</v>
      </c>
      <c r="C54" s="221"/>
      <c r="D54" s="68">
        <v>12000</v>
      </c>
      <c r="E54" s="57"/>
      <c r="F54" s="58"/>
    </row>
    <row r="55" spans="1:6" s="45" customFormat="1" ht="16.5" customHeight="1">
      <c r="A55" s="53" t="s">
        <v>52</v>
      </c>
      <c r="B55" s="88" t="s">
        <v>35</v>
      </c>
      <c r="C55" s="221"/>
      <c r="D55" s="68"/>
      <c r="E55" s="57"/>
      <c r="F55" s="58">
        <v>12000</v>
      </c>
    </row>
    <row r="56" spans="1:6" s="45" customFormat="1" ht="29.25" customHeight="1" thickBot="1">
      <c r="A56" s="46">
        <v>4270</v>
      </c>
      <c r="B56" s="54" t="s">
        <v>90</v>
      </c>
      <c r="C56" s="221"/>
      <c r="D56" s="68"/>
      <c r="E56" s="57">
        <v>4200</v>
      </c>
      <c r="F56" s="58"/>
    </row>
    <row r="57" spans="1:6" s="45" customFormat="1" ht="20.25" customHeight="1" thickBot="1" thickTop="1">
      <c r="A57" s="59">
        <v>851</v>
      </c>
      <c r="B57" s="49" t="s">
        <v>32</v>
      </c>
      <c r="C57" s="33" t="s">
        <v>12</v>
      </c>
      <c r="D57" s="60">
        <f>SUM(D58)</f>
        <v>148300</v>
      </c>
      <c r="E57" s="102"/>
      <c r="F57" s="70"/>
    </row>
    <row r="58" spans="1:6" s="45" customFormat="1" ht="20.25" customHeight="1" thickTop="1">
      <c r="A58" s="104">
        <v>85158</v>
      </c>
      <c r="B58" s="51" t="s">
        <v>59</v>
      </c>
      <c r="C58" s="97"/>
      <c r="D58" s="99">
        <f>SUM(D59:D62)</f>
        <v>148300</v>
      </c>
      <c r="E58" s="103"/>
      <c r="F58" s="108"/>
    </row>
    <row r="59" spans="1:6" s="45" customFormat="1" ht="18.75" customHeight="1">
      <c r="A59" s="120" t="s">
        <v>60</v>
      </c>
      <c r="B59" s="319" t="s">
        <v>62</v>
      </c>
      <c r="C59" s="155"/>
      <c r="D59" s="237">
        <v>1500</v>
      </c>
      <c r="E59" s="238"/>
      <c r="F59" s="239"/>
    </row>
    <row r="60" spans="1:6" s="45" customFormat="1" ht="65.25" customHeight="1">
      <c r="A60" s="106" t="s">
        <v>30</v>
      </c>
      <c r="B60" s="107" t="s">
        <v>123</v>
      </c>
      <c r="C60" s="98"/>
      <c r="D60" s="68">
        <v>66800</v>
      </c>
      <c r="E60" s="57"/>
      <c r="F60" s="58"/>
    </row>
    <row r="61" spans="1:6" s="45" customFormat="1" ht="17.25" customHeight="1">
      <c r="A61" s="106" t="s">
        <v>39</v>
      </c>
      <c r="B61" s="107" t="s">
        <v>40</v>
      </c>
      <c r="C61" s="98"/>
      <c r="D61" s="68">
        <v>40000</v>
      </c>
      <c r="E61" s="57"/>
      <c r="F61" s="58"/>
    </row>
    <row r="62" spans="1:6" s="45" customFormat="1" ht="18" customHeight="1">
      <c r="A62" s="257" t="s">
        <v>26</v>
      </c>
      <c r="B62" s="258" t="s">
        <v>27</v>
      </c>
      <c r="C62" s="182"/>
      <c r="D62" s="223">
        <v>40000</v>
      </c>
      <c r="E62" s="242"/>
      <c r="F62" s="243"/>
    </row>
    <row r="63" spans="1:6" s="38" customFormat="1" ht="21.75" customHeight="1" thickBot="1">
      <c r="A63" s="213">
        <v>852</v>
      </c>
      <c r="B63" s="214" t="s">
        <v>88</v>
      </c>
      <c r="C63" s="201" t="s">
        <v>48</v>
      </c>
      <c r="D63" s="215"/>
      <c r="E63" s="202"/>
      <c r="F63" s="203">
        <f>SUM(F64)</f>
        <v>8700</v>
      </c>
    </row>
    <row r="64" spans="1:6" s="38" customFormat="1" ht="17.25" customHeight="1" thickTop="1">
      <c r="A64" s="104">
        <v>85295</v>
      </c>
      <c r="B64" s="51" t="s">
        <v>29</v>
      </c>
      <c r="C64" s="62"/>
      <c r="D64" s="63"/>
      <c r="E64" s="52"/>
      <c r="F64" s="100">
        <f>SUM(F65:F68)</f>
        <v>8700</v>
      </c>
    </row>
    <row r="65" spans="1:6" s="38" customFormat="1" ht="28.5" customHeight="1">
      <c r="A65" s="1">
        <v>4210</v>
      </c>
      <c r="B65" s="54" t="s">
        <v>133</v>
      </c>
      <c r="C65" s="221"/>
      <c r="D65" s="232"/>
      <c r="E65" s="196"/>
      <c r="F65" s="195">
        <v>1200</v>
      </c>
    </row>
    <row r="66" spans="1:6" s="38" customFormat="1" ht="30" customHeight="1">
      <c r="A66" s="1">
        <v>4210</v>
      </c>
      <c r="B66" s="54" t="s">
        <v>130</v>
      </c>
      <c r="C66" s="221"/>
      <c r="D66" s="232"/>
      <c r="E66" s="196"/>
      <c r="F66" s="195">
        <v>2500</v>
      </c>
    </row>
    <row r="67" spans="1:6" s="38" customFormat="1" ht="30" customHeight="1">
      <c r="A67" s="1">
        <v>4210</v>
      </c>
      <c r="B67" s="54" t="s">
        <v>131</v>
      </c>
      <c r="C67" s="221"/>
      <c r="D67" s="232"/>
      <c r="E67" s="196"/>
      <c r="F67" s="195">
        <v>2000</v>
      </c>
    </row>
    <row r="68" spans="1:6" s="38" customFormat="1" ht="31.5" customHeight="1" thickBot="1">
      <c r="A68" s="229">
        <v>4300</v>
      </c>
      <c r="B68" s="230" t="s">
        <v>132</v>
      </c>
      <c r="C68" s="227"/>
      <c r="D68" s="223"/>
      <c r="E68" s="231"/>
      <c r="F68" s="228">
        <v>3000</v>
      </c>
    </row>
    <row r="69" spans="1:6" s="38" customFormat="1" ht="24.75" customHeight="1" thickBot="1" thickTop="1">
      <c r="A69" s="59">
        <v>854</v>
      </c>
      <c r="B69" s="49" t="s">
        <v>22</v>
      </c>
      <c r="C69" s="33" t="s">
        <v>37</v>
      </c>
      <c r="D69" s="69"/>
      <c r="E69" s="136"/>
      <c r="F69" s="130">
        <f>SUM(F70)</f>
        <v>3358</v>
      </c>
    </row>
    <row r="70" spans="1:6" s="38" customFormat="1" ht="17.25" customHeight="1" thickTop="1">
      <c r="A70" s="104">
        <v>85495</v>
      </c>
      <c r="B70" s="51" t="s">
        <v>29</v>
      </c>
      <c r="C70" s="62"/>
      <c r="D70" s="63"/>
      <c r="E70" s="52"/>
      <c r="F70" s="100">
        <f>SUM(F71)</f>
        <v>3358</v>
      </c>
    </row>
    <row r="71" spans="1:6" s="38" customFormat="1" ht="15" customHeight="1" thickBot="1">
      <c r="A71" s="322">
        <v>4440</v>
      </c>
      <c r="B71" s="323" t="s">
        <v>64</v>
      </c>
      <c r="C71" s="236"/>
      <c r="D71" s="237"/>
      <c r="E71" s="324"/>
      <c r="F71" s="321">
        <v>3358</v>
      </c>
    </row>
    <row r="72" spans="1:6" s="38" customFormat="1" ht="34.5" customHeight="1" thickBot="1" thickTop="1">
      <c r="A72" s="59">
        <v>900</v>
      </c>
      <c r="B72" s="49" t="s">
        <v>44</v>
      </c>
      <c r="C72" s="33" t="s">
        <v>21</v>
      </c>
      <c r="D72" s="60"/>
      <c r="E72" s="34">
        <f>E73+E77+E75</f>
        <v>18570</v>
      </c>
      <c r="F72" s="60">
        <f>F73+F77+F75</f>
        <v>904200</v>
      </c>
    </row>
    <row r="73" spans="1:6" s="38" customFormat="1" ht="19.5" customHeight="1" thickTop="1">
      <c r="A73" s="104">
        <v>90001</v>
      </c>
      <c r="B73" s="51" t="s">
        <v>63</v>
      </c>
      <c r="C73" s="192"/>
      <c r="D73" s="110"/>
      <c r="E73" s="111"/>
      <c r="F73" s="112">
        <f>SUM(F74)</f>
        <v>900000</v>
      </c>
    </row>
    <row r="74" spans="1:6" s="38" customFormat="1" ht="43.5" customHeight="1">
      <c r="A74" s="318">
        <v>6050</v>
      </c>
      <c r="B74" s="319" t="s">
        <v>122</v>
      </c>
      <c r="C74" s="236"/>
      <c r="D74" s="237"/>
      <c r="E74" s="320"/>
      <c r="F74" s="321">
        <v>900000</v>
      </c>
    </row>
    <row r="75" spans="1:6" s="38" customFormat="1" ht="19.5" customHeight="1">
      <c r="A75" s="71">
        <v>90004</v>
      </c>
      <c r="B75" s="67" t="s">
        <v>128</v>
      </c>
      <c r="C75" s="162"/>
      <c r="D75" s="66"/>
      <c r="E75" s="220">
        <f>SUM(E76)</f>
        <v>1000</v>
      </c>
      <c r="F75" s="164"/>
    </row>
    <row r="76" spans="1:6" s="38" customFormat="1" ht="27" customHeight="1">
      <c r="A76" s="197">
        <v>4300</v>
      </c>
      <c r="B76" s="198" t="s">
        <v>129</v>
      </c>
      <c r="C76" s="64"/>
      <c r="D76" s="66"/>
      <c r="E76" s="199">
        <v>1000</v>
      </c>
      <c r="F76" s="101"/>
    </row>
    <row r="77" spans="1:6" s="38" customFormat="1" ht="16.5">
      <c r="A77" s="71">
        <v>90095</v>
      </c>
      <c r="B77" s="67" t="s">
        <v>29</v>
      </c>
      <c r="C77" s="162"/>
      <c r="D77" s="158"/>
      <c r="E77" s="220">
        <f>SUM(E78:E82)</f>
        <v>17570</v>
      </c>
      <c r="F77" s="164">
        <f>SUM(F78:F82)</f>
        <v>4200</v>
      </c>
    </row>
    <row r="78" spans="1:6" s="38" customFormat="1" ht="18" customHeight="1">
      <c r="A78" s="1">
        <v>4270</v>
      </c>
      <c r="B78" s="54" t="s">
        <v>118</v>
      </c>
      <c r="C78" s="55"/>
      <c r="D78" s="68"/>
      <c r="E78" s="167">
        <v>4500</v>
      </c>
      <c r="F78" s="195"/>
    </row>
    <row r="79" spans="1:6" s="38" customFormat="1" ht="18" customHeight="1">
      <c r="A79" s="1">
        <v>4270</v>
      </c>
      <c r="B79" s="54" t="s">
        <v>121</v>
      </c>
      <c r="C79" s="55"/>
      <c r="D79" s="68"/>
      <c r="E79" s="167">
        <v>5000</v>
      </c>
      <c r="F79" s="195"/>
    </row>
    <row r="80" spans="1:6" s="38" customFormat="1" ht="28.5" customHeight="1">
      <c r="A80" s="1">
        <v>4270</v>
      </c>
      <c r="B80" s="54" t="s">
        <v>127</v>
      </c>
      <c r="C80" s="55"/>
      <c r="D80" s="68"/>
      <c r="E80" s="167"/>
      <c r="F80" s="195">
        <v>4200</v>
      </c>
    </row>
    <row r="81" spans="1:6" s="38" customFormat="1" ht="16.5">
      <c r="A81" s="1">
        <v>4270</v>
      </c>
      <c r="B81" s="54" t="s">
        <v>119</v>
      </c>
      <c r="C81" s="55"/>
      <c r="D81" s="68"/>
      <c r="E81" s="167">
        <v>7070</v>
      </c>
      <c r="F81" s="195"/>
    </row>
    <row r="82" spans="1:6" s="38" customFormat="1" ht="21" customHeight="1" thickBot="1">
      <c r="A82" s="1">
        <v>4270</v>
      </c>
      <c r="B82" s="54" t="s">
        <v>87</v>
      </c>
      <c r="C82" s="55"/>
      <c r="D82" s="68"/>
      <c r="E82" s="167">
        <v>1000</v>
      </c>
      <c r="F82" s="195"/>
    </row>
    <row r="83" spans="1:6" s="38" customFormat="1" ht="17.25" customHeight="1" thickBot="1" thickTop="1">
      <c r="A83" s="59">
        <v>926</v>
      </c>
      <c r="B83" s="49" t="s">
        <v>89</v>
      </c>
      <c r="C83" s="33" t="s">
        <v>48</v>
      </c>
      <c r="D83" s="60"/>
      <c r="E83" s="34"/>
      <c r="F83" s="37">
        <f>SUM(F84)</f>
        <v>6370</v>
      </c>
    </row>
    <row r="84" spans="1:6" s="38" customFormat="1" ht="19.5" customHeight="1" thickTop="1">
      <c r="A84" s="104">
        <v>92695</v>
      </c>
      <c r="B84" s="51" t="s">
        <v>29</v>
      </c>
      <c r="C84" s="192"/>
      <c r="D84" s="110"/>
      <c r="E84" s="111"/>
      <c r="F84" s="112">
        <f>SUM(F85:F87)</f>
        <v>6370</v>
      </c>
    </row>
    <row r="85" spans="1:6" s="45" customFormat="1" ht="30" customHeight="1">
      <c r="A85" s="46">
        <v>4210</v>
      </c>
      <c r="B85" s="47" t="s">
        <v>124</v>
      </c>
      <c r="C85" s="222"/>
      <c r="D85" s="68"/>
      <c r="E85" s="48"/>
      <c r="F85" s="58">
        <v>1000</v>
      </c>
    </row>
    <row r="86" spans="1:6" s="45" customFormat="1" ht="28.5" customHeight="1">
      <c r="A86" s="46">
        <v>4210</v>
      </c>
      <c r="B86" s="47" t="s">
        <v>125</v>
      </c>
      <c r="C86" s="222"/>
      <c r="D86" s="68"/>
      <c r="E86" s="48"/>
      <c r="F86" s="58">
        <v>2500</v>
      </c>
    </row>
    <row r="87" spans="1:6" s="38" customFormat="1" ht="24" customHeight="1" thickBot="1">
      <c r="A87" s="225">
        <v>4300</v>
      </c>
      <c r="B87" s="226" t="s">
        <v>126</v>
      </c>
      <c r="C87" s="227"/>
      <c r="D87" s="223"/>
      <c r="E87" s="224"/>
      <c r="F87" s="228">
        <v>2870</v>
      </c>
    </row>
    <row r="88" spans="1:6" s="79" customFormat="1" ht="18.75" customHeight="1" thickBot="1" thickTop="1">
      <c r="A88" s="74"/>
      <c r="B88" s="75" t="s">
        <v>7</v>
      </c>
      <c r="C88" s="76"/>
      <c r="D88" s="77">
        <f>D83+D72+D69+D63+D57+D38+D35+D30+D25+D17+D11</f>
        <v>509458</v>
      </c>
      <c r="E88" s="233">
        <f>E83+E72+E69+E63+E57+E38+E35+E30+E25+E17+E11</f>
        <v>42140</v>
      </c>
      <c r="F88" s="78">
        <f>F83+F72+F69+F63+F57+F38+F35+F30+F25+F17+F11</f>
        <v>1614770</v>
      </c>
    </row>
    <row r="89" spans="1:6" s="85" customFormat="1" ht="18.75" customHeight="1" thickBot="1" thickTop="1">
      <c r="A89" s="80"/>
      <c r="B89" s="81" t="s">
        <v>20</v>
      </c>
      <c r="C89" s="81"/>
      <c r="D89" s="83"/>
      <c r="E89" s="82">
        <f>F88-E88</f>
        <v>1572630</v>
      </c>
      <c r="F89" s="84"/>
    </row>
    <row r="90" s="86" customFormat="1" ht="13.5" thickTop="1"/>
    <row r="91" s="86" customFormat="1" ht="12.75"/>
    <row r="92" s="86" customFormat="1" ht="12.75">
      <c r="D92" s="93"/>
    </row>
    <row r="93" s="86" customFormat="1" ht="12.75"/>
    <row r="94" s="86" customFormat="1" ht="12.75"/>
    <row r="95" s="86" customFormat="1" ht="12.75"/>
    <row r="96" s="86" customFormat="1" ht="12.75"/>
    <row r="97" s="86" customFormat="1" ht="12.75"/>
    <row r="98" s="86" customFormat="1" ht="12.75"/>
  </sheetData>
  <printOptions horizontalCentered="1"/>
  <pageMargins left="0" right="0" top="0.7874015748031497" bottom="0.5905511811023623" header="0.31496062992125984" footer="0.5118110236220472"/>
  <pageSetup firstPageNumber="4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E5" sqref="E5"/>
    </sheetView>
  </sheetViews>
  <sheetFormatPr defaultColWidth="9.00390625" defaultRowHeight="12.75"/>
  <cols>
    <col min="1" max="1" width="8.375" style="2" customWidth="1"/>
    <col min="2" max="2" width="33.625" style="2" customWidth="1"/>
    <col min="3" max="3" width="6.125" style="2" customWidth="1"/>
    <col min="4" max="6" width="14.00390625" style="2" customWidth="1"/>
    <col min="7" max="16384" width="10.00390625" style="2" customWidth="1"/>
  </cols>
  <sheetData>
    <row r="1" spans="4:7" ht="12.75" customHeight="1">
      <c r="D1" s="4"/>
      <c r="E1" s="4" t="s">
        <v>17</v>
      </c>
      <c r="F1" s="4"/>
      <c r="G1" s="5"/>
    </row>
    <row r="2" spans="1:7" ht="12.75" customHeight="1">
      <c r="A2" s="6"/>
      <c r="B2" s="7"/>
      <c r="C2" s="8"/>
      <c r="D2" s="10"/>
      <c r="E2" s="10" t="s">
        <v>138</v>
      </c>
      <c r="F2" s="10"/>
      <c r="G2" s="5"/>
    </row>
    <row r="3" spans="1:7" ht="12.75" customHeight="1">
      <c r="A3" s="6"/>
      <c r="B3" s="7"/>
      <c r="C3" s="8"/>
      <c r="D3" s="10"/>
      <c r="E3" s="10" t="s">
        <v>13</v>
      </c>
      <c r="F3" s="10"/>
      <c r="G3" s="5"/>
    </row>
    <row r="4" spans="1:7" ht="12.75" customHeight="1">
      <c r="A4" s="6"/>
      <c r="B4" s="7"/>
      <c r="C4" s="8"/>
      <c r="D4" s="10"/>
      <c r="E4" s="10" t="s">
        <v>137</v>
      </c>
      <c r="F4" s="10"/>
      <c r="G4" s="5"/>
    </row>
    <row r="5" spans="1:7" ht="21.75" customHeight="1">
      <c r="A5" s="6"/>
      <c r="B5" s="7"/>
      <c r="C5" s="8"/>
      <c r="D5" s="9"/>
      <c r="E5" s="9"/>
      <c r="F5" s="10"/>
      <c r="G5" s="5"/>
    </row>
    <row r="6" spans="1:7" s="16" customFormat="1" ht="46.5" customHeight="1">
      <c r="A6" s="12" t="s">
        <v>83</v>
      </c>
      <c r="B6" s="13"/>
      <c r="C6" s="14"/>
      <c r="D6" s="15"/>
      <c r="E6" s="15"/>
      <c r="F6" s="15"/>
      <c r="G6" s="4"/>
    </row>
    <row r="7" spans="1:7" s="16" customFormat="1" ht="16.5" customHeight="1" thickBot="1">
      <c r="A7" s="12"/>
      <c r="B7" s="13"/>
      <c r="C7" s="14"/>
      <c r="D7" s="15"/>
      <c r="E7" s="15"/>
      <c r="F7" s="11" t="s">
        <v>9</v>
      </c>
      <c r="G7" s="4"/>
    </row>
    <row r="8" spans="1:6" s="22" customFormat="1" ht="27" customHeight="1">
      <c r="A8" s="17" t="s">
        <v>0</v>
      </c>
      <c r="B8" s="315" t="s">
        <v>1</v>
      </c>
      <c r="C8" s="18" t="s">
        <v>2</v>
      </c>
      <c r="D8" s="87" t="s">
        <v>19</v>
      </c>
      <c r="E8" s="105" t="s">
        <v>3</v>
      </c>
      <c r="F8" s="105"/>
    </row>
    <row r="9" spans="1:6" s="22" customFormat="1" ht="16.5" customHeight="1">
      <c r="A9" s="23" t="s">
        <v>4</v>
      </c>
      <c r="B9" s="24"/>
      <c r="C9" s="25" t="s">
        <v>5</v>
      </c>
      <c r="D9" s="121" t="s">
        <v>6</v>
      </c>
      <c r="E9" s="134" t="s">
        <v>8</v>
      </c>
      <c r="F9" s="128" t="s">
        <v>6</v>
      </c>
    </row>
    <row r="10" spans="1:6" s="96" customFormat="1" ht="8.25" customHeight="1" thickBot="1">
      <c r="A10" s="94">
        <v>1</v>
      </c>
      <c r="B10" s="95">
        <v>2</v>
      </c>
      <c r="C10" s="95">
        <v>3</v>
      </c>
      <c r="D10" s="122">
        <v>4</v>
      </c>
      <c r="E10" s="135">
        <v>5</v>
      </c>
      <c r="F10" s="129">
        <v>6</v>
      </c>
    </row>
    <row r="11" spans="1:6" s="38" customFormat="1" ht="21" customHeight="1" thickBot="1" thickTop="1">
      <c r="A11" s="59">
        <v>600</v>
      </c>
      <c r="B11" s="49" t="s">
        <v>23</v>
      </c>
      <c r="C11" s="33" t="s">
        <v>21</v>
      </c>
      <c r="D11" s="60"/>
      <c r="E11" s="136">
        <f>SUM(E12)</f>
        <v>2000000</v>
      </c>
      <c r="F11" s="130"/>
    </row>
    <row r="12" spans="1:6" s="38" customFormat="1" ht="31.5" customHeight="1" thickTop="1">
      <c r="A12" s="50" t="s">
        <v>24</v>
      </c>
      <c r="B12" s="89" t="s">
        <v>25</v>
      </c>
      <c r="C12" s="90"/>
      <c r="D12" s="123"/>
      <c r="E12" s="137">
        <f>SUM(E13)</f>
        <v>2000000</v>
      </c>
      <c r="F12" s="131"/>
    </row>
    <row r="13" spans="1:6" s="38" customFormat="1" ht="35.25" customHeight="1" thickBot="1">
      <c r="A13" s="1">
        <v>6050</v>
      </c>
      <c r="B13" s="54" t="s">
        <v>84</v>
      </c>
      <c r="C13" s="73"/>
      <c r="D13" s="124"/>
      <c r="E13" s="138">
        <v>2000000</v>
      </c>
      <c r="F13" s="132"/>
    </row>
    <row r="14" spans="1:6" s="38" customFormat="1" ht="35.25" customHeight="1" thickBot="1" thickTop="1">
      <c r="A14" s="59">
        <v>754</v>
      </c>
      <c r="B14" s="49" t="s">
        <v>65</v>
      </c>
      <c r="C14" s="33" t="s">
        <v>66</v>
      </c>
      <c r="D14" s="69"/>
      <c r="E14" s="136"/>
      <c r="F14" s="130">
        <f>F15</f>
        <v>24000</v>
      </c>
    </row>
    <row r="15" spans="1:6" s="38" customFormat="1" ht="17.25" customHeight="1" thickTop="1">
      <c r="A15" s="104">
        <v>75405</v>
      </c>
      <c r="B15" s="51" t="s">
        <v>67</v>
      </c>
      <c r="C15" s="97"/>
      <c r="D15" s="123"/>
      <c r="E15" s="137"/>
      <c r="F15" s="131">
        <f>F16</f>
        <v>24000</v>
      </c>
    </row>
    <row r="16" spans="1:6" s="38" customFormat="1" ht="22.5" customHeight="1" thickBot="1">
      <c r="A16" s="1">
        <v>4210</v>
      </c>
      <c r="B16" s="54" t="s">
        <v>35</v>
      </c>
      <c r="C16" s="73"/>
      <c r="D16" s="124"/>
      <c r="E16" s="168"/>
      <c r="F16" s="132">
        <v>24000</v>
      </c>
    </row>
    <row r="17" spans="1:6" s="38" customFormat="1" ht="18.75" customHeight="1" thickBot="1" thickTop="1">
      <c r="A17" s="116">
        <v>801</v>
      </c>
      <c r="B17" s="113" t="s">
        <v>33</v>
      </c>
      <c r="C17" s="33"/>
      <c r="D17" s="69">
        <f>D22+D25+D31+D34</f>
        <v>32000</v>
      </c>
      <c r="E17" s="119"/>
      <c r="F17" s="70">
        <f>F22+F25+F31+F34</f>
        <v>550714</v>
      </c>
    </row>
    <row r="18" spans="1:6" s="38" customFormat="1" ht="22.5" customHeight="1" hidden="1" thickTop="1">
      <c r="A18" s="174"/>
      <c r="B18" s="175"/>
      <c r="C18" s="97"/>
      <c r="D18" s="123"/>
      <c r="E18" s="176"/>
      <c r="F18" s="173"/>
    </row>
    <row r="19" spans="1:6" s="45" customFormat="1" ht="22.5" customHeight="1" hidden="1">
      <c r="A19" s="106"/>
      <c r="B19" s="47"/>
      <c r="C19" s="155"/>
      <c r="D19" s="177"/>
      <c r="E19" s="178"/>
      <c r="F19" s="179"/>
    </row>
    <row r="20" spans="1:6" s="45" customFormat="1" ht="22.5" customHeight="1" hidden="1">
      <c r="A20" s="46"/>
      <c r="B20" s="47"/>
      <c r="C20" s="98"/>
      <c r="D20" s="124"/>
      <c r="E20" s="180"/>
      <c r="F20" s="181"/>
    </row>
    <row r="21" spans="1:6" s="45" customFormat="1" ht="22.5" customHeight="1" hidden="1">
      <c r="A21" s="46"/>
      <c r="B21" s="47"/>
      <c r="C21" s="182"/>
      <c r="D21" s="183"/>
      <c r="E21" s="184"/>
      <c r="F21" s="185"/>
    </row>
    <row r="22" spans="1:6" s="38" customFormat="1" ht="22.5" customHeight="1" thickTop="1">
      <c r="A22" s="39">
        <v>80120</v>
      </c>
      <c r="B22" s="40" t="s">
        <v>38</v>
      </c>
      <c r="C22" s="169"/>
      <c r="D22" s="170"/>
      <c r="E22" s="171"/>
      <c r="F22" s="172">
        <f>SUM(F23:F24)</f>
        <v>500000</v>
      </c>
    </row>
    <row r="23" spans="1:6" s="38" customFormat="1" ht="16.5" customHeight="1">
      <c r="A23" s="106" t="s">
        <v>39</v>
      </c>
      <c r="B23" s="107" t="s">
        <v>40</v>
      </c>
      <c r="C23" s="98" t="s">
        <v>37</v>
      </c>
      <c r="D23" s="124"/>
      <c r="E23" s="138"/>
      <c r="F23" s="132"/>
    </row>
    <row r="24" spans="1:6" s="38" customFormat="1" ht="47.25" customHeight="1">
      <c r="A24" s="1">
        <v>6050</v>
      </c>
      <c r="B24" s="54" t="s">
        <v>85</v>
      </c>
      <c r="C24" s="98" t="s">
        <v>21</v>
      </c>
      <c r="D24" s="124"/>
      <c r="E24" s="138"/>
      <c r="F24" s="132">
        <v>500000</v>
      </c>
    </row>
    <row r="25" spans="1:6" s="38" customFormat="1" ht="22.5" customHeight="1">
      <c r="A25" s="39">
        <v>80130</v>
      </c>
      <c r="B25" s="40" t="s">
        <v>53</v>
      </c>
      <c r="C25" s="41" t="s">
        <v>37</v>
      </c>
      <c r="D25" s="159">
        <f>SUM(D26:D26)</f>
        <v>20000</v>
      </c>
      <c r="E25" s="160"/>
      <c r="F25" s="161">
        <f>SUM(F26:F30)</f>
        <v>20000</v>
      </c>
    </row>
    <row r="26" spans="1:6" s="38" customFormat="1" ht="69" customHeight="1">
      <c r="A26" s="120" t="s">
        <v>30</v>
      </c>
      <c r="B26" s="107" t="s">
        <v>92</v>
      </c>
      <c r="C26" s="73"/>
      <c r="D26" s="124">
        <v>20000</v>
      </c>
      <c r="E26" s="138"/>
      <c r="F26" s="132"/>
    </row>
    <row r="27" spans="1:6" s="38" customFormat="1" ht="21" customHeight="1">
      <c r="A27" s="106" t="s">
        <v>15</v>
      </c>
      <c r="B27" s="107" t="s">
        <v>16</v>
      </c>
      <c r="C27" s="98"/>
      <c r="D27" s="124"/>
      <c r="E27" s="138"/>
      <c r="F27" s="132">
        <v>4000</v>
      </c>
    </row>
    <row r="28" spans="1:6" s="38" customFormat="1" ht="33.75" customHeight="1">
      <c r="A28" s="46">
        <v>4240</v>
      </c>
      <c r="B28" s="47" t="s">
        <v>50</v>
      </c>
      <c r="C28" s="98"/>
      <c r="D28" s="124"/>
      <c r="E28" s="138"/>
      <c r="F28" s="132">
        <v>2000</v>
      </c>
    </row>
    <row r="29" spans="1:6" s="38" customFormat="1" ht="20.25" customHeight="1">
      <c r="A29" s="46">
        <v>4270</v>
      </c>
      <c r="B29" s="47" t="s">
        <v>54</v>
      </c>
      <c r="C29" s="98"/>
      <c r="D29" s="124"/>
      <c r="E29" s="138"/>
      <c r="F29" s="132">
        <v>8000</v>
      </c>
    </row>
    <row r="30" spans="1:6" s="38" customFormat="1" ht="20.25" customHeight="1">
      <c r="A30" s="53" t="s">
        <v>11</v>
      </c>
      <c r="B30" s="88" t="s">
        <v>10</v>
      </c>
      <c r="C30" s="98"/>
      <c r="D30" s="124"/>
      <c r="E30" s="138"/>
      <c r="F30" s="132">
        <v>6000</v>
      </c>
    </row>
    <row r="31" spans="1:6" s="38" customFormat="1" ht="22.5" customHeight="1">
      <c r="A31" s="39">
        <v>80140</v>
      </c>
      <c r="B31" s="40" t="s">
        <v>55</v>
      </c>
      <c r="C31" s="41" t="s">
        <v>37</v>
      </c>
      <c r="D31" s="159">
        <f>SUM(D32:D33)</f>
        <v>12000</v>
      </c>
      <c r="E31" s="160"/>
      <c r="F31" s="161">
        <f>SUM(F32:F33)</f>
        <v>12000</v>
      </c>
    </row>
    <row r="32" spans="1:6" s="38" customFormat="1" ht="70.5" customHeight="1">
      <c r="A32" s="120" t="s">
        <v>30</v>
      </c>
      <c r="B32" s="107" t="s">
        <v>61</v>
      </c>
      <c r="C32" s="73"/>
      <c r="D32" s="124">
        <v>12000</v>
      </c>
      <c r="E32" s="138"/>
      <c r="F32" s="132"/>
    </row>
    <row r="33" spans="1:6" s="38" customFormat="1" ht="21" customHeight="1">
      <c r="A33" s="225">
        <v>4260</v>
      </c>
      <c r="B33" s="226" t="s">
        <v>56</v>
      </c>
      <c r="C33" s="182"/>
      <c r="D33" s="183"/>
      <c r="E33" s="171"/>
      <c r="F33" s="244">
        <v>12000</v>
      </c>
    </row>
    <row r="34" spans="1:6" s="45" customFormat="1" ht="21" customHeight="1">
      <c r="A34" s="39">
        <v>80195</v>
      </c>
      <c r="B34" s="67" t="s">
        <v>29</v>
      </c>
      <c r="C34" s="64"/>
      <c r="D34" s="158"/>
      <c r="E34" s="115"/>
      <c r="F34" s="44">
        <f>SUM(F35:F35)</f>
        <v>18714</v>
      </c>
    </row>
    <row r="35" spans="1:6" s="45" customFormat="1" ht="21" customHeight="1" thickBot="1">
      <c r="A35" s="216">
        <v>4440</v>
      </c>
      <c r="B35" s="217" t="s">
        <v>64</v>
      </c>
      <c r="C35" s="64"/>
      <c r="D35" s="66"/>
      <c r="E35" s="115"/>
      <c r="F35" s="212">
        <v>18714</v>
      </c>
    </row>
    <row r="36" spans="1:6" s="38" customFormat="1" ht="34.5" customHeight="1" thickBot="1" thickTop="1">
      <c r="A36" s="59">
        <v>854</v>
      </c>
      <c r="B36" s="49" t="s">
        <v>22</v>
      </c>
      <c r="C36" s="33" t="s">
        <v>37</v>
      </c>
      <c r="D36" s="69">
        <f>SUM(D37)</f>
        <v>3500</v>
      </c>
      <c r="E36" s="136">
        <f>E37+E39</f>
        <v>47244</v>
      </c>
      <c r="F36" s="130"/>
    </row>
    <row r="37" spans="1:6" s="38" customFormat="1" ht="33.75" customHeight="1" thickTop="1">
      <c r="A37" s="71">
        <v>85406</v>
      </c>
      <c r="B37" s="67" t="s">
        <v>57</v>
      </c>
      <c r="C37" s="41"/>
      <c r="D37" s="42">
        <f>SUM(D38:D38)</f>
        <v>3500</v>
      </c>
      <c r="E37" s="139"/>
      <c r="F37" s="131"/>
    </row>
    <row r="38" spans="1:6" s="38" customFormat="1" ht="18" customHeight="1">
      <c r="A38" s="106" t="s">
        <v>58</v>
      </c>
      <c r="B38" s="54" t="s">
        <v>27</v>
      </c>
      <c r="C38" s="72"/>
      <c r="D38" s="56">
        <v>3500</v>
      </c>
      <c r="E38" s="138"/>
      <c r="F38" s="133"/>
    </row>
    <row r="39" spans="1:6" s="38" customFormat="1" ht="17.25" customHeight="1">
      <c r="A39" s="71">
        <v>85495</v>
      </c>
      <c r="B39" s="67" t="s">
        <v>29</v>
      </c>
      <c r="C39" s="162"/>
      <c r="D39" s="158"/>
      <c r="E39" s="163">
        <f>SUM(E40)</f>
        <v>47244</v>
      </c>
      <c r="F39" s="164"/>
    </row>
    <row r="40" spans="1:6" s="38" customFormat="1" ht="23.25" customHeight="1" thickBot="1">
      <c r="A40" s="46">
        <v>4440</v>
      </c>
      <c r="B40" s="47" t="s">
        <v>64</v>
      </c>
      <c r="C40" s="64"/>
      <c r="D40" s="66"/>
      <c r="E40" s="65">
        <v>47244</v>
      </c>
      <c r="F40" s="101"/>
    </row>
    <row r="41" spans="1:6" s="79" customFormat="1" ht="28.5" customHeight="1" thickBot="1" thickTop="1">
      <c r="A41" s="74"/>
      <c r="B41" s="75" t="s">
        <v>7</v>
      </c>
      <c r="C41" s="76"/>
      <c r="D41" s="77">
        <f>D11+D17+D36</f>
        <v>35500</v>
      </c>
      <c r="E41" s="166">
        <f>E11+E17+E36</f>
        <v>2047244</v>
      </c>
      <c r="F41" s="78">
        <f>F11+F17+F36+F14</f>
        <v>574714</v>
      </c>
    </row>
    <row r="42" spans="1:6" s="86" customFormat="1" ht="27.75" customHeight="1" thickBot="1" thickTop="1">
      <c r="A42" s="80"/>
      <c r="B42" s="81" t="s">
        <v>20</v>
      </c>
      <c r="C42" s="81"/>
      <c r="D42" s="83"/>
      <c r="E42" s="82">
        <f>F41-E41</f>
        <v>-1472530</v>
      </c>
      <c r="F42" s="165"/>
    </row>
    <row r="43" s="86" customFormat="1" ht="13.5" thickTop="1">
      <c r="E43" s="125"/>
    </row>
    <row r="44" s="86" customFormat="1" ht="12.75">
      <c r="E44" s="125"/>
    </row>
    <row r="45" spans="4:5" s="86" customFormat="1" ht="12.75">
      <c r="D45" s="92"/>
      <c r="E45" s="126"/>
    </row>
    <row r="46" spans="4:5" s="86" customFormat="1" ht="12.75">
      <c r="D46" s="93"/>
      <c r="E46" s="125"/>
    </row>
    <row r="47" spans="4:5" s="86" customFormat="1" ht="12.75">
      <c r="D47" s="93"/>
      <c r="E47" s="125"/>
    </row>
    <row r="48" s="86" customFormat="1" ht="12.75">
      <c r="E48" s="125"/>
    </row>
    <row r="49" s="86" customFormat="1" ht="12.75">
      <c r="E49" s="125"/>
    </row>
    <row r="50" s="86" customFormat="1" ht="12.75">
      <c r="E50" s="125"/>
    </row>
    <row r="51" ht="15.75">
      <c r="E51" s="127"/>
    </row>
    <row r="52" ht="15.75">
      <c r="E52" s="127"/>
    </row>
    <row r="53" ht="15.75">
      <c r="E53" s="127"/>
    </row>
    <row r="54" ht="15.75">
      <c r="E54" s="127"/>
    </row>
    <row r="55" ht="15.75">
      <c r="E55" s="127"/>
    </row>
    <row r="56" ht="15.75">
      <c r="E56" s="127"/>
    </row>
    <row r="57" ht="15.75">
      <c r="E57" s="127"/>
    </row>
    <row r="58" ht="15.75">
      <c r="E58" s="127"/>
    </row>
    <row r="59" ht="15.75">
      <c r="E59" s="127"/>
    </row>
    <row r="60" ht="15.75">
      <c r="E60" s="127"/>
    </row>
    <row r="61" ht="15.75">
      <c r="E61" s="127"/>
    </row>
    <row r="62" ht="15.75">
      <c r="E62" s="127"/>
    </row>
    <row r="63" ht="15.75">
      <c r="E63" s="127"/>
    </row>
    <row r="64" ht="15.75">
      <c r="E64" s="127"/>
    </row>
    <row r="65" ht="15.75">
      <c r="E65" s="127"/>
    </row>
    <row r="66" ht="15.75">
      <c r="E66" s="127"/>
    </row>
    <row r="67" ht="15.75">
      <c r="E67" s="127"/>
    </row>
    <row r="68" ht="15.75">
      <c r="E68" s="127"/>
    </row>
    <row r="69" ht="15.75">
      <c r="E69" s="127"/>
    </row>
    <row r="70" ht="15.75">
      <c r="E70" s="127"/>
    </row>
    <row r="71" ht="15.75">
      <c r="E71" s="127"/>
    </row>
    <row r="72" ht="15.75">
      <c r="E72" s="127"/>
    </row>
    <row r="73" ht="15.75">
      <c r="E73" s="127"/>
    </row>
    <row r="74" ht="15.75">
      <c r="E74" s="127"/>
    </row>
    <row r="75" ht="15.75">
      <c r="E75" s="127"/>
    </row>
    <row r="76" ht="15.75">
      <c r="E76" s="127"/>
    </row>
    <row r="77" ht="15.75">
      <c r="E77" s="127"/>
    </row>
    <row r="78" ht="15.75">
      <c r="E78" s="127"/>
    </row>
    <row r="79" ht="15.75">
      <c r="E79" s="127"/>
    </row>
    <row r="80" ht="15.75">
      <c r="E80" s="127"/>
    </row>
    <row r="81" ht="15.75">
      <c r="E81" s="127"/>
    </row>
    <row r="82" ht="15.75">
      <c r="E82" s="127"/>
    </row>
    <row r="83" ht="15.75">
      <c r="E83" s="127"/>
    </row>
    <row r="84" ht="15.75">
      <c r="E84" s="127"/>
    </row>
    <row r="85" ht="15.75">
      <c r="E85" s="127"/>
    </row>
    <row r="86" ht="15.75">
      <c r="E86" s="127"/>
    </row>
    <row r="87" ht="15.75">
      <c r="E87" s="127"/>
    </row>
    <row r="88" ht="15.75">
      <c r="E88" s="127"/>
    </row>
  </sheetData>
  <printOptions horizontalCentered="1"/>
  <pageMargins left="0" right="0" top="0.7874015748031497" bottom="0.5905511811023623" header="0.31496062992125984" footer="0"/>
  <pageSetup firstPageNumber="7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2004-06-25T07:40:35Z</cp:lastPrinted>
  <dcterms:created xsi:type="dcterms:W3CDTF">2000-03-17T13:30:26Z</dcterms:created>
  <dcterms:modified xsi:type="dcterms:W3CDTF">2004-08-13T06:33:14Z</dcterms:modified>
  <cp:category/>
  <cp:version/>
  <cp:contentType/>
  <cp:contentStatus/>
</cp:coreProperties>
</file>