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650" activeTab="1"/>
  </bookViews>
  <sheets>
    <sheet name="Zal nr 3 " sheetId="1" r:id="rId1"/>
    <sheet name="Zał1" sheetId="2" r:id="rId2"/>
    <sheet name="Zał nr2" sheetId="3" r:id="rId3"/>
  </sheets>
  <definedNames>
    <definedName name="_xlnm.Print_Titles" localSheetId="2">'Zał nr2'!$8:$10</definedName>
    <definedName name="_xlnm.Print_Titles" localSheetId="1">'Zał1'!$7:$9</definedName>
  </definedNames>
  <calcPr fullCalcOnLoad="1"/>
</workbook>
</file>

<file path=xl/sharedStrings.xml><?xml version="1.0" encoding="utf-8"?>
<sst xmlns="http://schemas.openxmlformats.org/spreadsheetml/2006/main" count="303" uniqueCount="194">
  <si>
    <t>Załącznik nr 1 do Uchwały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</si>
  <si>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</si>
  <si>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</si>
  <si>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</si>
  <si>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</si>
  <si>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</si>
  <si>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</si>
  <si>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</si>
  <si>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</si>
  <si>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OŚWIATA I WYCHOWANIE</t>
  </si>
  <si>
    <t>E</t>
  </si>
  <si>
    <t>Szkoły podstawowe</t>
  </si>
  <si>
    <t>Wpływy z usług</t>
  </si>
  <si>
    <t>OPIEKA SPOŁECZNA</t>
  </si>
  <si>
    <t>Dodatki mieszkaniowe</t>
  </si>
  <si>
    <t>Świadczenia społeczne</t>
  </si>
  <si>
    <t>RÓŻNE ROZLICZENIA</t>
  </si>
  <si>
    <t>OGÓŁEM</t>
  </si>
  <si>
    <t>per saldo</t>
  </si>
  <si>
    <t>Zmniejszenia</t>
  </si>
  <si>
    <t>w złotych</t>
  </si>
  <si>
    <t>Wynagrodzenia osobowe pracowników</t>
  </si>
  <si>
    <t>EDUKACYJNA OPIEKA WYCHOWAWCZA</t>
  </si>
  <si>
    <t>Świetlice szkolne</t>
  </si>
  <si>
    <t>Różne rozliczenia finansowe</t>
  </si>
  <si>
    <t>097</t>
  </si>
  <si>
    <t>Wpływy z różnych dochodów</t>
  </si>
  <si>
    <t>083</t>
  </si>
  <si>
    <t>4300</t>
  </si>
  <si>
    <t>Zakup usług remontowych</t>
  </si>
  <si>
    <t>Zakup usług pozostałych</t>
  </si>
  <si>
    <t>80110</t>
  </si>
  <si>
    <t>Gimnazja</t>
  </si>
  <si>
    <t>OCHRONA ZDROWIA</t>
  </si>
  <si>
    <t>85158</t>
  </si>
  <si>
    <t>w  złotych</t>
  </si>
  <si>
    <t>ADMINISTRACJA PUBLICZNA</t>
  </si>
  <si>
    <t>Urząd Miejski</t>
  </si>
  <si>
    <t>Załącznik nr 2 do Uchwały</t>
  </si>
  <si>
    <t>Rady Miejskiej w Koszalinie</t>
  </si>
  <si>
    <t>Fk</t>
  </si>
  <si>
    <t>z tego:</t>
  </si>
  <si>
    <t>ZMIANY   PLANU  DOCHODÓW  I  WYDATKÓW   NA  ZADANIA  WŁASNE                                               POWIATU  W  2003  ROKU</t>
  </si>
  <si>
    <t>Załącznik nr 3 do Uchwały</t>
  </si>
  <si>
    <t>Pozostała działalność</t>
  </si>
  <si>
    <t>Zakup materiałów i wyposażenia</t>
  </si>
  <si>
    <t>Składki na FP</t>
  </si>
  <si>
    <t>Gospodarka ściekowa i ochrona wód</t>
  </si>
  <si>
    <t>GOSPODARKA KOMUNALNA     I OCHRONA ŚRODOWISKA</t>
  </si>
  <si>
    <t>Dotacje otrzymane z funduszy celowych na realizację zadań bieżących jednostek sektora finansów publicznych</t>
  </si>
  <si>
    <t>TRANSPORT I ŁĄCZNOŚĆ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</si>
  <si>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</si>
  <si>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</si>
  <si>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</si>
  <si>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</si>
  <si>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</si>
  <si>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</si>
  <si>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</si>
  <si>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</si>
  <si>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 kanalizacja sanitarno-deszczowa - Os. Unii  Europejskiej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</si>
  <si>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</si>
  <si>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</si>
  <si>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</si>
  <si>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</si>
  <si>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</si>
  <si>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</si>
  <si>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</si>
  <si>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</si>
  <si>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- kolektor sanitarny "A" - II etap</t>
  </si>
  <si>
    <t>Lokaty</t>
  </si>
  <si>
    <t>Drogi publiczne gminne</t>
  </si>
  <si>
    <t xml:space="preserve">ŹRÓDŁA  POKRYCIA </t>
  </si>
  <si>
    <t>IK</t>
  </si>
  <si>
    <t>80101</t>
  </si>
  <si>
    <t>85415</t>
  </si>
  <si>
    <t>Pomoc materialna dla uczniów</t>
  </si>
  <si>
    <t>Stypendia oraz inne formy pomocy dla uczniów</t>
  </si>
  <si>
    <t>GOSPODARKA MIESZKANIOWA</t>
  </si>
  <si>
    <t>N</t>
  </si>
  <si>
    <t>Gospodarka gruntami i nieruchomościami</t>
  </si>
  <si>
    <t>047</t>
  </si>
  <si>
    <t>Wpływy z opłat za zarząd, użytkowanie i użytkowanie wieczyste nieruchomości</t>
  </si>
  <si>
    <t>077</t>
  </si>
  <si>
    <t>Wpłaty z tytułu odpłatnego nabycia prawa własności nieruchomości</t>
  </si>
  <si>
    <t>4110</t>
  </si>
  <si>
    <t>Składki na ubezpieczenia społeczne</t>
  </si>
  <si>
    <t>OA</t>
  </si>
  <si>
    <t>4120</t>
  </si>
  <si>
    <t xml:space="preserve">Wydatki inwestycyjne jednostek budżetowych </t>
  </si>
  <si>
    <t>758</t>
  </si>
  <si>
    <t>KULTURA FIZYCZNA I SPORT</t>
  </si>
  <si>
    <t>Obiekty sportowe</t>
  </si>
  <si>
    <t>Wydatki inwestycyjne jednostek budżetowych</t>
  </si>
  <si>
    <t>Uzbrojenie  Osiedla Podgórne - Batalionów Chłopskich</t>
  </si>
  <si>
    <t>Uzbrojenie  Osiedla Unii Europejskiej</t>
  </si>
  <si>
    <t>Uzbrojenie ul. Szczecińskiej</t>
  </si>
  <si>
    <t>Magistrala wodociągowa do Dzierżęcina</t>
  </si>
  <si>
    <t>KS</t>
  </si>
  <si>
    <t>ZMIANY   PLANU  DOCHODÓW  I   WYDATKÓW   NA  ZADANIA  WŁASNE                                   GMINY    W  2003  ROKU</t>
  </si>
  <si>
    <t>75814</t>
  </si>
  <si>
    <t>092</t>
  </si>
  <si>
    <t>Pozostałe odsetki</t>
  </si>
  <si>
    <t>4010</t>
  </si>
  <si>
    <t>Zakup energii</t>
  </si>
  <si>
    <t>Odpisy na ZFŚS</t>
  </si>
  <si>
    <t>SZKOLNICTWO WYŻSZE</t>
  </si>
  <si>
    <t>80309</t>
  </si>
  <si>
    <t>Pomoc materialna dla studentów</t>
  </si>
  <si>
    <t>3210</t>
  </si>
  <si>
    <t>Stypendia i zasiłki dla studentów</t>
  </si>
  <si>
    <t>85315</t>
  </si>
  <si>
    <t>3110</t>
  </si>
  <si>
    <t>80102</t>
  </si>
  <si>
    <t>Szkoły podstawowe specjalne</t>
  </si>
  <si>
    <t>80120</t>
  </si>
  <si>
    <t>Licea ogólnokształcące</t>
  </si>
  <si>
    <t>80123</t>
  </si>
  <si>
    <t>80130</t>
  </si>
  <si>
    <t>Szkoły zawodowe</t>
  </si>
  <si>
    <t>3020</t>
  </si>
  <si>
    <t>Nagrody i wydatki osobowe nie zaliczone do wynagrodzeń</t>
  </si>
  <si>
    <t>80140</t>
  </si>
  <si>
    <t>Centra kształcenia ustawicznego i praktycznego oraz ośrodki dokształcania zawodowego</t>
  </si>
  <si>
    <t>85410</t>
  </si>
  <si>
    <t>Internaty i bursy szkolne</t>
  </si>
  <si>
    <t>85495</t>
  </si>
  <si>
    <t>Wpływy z podatku rolnego, podatku leśnego, podatku od czynności cywilnoprawnych oraz podatków i opłat lokalnych od osób prawnych i innych jednostek organizacyjnych</t>
  </si>
  <si>
    <t>050</t>
  </si>
  <si>
    <t>Podatek od czynności cywilnoprawnych</t>
  </si>
  <si>
    <t>Wpływy z podatku rolnego, podatku leśnego, podatku od czynności cywilnoprawnych oraz podatków i opłat lokalnych od osób fizycznych</t>
  </si>
  <si>
    <t>056</t>
  </si>
  <si>
    <t>Zaległości z podatków zniesionych</t>
  </si>
  <si>
    <t>SM</t>
  </si>
  <si>
    <t>057</t>
  </si>
  <si>
    <t>Grzywny, mandaty i inne kary pieniężne od ludności</t>
  </si>
  <si>
    <t>75805</t>
  </si>
  <si>
    <t>Część rekompensująca subwencji ogólnej dla gmin</t>
  </si>
  <si>
    <t>292</t>
  </si>
  <si>
    <t>Subwencje ogólne z budżetu państwa</t>
  </si>
  <si>
    <r>
      <t xml:space="preserve">Wydatki inwestycyjne jednostek budżetowych - </t>
    </r>
    <r>
      <rPr>
        <i/>
        <sz val="10"/>
        <rFont val="Arial Narrow"/>
        <family val="2"/>
      </rPr>
      <t>Budowa sali gimnastycznej przy LO Nr 2</t>
    </r>
  </si>
  <si>
    <t>ul. Świerkowa - Jodłowa</t>
  </si>
  <si>
    <t>Osiedle " Bukowe " - drogi</t>
  </si>
  <si>
    <t xml:space="preserve"> ul.Walecznych</t>
  </si>
  <si>
    <t>ul.Gerberowa - Sadowa</t>
  </si>
  <si>
    <t xml:space="preserve"> Budowa ścieżek rowerowych</t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</si>
  <si>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</si>
  <si>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t>Oczyszczalnia ścieków w Jamnie</t>
  </si>
  <si>
    <t>Kolektor XXVII</t>
  </si>
  <si>
    <t>Kanalizacja sanitarna w ul.Zwycięstwa</t>
  </si>
  <si>
    <t>Uzbrojenie terenów pod spółdzielcze budownictwo mieszkaniowe</t>
  </si>
  <si>
    <t>Dokumentacja pod przyszłe inwestycje</t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</si>
  <si>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10"/>
        <rFont val="Arial Narrow"/>
        <family val="2"/>
      </rPr>
      <t>czyny społeczne</t>
    </r>
  </si>
  <si>
    <r>
      <t>Wydatki inwestycyjne jednostek budżetowych -</t>
    </r>
    <r>
      <rPr>
        <i/>
        <sz val="10"/>
        <rFont val="Arial Narrow"/>
        <family val="2"/>
      </rPr>
      <t xml:space="preserve"> Rozbudowa Ośrodka Taekwon-do</t>
    </r>
  </si>
  <si>
    <t>Placówki wychowania pozaszkolnego</t>
  </si>
  <si>
    <r>
      <t>Wydatki inwestycyjne jednostek budżetowych -</t>
    </r>
    <r>
      <rPr>
        <i/>
        <sz val="10"/>
        <rFont val="Arial Narrow"/>
        <family val="2"/>
      </rPr>
      <t xml:space="preserve"> Modernizacja budynku MDK</t>
    </r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</si>
  <si>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10"/>
        <rFont val="Arial Narrow"/>
        <family val="2"/>
      </rPr>
      <t>Modernizacja budynku MOK</t>
    </r>
  </si>
  <si>
    <t>85395</t>
  </si>
  <si>
    <t>RO "Lechitów"</t>
  </si>
  <si>
    <t>4210</t>
  </si>
  <si>
    <t>E / BRM</t>
  </si>
  <si>
    <t>BRM</t>
  </si>
  <si>
    <t>AU</t>
  </si>
  <si>
    <t>E / IK</t>
  </si>
  <si>
    <t>069</t>
  </si>
  <si>
    <t>Wpływy z różnych opłat</t>
  </si>
  <si>
    <t xml:space="preserve"> -  opłaty roczne</t>
  </si>
  <si>
    <t xml:space="preserve">  - pierwsze opłaty</t>
  </si>
  <si>
    <t xml:space="preserve"> - sprzedaż lokali mieszkalnych  +60 000</t>
  </si>
  <si>
    <t xml:space="preserve"> - sprzedaż lokali użytkowych   -500 000</t>
  </si>
  <si>
    <t xml:space="preserve"> - sprzedaż budynków   +150 000 </t>
  </si>
  <si>
    <t xml:space="preserve"> - sprzedaż gruntów  +200 000</t>
  </si>
  <si>
    <t>3030</t>
  </si>
  <si>
    <t>Różne wydatki na rzecz osób fizycznych</t>
  </si>
  <si>
    <t>4430</t>
  </si>
  <si>
    <t>Różne opłaty i składki</t>
  </si>
  <si>
    <t>4260</t>
  </si>
  <si>
    <r>
      <t xml:space="preserve">Zakłady gospodarki mieszkaniowej - </t>
    </r>
    <r>
      <rPr>
        <b/>
        <i/>
        <sz val="11"/>
        <rFont val="Arial Narrow"/>
        <family val="2"/>
      </rPr>
      <t xml:space="preserve">ZBM </t>
    </r>
  </si>
  <si>
    <t>Izby wytrzeźwień</t>
  </si>
  <si>
    <t>OP</t>
  </si>
  <si>
    <t>Zadania w zakresie kultury fizycznej i sportu</t>
  </si>
  <si>
    <r>
      <t xml:space="preserve">Dotacja celowa z budżetu na finansowanie lub dofinansowanie zadań zleconych do realizacji stowarzyszeniom </t>
    </r>
    <r>
      <rPr>
        <i/>
        <sz val="10"/>
        <rFont val="Arial Narrow"/>
        <family val="2"/>
      </rPr>
      <t xml:space="preserve">- Klub Sportowy Piłki Ręcznej "GWARDIA"  </t>
    </r>
  </si>
  <si>
    <t>KULTURA I OCHRONA DZIEDZICTWA NARODOWEGO</t>
  </si>
  <si>
    <t>Licea profilowane</t>
  </si>
  <si>
    <t xml:space="preserve"> </t>
  </si>
  <si>
    <r>
      <t xml:space="preserve">Dotacja podmiotowa z budżetu dla zakładu budżetowego - </t>
    </r>
    <r>
      <rPr>
        <i/>
        <sz val="10"/>
        <rFont val="Arial Narrow"/>
        <family val="2"/>
      </rPr>
      <t>inwentaryzacja budynków</t>
    </r>
  </si>
  <si>
    <t>DOCHODY OD OSÓB PRAWNYCH , OD OSÓB FIZYCZNYCH I OD INNYCH JEDNOSTEK  NIEPOSIADAJĄCYCH OSOBOWOŚCI PRAWNEJ</t>
  </si>
  <si>
    <t>4580</t>
  </si>
  <si>
    <r>
      <t>Domy i ośrodki kultury, świetlice i kluby -</t>
    </r>
    <r>
      <rPr>
        <b/>
        <i/>
        <sz val="11"/>
        <rFont val="Arial Narrow"/>
        <family val="2"/>
      </rPr>
      <t xml:space="preserve"> MOK</t>
    </r>
  </si>
  <si>
    <t xml:space="preserve"> - budowa kanalizacji deszczowej w ul.Batalinów Chłopskich </t>
  </si>
  <si>
    <t>Teatry dramatyczne i lalkowe</t>
  </si>
  <si>
    <t>RWZ</t>
  </si>
  <si>
    <t>Dotacje celowe przekazane z budżetu państwa na realizację inwestycji i zakupów inwestycyjnych własnych gmin</t>
  </si>
  <si>
    <t>z dnia  27  listopada  2003 roku</t>
  </si>
  <si>
    <t xml:space="preserve">Nr  XI / 150 / 2003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</si>
</sst>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2" fillId="0" borderId="3" xfId="0" applyFont="1" applyBorder="1" applyAlignment="1">
      <alignment wrapText="1"/>
    </xf>
    <xf numFmtId="3" fontId="9" fillId="0" borderId="0" xfId="0" applyNumberFormat="1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Continuous" vertical="center"/>
    </xf>
    <xf numFmtId="4" fontId="6" fillId="0" borderId="5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2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26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20" xfId="0" applyNumberFormat="1" applyFont="1" applyFill="1" applyBorder="1" applyAlignment="1" applyProtection="1">
      <alignment horizontal="right" vertical="center"/>
      <protection locked="0"/>
    </xf>
    <xf numFmtId="3" fontId="17" fillId="0" borderId="5" xfId="0" applyNumberFormat="1" applyFont="1" applyFill="1" applyBorder="1" applyAlignment="1" applyProtection="1">
      <alignment horizontal="right" vertical="center"/>
      <protection locked="0"/>
    </xf>
    <xf numFmtId="164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7" fillId="0" borderId="31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7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17" fillId="0" borderId="35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49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" xfId="0" applyNumberFormat="1" applyFont="1" applyFill="1" applyBorder="1" applyAlignment="1" applyProtection="1">
      <alignment vertical="center"/>
      <protection locked="0"/>
    </xf>
    <xf numFmtId="3" fontId="13" fillId="0" borderId="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8" fillId="0" borderId="21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horizontal="centerContinuous" vertical="center"/>
    </xf>
    <xf numFmtId="3" fontId="18" fillId="0" borderId="5" xfId="0" applyNumberFormat="1" applyFont="1" applyBorder="1" applyAlignment="1">
      <alignment horizontal="centerContinuous" vertical="center"/>
    </xf>
    <xf numFmtId="3" fontId="18" fillId="0" borderId="42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7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30" xfId="0" applyFont="1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" fontId="17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1" xfId="18" applyNumberFormat="1" applyFont="1" applyFill="1" applyBorder="1" applyAlignment="1" applyProtection="1">
      <alignment vertical="center" wrapText="1"/>
      <protection locked="0"/>
    </xf>
    <xf numFmtId="3" fontId="17" fillId="0" borderId="45" xfId="0" applyNumberFormat="1" applyFont="1" applyFill="1" applyBorder="1" applyAlignment="1" applyProtection="1">
      <alignment vertical="center"/>
      <protection locked="0"/>
    </xf>
    <xf numFmtId="3" fontId="17" fillId="0" borderId="39" xfId="0" applyNumberFormat="1" applyFont="1" applyFill="1" applyBorder="1" applyAlignment="1" applyProtection="1">
      <alignment vertical="center"/>
      <protection locked="0"/>
    </xf>
    <xf numFmtId="164" fontId="13" fillId="0" borderId="3" xfId="18" applyNumberFormat="1" applyFont="1" applyFill="1" applyBorder="1" applyAlignment="1" applyProtection="1">
      <alignment vertical="center" wrapText="1"/>
      <protection locked="0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" xfId="0" applyNumberFormat="1" applyFont="1" applyFill="1" applyBorder="1" applyAlignment="1" applyProtection="1">
      <alignment horizontal="center"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" xfId="18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3" fontId="17" fillId="0" borderId="5" xfId="0" applyNumberFormat="1" applyFont="1" applyFill="1" applyBorder="1" applyAlignment="1" applyProtection="1">
      <alignment vertical="center"/>
      <protection locked="0"/>
    </xf>
    <xf numFmtId="3" fontId="17" fillId="0" borderId="10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164" fontId="17" fillId="0" borderId="47" xfId="0" applyNumberFormat="1" applyFont="1" applyFill="1" applyBorder="1" applyAlignment="1" applyProtection="1">
      <alignment horizontal="center" vertical="center"/>
      <protection locked="0"/>
    </xf>
    <xf numFmtId="3" fontId="17" fillId="0" borderId="47" xfId="0" applyNumberFormat="1" applyFont="1" applyFill="1" applyBorder="1" applyAlignment="1" applyProtection="1">
      <alignment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48" xfId="0" applyNumberFormat="1" applyFont="1" applyFill="1" applyBorder="1" applyAlignment="1" applyProtection="1">
      <alignment horizontal="right" vertical="center"/>
      <protection locked="0"/>
    </xf>
    <xf numFmtId="3" fontId="17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49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7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49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47" xfId="0" applyNumberFormat="1" applyFont="1" applyFill="1" applyBorder="1" applyAlignment="1" applyProtection="1">
      <alignment vertical="center"/>
      <protection locked="0"/>
    </xf>
    <xf numFmtId="3" fontId="13" fillId="0" borderId="3" xfId="0" applyNumberFormat="1" applyFont="1" applyFill="1" applyBorder="1" applyAlignment="1" applyProtection="1">
      <alignment vertical="center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164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9" xfId="0" applyNumberFormat="1" applyFont="1" applyFill="1" applyBorder="1" applyAlignment="1" applyProtection="1">
      <alignment vertical="center" wrapText="1"/>
      <protection locked="0"/>
    </xf>
    <xf numFmtId="164" fontId="17" fillId="0" borderId="9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vertical="center"/>
      <protection locked="0"/>
    </xf>
    <xf numFmtId="3" fontId="17" fillId="0" borderId="54" xfId="0" applyNumberFormat="1" applyFont="1" applyFill="1" applyBorder="1" applyAlignment="1" applyProtection="1">
      <alignment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3" fontId="17" fillId="0" borderId="56" xfId="0" applyNumberFormat="1" applyFont="1" applyFill="1" applyBorder="1" applyAlignment="1" applyProtection="1">
      <alignment vertical="center"/>
      <protection locked="0"/>
    </xf>
    <xf numFmtId="0" fontId="7" fillId="0" borderId="36" xfId="0" applyNumberFormat="1" applyFont="1" applyFill="1" applyBorder="1" applyAlignment="1" applyProtection="1">
      <alignment horizontal="centerContinuous" vertical="center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0" fontId="13" fillId="0" borderId="29" xfId="0" applyNumberFormat="1" applyFont="1" applyFill="1" applyBorder="1" applyAlignment="1" applyProtection="1">
      <alignment horizontal="centerContinuous" vertical="center"/>
      <protection locked="0"/>
    </xf>
    <xf numFmtId="3" fontId="13" fillId="0" borderId="57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0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4" xfId="0" applyNumberFormat="1" applyFont="1" applyFill="1" applyBorder="1" applyAlignment="1" applyProtection="1">
      <alignment vertical="center"/>
      <protection locked="0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3" fontId="17" fillId="0" borderId="41" xfId="0" applyNumberFormat="1" applyFont="1" applyFill="1" applyBorder="1" applyAlignment="1" applyProtection="1">
      <alignment vertical="center"/>
      <protection locked="0"/>
    </xf>
    <xf numFmtId="3" fontId="17" fillId="0" borderId="42" xfId="0" applyNumberFormat="1" applyFont="1" applyFill="1" applyBorder="1" applyAlignment="1" applyProtection="1">
      <alignment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" fontId="17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8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164" fontId="9" fillId="0" borderId="3" xfId="18" applyNumberFormat="1" applyFont="1" applyFill="1" applyBorder="1" applyAlignment="1" applyProtection="1">
      <alignment vertical="center" wrapText="1"/>
      <protection locked="0"/>
    </xf>
    <xf numFmtId="3" fontId="18" fillId="0" borderId="40" xfId="0" applyNumberFormat="1" applyFont="1" applyBorder="1" applyAlignment="1">
      <alignment horizontal="centerContinuous" vertical="center"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1" fontId="9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0" borderId="3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34" xfId="0" applyNumberFormat="1" applyFont="1" applyFill="1" applyBorder="1" applyAlignment="1" applyProtection="1">
      <alignment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1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164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61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1" fontId="13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5" xfId="18" applyNumberFormat="1" applyFont="1" applyFill="1" applyBorder="1" applyAlignment="1" applyProtection="1">
      <alignment vertical="center" wrapText="1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Border="1" applyAlignment="1">
      <alignment vertical="center"/>
    </xf>
    <xf numFmtId="0" fontId="7" fillId="0" borderId="24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164" fontId="17" fillId="0" borderId="25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0" fontId="17" fillId="0" borderId="31" xfId="0" applyNumberFormat="1" applyFont="1" applyFill="1" applyBorder="1" applyAlignment="1" applyProtection="1">
      <alignment vertical="center" wrapText="1"/>
      <protection locked="0"/>
    </xf>
    <xf numFmtId="3" fontId="7" fillId="0" borderId="63" xfId="0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64" xfId="0" applyNumberFormat="1" applyFont="1" applyFill="1" applyBorder="1" applyAlignment="1" applyProtection="1">
      <alignment horizontal="right" vertical="center"/>
      <protection locked="0"/>
    </xf>
    <xf numFmtId="3" fontId="7" fillId="0" borderId="6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6" xfId="0" applyNumberFormat="1" applyFont="1" applyFill="1" applyBorder="1" applyAlignment="1" applyProtection="1">
      <alignment horizontal="centerContinuous" vertical="center"/>
      <protection locked="0"/>
    </xf>
    <xf numFmtId="0" fontId="9" fillId="0" borderId="3" xfId="0" applyFont="1" applyBorder="1" applyAlignment="1">
      <alignment horizontal="left" vertical="center"/>
    </xf>
    <xf numFmtId="164" fontId="14" fillId="0" borderId="3" xfId="0" applyNumberFormat="1" applyFont="1" applyFill="1" applyBorder="1" applyAlignment="1" applyProtection="1">
      <alignment horizontal="center"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1" fontId="9" fillId="0" borderId="17" xfId="0" applyNumberFormat="1" applyFont="1" applyFill="1" applyBorder="1" applyAlignment="1" applyProtection="1">
      <alignment horizontal="centerContinuous" vertical="center"/>
      <protection locked="0"/>
    </xf>
    <xf numFmtId="1" fontId="13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Continuous" vertical="center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NumberFormat="1" applyFont="1" applyFill="1" applyBorder="1" applyAlignment="1" applyProtection="1">
      <alignment vertical="center" wrapText="1"/>
      <protection locked="0"/>
    </xf>
    <xf numFmtId="164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 locked="0"/>
    </xf>
    <xf numFmtId="3" fontId="21" fillId="0" borderId="19" xfId="0" applyNumberFormat="1" applyFont="1" applyFill="1" applyBorder="1" applyAlignment="1" applyProtection="1">
      <alignment horizontal="right" vertical="center"/>
      <protection locked="0"/>
    </xf>
    <xf numFmtId="3" fontId="21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20" xfId="0" applyNumberFormat="1" applyFont="1" applyFill="1" applyBorder="1" applyAlignment="1" applyProtection="1">
      <alignment horizontal="right" vertical="center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vertical="center" wrapText="1"/>
      <protection locked="0"/>
    </xf>
    <xf numFmtId="3" fontId="21" fillId="0" borderId="3" xfId="0" applyNumberFormat="1" applyFont="1" applyFill="1" applyBorder="1" applyAlignment="1" applyProtection="1">
      <alignment vertical="center"/>
      <protection locked="0"/>
    </xf>
    <xf numFmtId="3" fontId="21" fillId="0" borderId="7" xfId="0" applyNumberFormat="1" applyFont="1" applyFill="1" applyBorder="1" applyAlignment="1" applyProtection="1">
      <alignment horizontal="right" vertical="center"/>
      <protection locked="0"/>
    </xf>
    <xf numFmtId="3" fontId="21" fillId="0" borderId="34" xfId="0" applyNumberFormat="1" applyFont="1" applyFill="1" applyBorder="1" applyAlignment="1" applyProtection="1">
      <alignment horizontal="right" vertical="center"/>
      <protection locked="0"/>
    </xf>
    <xf numFmtId="3" fontId="21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49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49" fontId="9" fillId="0" borderId="46" xfId="0" applyNumberFormat="1" applyFont="1" applyFill="1" applyBorder="1" applyAlignment="1" applyProtection="1">
      <alignment horizontal="centerContinuous" vertical="center"/>
      <protection locked="0"/>
    </xf>
    <xf numFmtId="49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vertical="center" wrapText="1"/>
      <protection locked="0"/>
    </xf>
    <xf numFmtId="1" fontId="17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25" xfId="18" applyNumberFormat="1" applyFont="1" applyFill="1" applyBorder="1" applyAlignment="1" applyProtection="1">
      <alignment vertical="center" wrapText="1"/>
      <protection locked="0"/>
    </xf>
    <xf numFmtId="3" fontId="17" fillId="0" borderId="27" xfId="0" applyNumberFormat="1" applyFont="1" applyFill="1" applyBorder="1" applyAlignment="1" applyProtection="1">
      <alignment vertical="center"/>
      <protection locked="0"/>
    </xf>
    <xf numFmtId="3" fontId="17" fillId="0" borderId="66" xfId="0" applyNumberFormat="1" applyFont="1" applyFill="1" applyBorder="1" applyAlignment="1" applyProtection="1">
      <alignment vertical="center"/>
      <protection locked="0"/>
    </xf>
    <xf numFmtId="3" fontId="17" fillId="0" borderId="50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" fontId="13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49" fontId="13" fillId="0" borderId="59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67" xfId="0" applyNumberFormat="1" applyFont="1" applyFill="1" applyBorder="1" applyAlignment="1" applyProtection="1">
      <alignment horizontal="right" vertical="center"/>
      <protection locked="0"/>
    </xf>
    <xf numFmtId="3" fontId="17" fillId="0" borderId="65" xfId="0" applyNumberFormat="1" applyFont="1" applyFill="1" applyBorder="1" applyAlignment="1" applyProtection="1">
      <alignment horizontal="right"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20" fillId="0" borderId="29" xfId="0" applyNumberFormat="1" applyFont="1" applyFill="1" applyBorder="1" applyAlignment="1" applyProtection="1">
      <alignment horizontal="center" vertical="center"/>
      <protection locked="0"/>
    </xf>
    <xf numFmtId="3" fontId="17" fillId="0" borderId="37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1" fontId="13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C14" sqref="C14"/>
    </sheetView>
  </sheetViews>
  <sheetFormatPr defaultColWidth="9.00390625" defaultRowHeight="12.75"/>
  <cols>
    <col min="1" max="1" width="7.875" style="5" customWidth="1"/>
    <col min="2" max="2" width="48.25390625" style="5" customWidth="1"/>
    <col min="3" max="4" width="15.75390625" style="5" customWidth="1"/>
    <col min="5" max="16384" width="9.125" style="5" customWidth="1"/>
  </cols>
  <sheetData>
    <row r="1" ht="12.75">
      <c r="C1" s="1" t="s">
        <v>43</v>
      </c>
    </row>
    <row r="2" ht="14.25" customHeight="1">
      <c r="C2" s="2" t="s">
        <v>193</v>
      </c>
    </row>
    <row r="3" spans="1:4" ht="14.25" customHeight="1">
      <c r="A3" s="9"/>
      <c r="B3" s="9"/>
      <c r="C3" s="2" t="s">
        <v>39</v>
      </c>
      <c r="D3" s="10"/>
    </row>
    <row r="4" spans="1:4" ht="14.25" customHeight="1">
      <c r="A4" s="9"/>
      <c r="B4" s="9"/>
      <c r="C4" s="2" t="s">
        <v>192</v>
      </c>
      <c r="D4" s="10"/>
    </row>
    <row r="5" spans="1:4" ht="13.5" customHeight="1">
      <c r="A5" s="9"/>
      <c r="B5" s="9"/>
      <c r="C5" s="11"/>
      <c r="D5" s="10"/>
    </row>
    <row r="6" spans="1:4" ht="18">
      <c r="A6" s="9"/>
      <c r="B6" s="6" t="s">
        <v>71</v>
      </c>
      <c r="C6" s="6"/>
      <c r="D6" s="10"/>
    </row>
    <row r="7" spans="1:4" ht="18">
      <c r="A7" s="9"/>
      <c r="B7" s="6" t="s">
        <v>51</v>
      </c>
      <c r="C7" s="9"/>
      <c r="D7" s="10"/>
    </row>
    <row r="8" ht="13.5" thickBot="1">
      <c r="D8" s="8" t="s">
        <v>20</v>
      </c>
    </row>
    <row r="9" spans="1:4" ht="36.75" customHeight="1" thickBot="1" thickTop="1">
      <c r="A9" s="12" t="s">
        <v>52</v>
      </c>
      <c r="B9" s="13" t="s">
        <v>53</v>
      </c>
      <c r="C9" s="13" t="s">
        <v>54</v>
      </c>
      <c r="D9" s="14" t="s">
        <v>55</v>
      </c>
    </row>
    <row r="10" spans="1:4" ht="14.25" customHeight="1" thickBot="1" thickTop="1">
      <c r="A10" s="15">
        <v>1</v>
      </c>
      <c r="B10" s="16">
        <v>2</v>
      </c>
      <c r="C10" s="16">
        <v>3</v>
      </c>
      <c r="D10" s="17">
        <v>4</v>
      </c>
    </row>
    <row r="11" spans="1:4" ht="45" customHeight="1" thickTop="1">
      <c r="A11" s="18">
        <v>952</v>
      </c>
      <c r="B11" s="19" t="s">
        <v>56</v>
      </c>
      <c r="C11" s="20">
        <f>C14+C16</f>
        <v>21370000</v>
      </c>
      <c r="D11" s="21"/>
    </row>
    <row r="12" spans="1:4" ht="18.75" customHeight="1">
      <c r="A12" s="22"/>
      <c r="B12" s="23" t="s">
        <v>41</v>
      </c>
      <c r="C12" s="24"/>
      <c r="D12" s="21"/>
    </row>
    <row r="13" spans="1:4" ht="12" customHeight="1" hidden="1">
      <c r="A13" s="22"/>
      <c r="B13" s="23"/>
      <c r="C13" s="24"/>
      <c r="D13" s="21"/>
    </row>
    <row r="14" spans="1:4" ht="28.5" customHeight="1">
      <c r="A14" s="22"/>
      <c r="B14" s="25" t="s">
        <v>57</v>
      </c>
      <c r="C14" s="26">
        <v>20000000</v>
      </c>
      <c r="D14" s="27"/>
    </row>
    <row r="15" spans="1:4" ht="3.75" customHeight="1" hidden="1">
      <c r="A15" s="22"/>
      <c r="B15" s="28"/>
      <c r="C15" s="29"/>
      <c r="D15" s="27"/>
    </row>
    <row r="16" spans="1:4" ht="25.5" customHeight="1">
      <c r="A16" s="22"/>
      <c r="B16" s="25" t="s">
        <v>58</v>
      </c>
      <c r="C16" s="26">
        <f>SUM(C17:C19)</f>
        <v>1370000</v>
      </c>
      <c r="D16" s="27"/>
    </row>
    <row r="17" spans="1:4" ht="34.5" customHeight="1">
      <c r="A17" s="22"/>
      <c r="B17" s="30" t="s">
        <v>59</v>
      </c>
      <c r="C17" s="31">
        <v>300000</v>
      </c>
      <c r="D17" s="27"/>
    </row>
    <row r="18" spans="1:4" s="53" customFormat="1" ht="14.25" customHeight="1">
      <c r="A18" s="52"/>
      <c r="B18" s="32" t="s">
        <v>68</v>
      </c>
      <c r="C18" s="31">
        <v>800000</v>
      </c>
      <c r="D18" s="41"/>
    </row>
    <row r="19" spans="1:4" s="53" customFormat="1" ht="31.5" customHeight="1">
      <c r="A19" s="52"/>
      <c r="B19" s="30" t="s">
        <v>188</v>
      </c>
      <c r="C19" s="31">
        <v>270000</v>
      </c>
      <c r="D19" s="41"/>
    </row>
    <row r="20" spans="1:4" ht="28.5" customHeight="1">
      <c r="A20" s="18">
        <v>955</v>
      </c>
      <c r="B20" s="33" t="s">
        <v>60</v>
      </c>
      <c r="C20" s="7">
        <v>1424085</v>
      </c>
      <c r="D20" s="34"/>
    </row>
    <row r="21" spans="1:4" ht="16.5" customHeight="1">
      <c r="A21" s="22"/>
      <c r="B21" s="32"/>
      <c r="C21" s="31"/>
      <c r="D21" s="27"/>
    </row>
    <row r="22" spans="1:4" ht="15.75">
      <c r="A22" s="18">
        <v>992</v>
      </c>
      <c r="B22" s="33" t="s">
        <v>61</v>
      </c>
      <c r="C22" s="35"/>
      <c r="D22" s="36">
        <f>D24+D25+D26+D27</f>
        <v>9975300</v>
      </c>
    </row>
    <row r="23" spans="1:4" ht="15.75" customHeight="1">
      <c r="A23" s="22"/>
      <c r="B23" s="23" t="s">
        <v>41</v>
      </c>
      <c r="C23" s="35"/>
      <c r="D23" s="37"/>
    </row>
    <row r="24" spans="1:4" ht="30.75" customHeight="1">
      <c r="A24" s="22"/>
      <c r="B24" s="38" t="s">
        <v>62</v>
      </c>
      <c r="C24" s="39"/>
      <c r="D24" s="40">
        <v>3840600</v>
      </c>
    </row>
    <row r="25" spans="1:4" ht="32.25" customHeight="1">
      <c r="A25" s="22"/>
      <c r="B25" s="38" t="s">
        <v>63</v>
      </c>
      <c r="C25" s="39"/>
      <c r="D25" s="40">
        <v>4438700</v>
      </c>
    </row>
    <row r="26" spans="1:4" ht="24.75" customHeight="1">
      <c r="A26" s="22"/>
      <c r="B26" s="28" t="s">
        <v>64</v>
      </c>
      <c r="C26" s="29"/>
      <c r="D26" s="41">
        <v>900000</v>
      </c>
    </row>
    <row r="27" spans="1:4" ht="18.75" customHeight="1">
      <c r="A27" s="22"/>
      <c r="B27" s="28" t="s">
        <v>65</v>
      </c>
      <c r="C27" s="29"/>
      <c r="D27" s="41">
        <v>796000</v>
      </c>
    </row>
    <row r="28" spans="1:4" ht="25.5" customHeight="1" thickBot="1">
      <c r="A28" s="18">
        <v>994</v>
      </c>
      <c r="B28" s="33" t="s">
        <v>69</v>
      </c>
      <c r="C28" s="42"/>
      <c r="D28" s="54">
        <v>299891</v>
      </c>
    </row>
    <row r="29" spans="1:4" ht="21" customHeight="1" thickBot="1" thickTop="1">
      <c r="A29" s="43"/>
      <c r="B29" s="44" t="s">
        <v>66</v>
      </c>
      <c r="C29" s="3">
        <f>C20+C11+C21</f>
        <v>22794085</v>
      </c>
      <c r="D29" s="4">
        <f>D22+D28</f>
        <v>10275191</v>
      </c>
    </row>
    <row r="30" spans="1:4" ht="27" customHeight="1" thickBot="1" thickTop="1">
      <c r="A30" s="43"/>
      <c r="B30" s="44" t="s">
        <v>67</v>
      </c>
      <c r="C30" s="45">
        <f>D29-C29</f>
        <v>-12518894</v>
      </c>
      <c r="D30" s="46"/>
    </row>
    <row r="31" spans="1:4" ht="16.5" thickTop="1">
      <c r="A31" s="47"/>
      <c r="B31" s="48"/>
      <c r="C31" s="49"/>
      <c r="D31" s="49"/>
    </row>
    <row r="32" spans="1:4" ht="15.75">
      <c r="A32" s="47"/>
      <c r="B32" s="48"/>
      <c r="C32" s="49"/>
      <c r="D32" s="49"/>
    </row>
    <row r="33" spans="1:4" ht="15.75">
      <c r="A33" s="47"/>
      <c r="B33" s="48"/>
      <c r="C33" s="49"/>
      <c r="D33" s="49"/>
    </row>
    <row r="34" spans="1:4" ht="15.75">
      <c r="A34" s="47"/>
      <c r="B34" s="48"/>
      <c r="C34" s="49"/>
      <c r="D34" s="49"/>
    </row>
    <row r="35" spans="1:4" ht="15.75">
      <c r="A35" s="47"/>
      <c r="B35" s="48"/>
      <c r="C35" s="49"/>
      <c r="D35" s="49"/>
    </row>
    <row r="36" spans="1:4" ht="15.75">
      <c r="A36" s="47"/>
      <c r="B36" s="48"/>
      <c r="C36" s="49"/>
      <c r="D36" s="49"/>
    </row>
    <row r="37" spans="1:4" ht="12.75">
      <c r="A37" s="47"/>
      <c r="B37" s="47"/>
      <c r="C37" s="50"/>
      <c r="D37" s="50"/>
    </row>
    <row r="38" spans="1:4" ht="12.75">
      <c r="A38" s="47"/>
      <c r="B38" s="47"/>
      <c r="C38" s="50"/>
      <c r="D38" s="50"/>
    </row>
    <row r="39" spans="1:4" ht="12.75">
      <c r="A39" s="47"/>
      <c r="B39" s="47"/>
      <c r="C39" s="50"/>
      <c r="D39" s="50"/>
    </row>
    <row r="40" spans="3:4" ht="12.75">
      <c r="C40" s="51"/>
      <c r="D40" s="51"/>
    </row>
    <row r="41" spans="3:4" ht="12.75">
      <c r="C41" s="51"/>
      <c r="D41" s="51"/>
    </row>
    <row r="42" spans="3:4" ht="12.75">
      <c r="C42" s="51"/>
      <c r="D42" s="51"/>
    </row>
    <row r="43" spans="3:4" ht="12.75">
      <c r="C43" s="51"/>
      <c r="D43" s="51"/>
    </row>
    <row r="44" spans="3:4" ht="12.75">
      <c r="C44" s="51"/>
      <c r="D44" s="51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55" customWidth="1"/>
    <col min="2" max="2" width="32.25390625" style="55" customWidth="1"/>
    <col min="3" max="3" width="6.125" style="55" customWidth="1"/>
    <col min="4" max="5" width="10.375" style="55" customWidth="1"/>
    <col min="6" max="7" width="12.00390625" style="55" customWidth="1"/>
    <col min="8" max="16384" width="10.00390625" style="55" customWidth="1"/>
  </cols>
  <sheetData>
    <row r="1" spans="4:8" ht="11.25" customHeight="1">
      <c r="D1" s="56"/>
      <c r="E1" s="56"/>
      <c r="F1" s="1" t="s">
        <v>0</v>
      </c>
      <c r="G1" s="57"/>
      <c r="H1" s="57"/>
    </row>
    <row r="2" spans="1:8" ht="11.25" customHeight="1">
      <c r="A2" s="58"/>
      <c r="B2" s="59"/>
      <c r="C2" s="60"/>
      <c r="D2" s="61"/>
      <c r="E2" s="61"/>
      <c r="F2" s="2" t="s">
        <v>193</v>
      </c>
      <c r="G2" s="62"/>
      <c r="H2" s="57"/>
    </row>
    <row r="3" spans="1:8" ht="11.25" customHeight="1">
      <c r="A3" s="58"/>
      <c r="B3" s="59"/>
      <c r="C3" s="60"/>
      <c r="D3" s="61"/>
      <c r="E3" s="61"/>
      <c r="F3" s="2" t="s">
        <v>39</v>
      </c>
      <c r="G3" s="62"/>
      <c r="H3" s="57"/>
    </row>
    <row r="4" spans="1:8" ht="11.25" customHeight="1">
      <c r="A4" s="58"/>
      <c r="B4" s="59"/>
      <c r="C4" s="60"/>
      <c r="D4" s="61"/>
      <c r="E4" s="61"/>
      <c r="F4" s="2" t="s">
        <v>192</v>
      </c>
      <c r="G4" s="62"/>
      <c r="H4" s="57"/>
    </row>
    <row r="5" spans="1:8" s="67" customFormat="1" ht="40.5" customHeight="1">
      <c r="A5" s="63" t="s">
        <v>98</v>
      </c>
      <c r="B5" s="64"/>
      <c r="C5" s="65"/>
      <c r="D5" s="66"/>
      <c r="E5" s="66"/>
      <c r="F5" s="66"/>
      <c r="G5" s="66"/>
      <c r="H5" s="1"/>
    </row>
    <row r="6" spans="1:8" s="67" customFormat="1" ht="15.75" customHeight="1" thickBot="1">
      <c r="A6" s="63"/>
      <c r="B6" s="64"/>
      <c r="C6" s="65"/>
      <c r="D6" s="66"/>
      <c r="E6" s="66"/>
      <c r="F6" s="66"/>
      <c r="G6" s="66" t="s">
        <v>35</v>
      </c>
      <c r="H6" s="1"/>
    </row>
    <row r="7" spans="1:7" s="74" customFormat="1" ht="22.5" customHeight="1">
      <c r="A7" s="68" t="s">
        <v>1</v>
      </c>
      <c r="B7" s="69" t="s">
        <v>2</v>
      </c>
      <c r="C7" s="70" t="s">
        <v>3</v>
      </c>
      <c r="D7" s="140" t="s">
        <v>4</v>
      </c>
      <c r="E7" s="141"/>
      <c r="F7" s="72" t="s">
        <v>5</v>
      </c>
      <c r="G7" s="73"/>
    </row>
    <row r="8" spans="1:7" s="74" customFormat="1" ht="14.25" customHeight="1">
      <c r="A8" s="75" t="s">
        <v>6</v>
      </c>
      <c r="B8" s="76"/>
      <c r="C8" s="77" t="s">
        <v>7</v>
      </c>
      <c r="D8" s="78" t="s">
        <v>19</v>
      </c>
      <c r="E8" s="79" t="s">
        <v>8</v>
      </c>
      <c r="F8" s="142" t="s">
        <v>19</v>
      </c>
      <c r="G8" s="80" t="s">
        <v>8</v>
      </c>
    </row>
    <row r="9" spans="1:7" s="148" customFormat="1" ht="9.75" customHeight="1" thickBot="1">
      <c r="A9" s="143">
        <v>1</v>
      </c>
      <c r="B9" s="144">
        <v>2</v>
      </c>
      <c r="C9" s="144">
        <v>3</v>
      </c>
      <c r="D9" s="144">
        <v>4</v>
      </c>
      <c r="E9" s="145">
        <v>5</v>
      </c>
      <c r="F9" s="146">
        <v>6</v>
      </c>
      <c r="G9" s="147">
        <v>7</v>
      </c>
    </row>
    <row r="10" spans="1:7" s="88" customFormat="1" ht="17.25" customHeight="1" thickBot="1" thickTop="1">
      <c r="A10" s="81">
        <v>600</v>
      </c>
      <c r="B10" s="82" t="s">
        <v>50</v>
      </c>
      <c r="C10" s="83" t="s">
        <v>72</v>
      </c>
      <c r="D10" s="84"/>
      <c r="E10" s="102"/>
      <c r="F10" s="86">
        <f>F11</f>
        <v>367000</v>
      </c>
      <c r="G10" s="87">
        <f>G11</f>
        <v>507000</v>
      </c>
    </row>
    <row r="11" spans="1:7" s="126" customFormat="1" ht="13.5" customHeight="1" thickTop="1">
      <c r="A11" s="149">
        <v>60016</v>
      </c>
      <c r="B11" s="150" t="s">
        <v>70</v>
      </c>
      <c r="C11" s="103"/>
      <c r="D11" s="104"/>
      <c r="E11" s="105"/>
      <c r="F11" s="151">
        <f>F12</f>
        <v>367000</v>
      </c>
      <c r="G11" s="152">
        <f>G12</f>
        <v>507000</v>
      </c>
    </row>
    <row r="12" spans="1:7" s="126" customFormat="1" ht="33" customHeight="1">
      <c r="A12" s="158">
        <v>6050</v>
      </c>
      <c r="B12" s="153" t="s">
        <v>92</v>
      </c>
      <c r="C12" s="159"/>
      <c r="D12" s="154"/>
      <c r="E12" s="155"/>
      <c r="F12" s="156">
        <f>SUM(F13:F17)</f>
        <v>367000</v>
      </c>
      <c r="G12" s="157">
        <f>SUM(G13:G17)</f>
        <v>507000</v>
      </c>
    </row>
    <row r="13" spans="1:7" s="1" customFormat="1" ht="14.25" customHeight="1">
      <c r="A13" s="268"/>
      <c r="B13" s="269" t="s">
        <v>140</v>
      </c>
      <c r="C13" s="270"/>
      <c r="D13" s="271"/>
      <c r="E13" s="272"/>
      <c r="F13" s="273"/>
      <c r="G13" s="274">
        <v>367000</v>
      </c>
    </row>
    <row r="14" spans="1:7" s="1" customFormat="1" ht="14.25" customHeight="1">
      <c r="A14" s="268"/>
      <c r="B14" s="275" t="s">
        <v>141</v>
      </c>
      <c r="C14" s="270"/>
      <c r="D14" s="271"/>
      <c r="E14" s="272"/>
      <c r="F14" s="273"/>
      <c r="G14" s="274">
        <v>140000</v>
      </c>
    </row>
    <row r="15" spans="1:7" s="240" customFormat="1" ht="14.25" customHeight="1">
      <c r="A15" s="234"/>
      <c r="B15" s="269" t="s">
        <v>142</v>
      </c>
      <c r="C15" s="235"/>
      <c r="D15" s="236"/>
      <c r="E15" s="237"/>
      <c r="F15" s="238">
        <v>70000</v>
      </c>
      <c r="G15" s="239"/>
    </row>
    <row r="16" spans="1:7" s="240" customFormat="1" ht="14.25" customHeight="1">
      <c r="A16" s="234"/>
      <c r="B16" s="269" t="s">
        <v>143</v>
      </c>
      <c r="C16" s="235"/>
      <c r="D16" s="236"/>
      <c r="E16" s="237"/>
      <c r="F16" s="238">
        <v>177000</v>
      </c>
      <c r="G16" s="239"/>
    </row>
    <row r="17" spans="1:7" s="240" customFormat="1" ht="14.25" customHeight="1" thickBot="1">
      <c r="A17" s="234"/>
      <c r="B17" s="275" t="s">
        <v>144</v>
      </c>
      <c r="C17" s="235"/>
      <c r="D17" s="236"/>
      <c r="E17" s="237"/>
      <c r="F17" s="238">
        <v>120000</v>
      </c>
      <c r="G17" s="239"/>
    </row>
    <row r="18" spans="1:7" s="88" customFormat="1" ht="18.75" customHeight="1" thickBot="1" thickTop="1">
      <c r="A18" s="160">
        <v>700</v>
      </c>
      <c r="B18" s="161" t="s">
        <v>77</v>
      </c>
      <c r="C18" s="83"/>
      <c r="D18" s="162">
        <f>D21+D36+D19</f>
        <v>180000</v>
      </c>
      <c r="E18" s="163">
        <f>E21+E36+E19</f>
        <v>520000</v>
      </c>
      <c r="F18" s="164">
        <f>F21+F36+F19</f>
        <v>486200</v>
      </c>
      <c r="G18" s="165">
        <f>G36+G21+G19</f>
        <v>54000</v>
      </c>
    </row>
    <row r="19" spans="1:7" s="126" customFormat="1" ht="29.25" customHeight="1" thickTop="1">
      <c r="A19" s="303">
        <v>70001</v>
      </c>
      <c r="B19" s="304" t="s">
        <v>176</v>
      </c>
      <c r="C19" s="249" t="s">
        <v>72</v>
      </c>
      <c r="D19" s="259"/>
      <c r="E19" s="305"/>
      <c r="F19" s="306">
        <f>SUM(F20:F20)</f>
        <v>300000</v>
      </c>
      <c r="G19" s="307"/>
    </row>
    <row r="20" spans="1:7" s="126" customFormat="1" ht="44.25" customHeight="1">
      <c r="A20" s="158">
        <v>2510</v>
      </c>
      <c r="B20" s="153" t="s">
        <v>184</v>
      </c>
      <c r="C20" s="159"/>
      <c r="D20" s="154"/>
      <c r="E20" s="155"/>
      <c r="F20" s="156">
        <v>300000</v>
      </c>
      <c r="G20" s="157"/>
    </row>
    <row r="21" spans="1:7" s="126" customFormat="1" ht="30.75" customHeight="1">
      <c r="A21" s="225">
        <v>70005</v>
      </c>
      <c r="B21" s="150" t="s">
        <v>79</v>
      </c>
      <c r="C21" s="103" t="s">
        <v>78</v>
      </c>
      <c r="D21" s="104">
        <f>D22+D25+D26+D31</f>
        <v>180000</v>
      </c>
      <c r="E21" s="105">
        <f>E22+E25+E26+E31</f>
        <v>520000</v>
      </c>
      <c r="F21" s="151">
        <f>SUM(F22:F35)</f>
        <v>186200</v>
      </c>
      <c r="G21" s="152">
        <f>SUM(G22:G35)</f>
        <v>24000</v>
      </c>
    </row>
    <row r="22" spans="1:7" s="126" customFormat="1" ht="32.25" customHeight="1">
      <c r="A22" s="299" t="s">
        <v>80</v>
      </c>
      <c r="B22" s="153" t="s">
        <v>81</v>
      </c>
      <c r="C22" s="159"/>
      <c r="D22" s="154"/>
      <c r="E22" s="155">
        <f>SUM(E23:E24)</f>
        <v>520000</v>
      </c>
      <c r="F22" s="156"/>
      <c r="G22" s="157"/>
    </row>
    <row r="23" spans="1:7" s="240" customFormat="1" ht="14.25" customHeight="1">
      <c r="A23" s="300"/>
      <c r="B23" s="229" t="s">
        <v>166</v>
      </c>
      <c r="C23" s="235"/>
      <c r="D23" s="236"/>
      <c r="E23" s="237">
        <v>300000</v>
      </c>
      <c r="F23" s="238"/>
      <c r="G23" s="239"/>
    </row>
    <row r="24" spans="1:7" s="240" customFormat="1" ht="14.25" customHeight="1">
      <c r="A24" s="300"/>
      <c r="B24" s="229" t="s">
        <v>165</v>
      </c>
      <c r="C24" s="235"/>
      <c r="D24" s="236"/>
      <c r="E24" s="237">
        <v>220000</v>
      </c>
      <c r="F24" s="238"/>
      <c r="G24" s="239"/>
    </row>
    <row r="25" spans="1:7" s="126" customFormat="1" ht="14.25" customHeight="1">
      <c r="A25" s="299" t="s">
        <v>163</v>
      </c>
      <c r="B25" s="153" t="s">
        <v>164</v>
      </c>
      <c r="C25" s="159"/>
      <c r="D25" s="186">
        <v>50000</v>
      </c>
      <c r="E25" s="155"/>
      <c r="F25" s="156"/>
      <c r="G25" s="157"/>
    </row>
    <row r="26" spans="1:7" s="126" customFormat="1" ht="32.25" customHeight="1">
      <c r="A26" s="106" t="s">
        <v>82</v>
      </c>
      <c r="B26" s="112" t="s">
        <v>83</v>
      </c>
      <c r="C26" s="159"/>
      <c r="D26" s="186">
        <v>90000</v>
      </c>
      <c r="E26" s="155"/>
      <c r="F26" s="156"/>
      <c r="G26" s="157"/>
    </row>
    <row r="27" spans="1:7" s="240" customFormat="1" ht="13.5" customHeight="1">
      <c r="A27" s="301"/>
      <c r="B27" s="302" t="s">
        <v>167</v>
      </c>
      <c r="C27" s="235"/>
      <c r="D27" s="236"/>
      <c r="E27" s="237"/>
      <c r="F27" s="238"/>
      <c r="G27" s="239"/>
    </row>
    <row r="28" spans="1:7" s="240" customFormat="1" ht="13.5" customHeight="1">
      <c r="A28" s="301"/>
      <c r="B28" s="302" t="s">
        <v>168</v>
      </c>
      <c r="C28" s="235"/>
      <c r="D28" s="236"/>
      <c r="E28" s="237"/>
      <c r="F28" s="238"/>
      <c r="G28" s="239"/>
    </row>
    <row r="29" spans="1:7" s="240" customFormat="1" ht="13.5" customHeight="1">
      <c r="A29" s="301"/>
      <c r="B29" s="302" t="s">
        <v>169</v>
      </c>
      <c r="C29" s="235"/>
      <c r="D29" s="236"/>
      <c r="E29" s="237"/>
      <c r="F29" s="238"/>
      <c r="G29" s="239"/>
    </row>
    <row r="30" spans="1:7" s="240" customFormat="1" ht="13.5" customHeight="1">
      <c r="A30" s="301"/>
      <c r="B30" s="302" t="s">
        <v>170</v>
      </c>
      <c r="C30" s="235"/>
      <c r="D30" s="236"/>
      <c r="E30" s="237"/>
      <c r="F30" s="238"/>
      <c r="G30" s="239"/>
    </row>
    <row r="31" spans="1:7" s="126" customFormat="1" ht="15" customHeight="1">
      <c r="A31" s="299" t="s">
        <v>25</v>
      </c>
      <c r="B31" s="153" t="s">
        <v>26</v>
      </c>
      <c r="C31" s="159"/>
      <c r="D31" s="186">
        <v>40000</v>
      </c>
      <c r="E31" s="155"/>
      <c r="F31" s="156"/>
      <c r="G31" s="157"/>
    </row>
    <row r="32" spans="1:7" s="126" customFormat="1" ht="15" customHeight="1">
      <c r="A32" s="299" t="s">
        <v>171</v>
      </c>
      <c r="B32" s="153" t="s">
        <v>172</v>
      </c>
      <c r="C32" s="200"/>
      <c r="D32" s="186"/>
      <c r="E32" s="155"/>
      <c r="F32" s="156">
        <v>100000</v>
      </c>
      <c r="G32" s="157"/>
    </row>
    <row r="33" spans="1:7" s="126" customFormat="1" ht="15" customHeight="1">
      <c r="A33" s="299" t="s">
        <v>28</v>
      </c>
      <c r="B33" s="153" t="s">
        <v>30</v>
      </c>
      <c r="C33" s="200"/>
      <c r="D33" s="186"/>
      <c r="E33" s="155"/>
      <c r="F33" s="156">
        <v>86200</v>
      </c>
      <c r="G33" s="157"/>
    </row>
    <row r="34" spans="1:7" s="126" customFormat="1" ht="15" customHeight="1">
      <c r="A34" s="299" t="s">
        <v>173</v>
      </c>
      <c r="B34" s="153" t="s">
        <v>174</v>
      </c>
      <c r="C34" s="200"/>
      <c r="D34" s="186"/>
      <c r="E34" s="155"/>
      <c r="F34" s="156"/>
      <c r="G34" s="157">
        <v>14000</v>
      </c>
    </row>
    <row r="35" spans="1:7" s="126" customFormat="1" ht="12" customHeight="1">
      <c r="A35" s="299" t="s">
        <v>175</v>
      </c>
      <c r="B35" s="153" t="s">
        <v>103</v>
      </c>
      <c r="C35" s="200"/>
      <c r="D35" s="186"/>
      <c r="E35" s="155"/>
      <c r="F35" s="156"/>
      <c r="G35" s="157">
        <v>10000</v>
      </c>
    </row>
    <row r="36" spans="1:7" s="126" customFormat="1" ht="14.25" customHeight="1">
      <c r="A36" s="225">
        <v>70095</v>
      </c>
      <c r="B36" s="150" t="s">
        <v>44</v>
      </c>
      <c r="C36" s="103" t="s">
        <v>72</v>
      </c>
      <c r="D36" s="104"/>
      <c r="E36" s="105"/>
      <c r="F36" s="151"/>
      <c r="G36" s="152">
        <f>G37</f>
        <v>30000</v>
      </c>
    </row>
    <row r="37" spans="1:7" s="126" customFormat="1" ht="44.25" customHeight="1" thickBot="1">
      <c r="A37" s="158">
        <v>6050</v>
      </c>
      <c r="B37" s="153" t="s">
        <v>145</v>
      </c>
      <c r="C37" s="159"/>
      <c r="D37" s="154"/>
      <c r="E37" s="155"/>
      <c r="F37" s="156"/>
      <c r="G37" s="157">
        <v>30000</v>
      </c>
    </row>
    <row r="38" spans="1:7" s="126" customFormat="1" ht="16.5" customHeight="1" thickBot="1" thickTop="1">
      <c r="A38" s="168">
        <v>750</v>
      </c>
      <c r="B38" s="82" t="s">
        <v>36</v>
      </c>
      <c r="C38" s="169"/>
      <c r="D38" s="84">
        <f>D39+D43</f>
        <v>15000</v>
      </c>
      <c r="E38" s="85">
        <f>E39+E43</f>
        <v>224</v>
      </c>
      <c r="F38" s="86">
        <f>F39+F43</f>
        <v>615000</v>
      </c>
      <c r="G38" s="87">
        <f>G39+G43</f>
        <v>1424</v>
      </c>
    </row>
    <row r="39" spans="1:7" s="126" customFormat="1" ht="15.75" customHeight="1" thickTop="1">
      <c r="A39" s="170">
        <v>75023</v>
      </c>
      <c r="B39" s="171" t="s">
        <v>37</v>
      </c>
      <c r="C39" s="91" t="s">
        <v>86</v>
      </c>
      <c r="D39" s="172"/>
      <c r="E39" s="173"/>
      <c r="F39" s="174">
        <f>SUM(F40:F42)</f>
        <v>415000</v>
      </c>
      <c r="G39" s="94"/>
    </row>
    <row r="40" spans="1:7" s="126" customFormat="1" ht="14.25" customHeight="1">
      <c r="A40" s="315" t="s">
        <v>102</v>
      </c>
      <c r="B40" s="267" t="s">
        <v>21</v>
      </c>
      <c r="C40" s="178"/>
      <c r="D40" s="179"/>
      <c r="E40" s="119"/>
      <c r="F40" s="180">
        <v>200000</v>
      </c>
      <c r="G40" s="121"/>
    </row>
    <row r="41" spans="1:7" s="126" customFormat="1" ht="16.5" customHeight="1">
      <c r="A41" s="176" t="s">
        <v>84</v>
      </c>
      <c r="B41" s="110" t="s">
        <v>85</v>
      </c>
      <c r="C41" s="111"/>
      <c r="D41" s="124"/>
      <c r="E41" s="175"/>
      <c r="F41" s="124">
        <v>200000</v>
      </c>
      <c r="G41" s="125"/>
    </row>
    <row r="42" spans="1:7" s="126" customFormat="1" ht="16.5" customHeight="1">
      <c r="A42" s="176" t="s">
        <v>87</v>
      </c>
      <c r="B42" s="110" t="s">
        <v>46</v>
      </c>
      <c r="C42" s="111"/>
      <c r="D42" s="124"/>
      <c r="E42" s="175"/>
      <c r="F42" s="124">
        <v>15000</v>
      </c>
      <c r="G42" s="125"/>
    </row>
    <row r="43" spans="1:7" s="126" customFormat="1" ht="16.5" customHeight="1">
      <c r="A43" s="177">
        <v>75095</v>
      </c>
      <c r="B43" s="117" t="s">
        <v>44</v>
      </c>
      <c r="C43" s="178"/>
      <c r="D43" s="179">
        <f>SUM(D44)</f>
        <v>15000</v>
      </c>
      <c r="E43" s="119">
        <f>SUM(E44:E49)</f>
        <v>224</v>
      </c>
      <c r="F43" s="120">
        <f>SUM(F49)</f>
        <v>200000</v>
      </c>
      <c r="G43" s="121">
        <f>G44+G47+G46</f>
        <v>1424</v>
      </c>
    </row>
    <row r="44" spans="1:7" s="126" customFormat="1" ht="31.5" customHeight="1">
      <c r="A44" s="95" t="s">
        <v>133</v>
      </c>
      <c r="B44" s="107" t="s">
        <v>134</v>
      </c>
      <c r="C44" s="97" t="s">
        <v>132</v>
      </c>
      <c r="D44" s="257">
        <v>15000</v>
      </c>
      <c r="E44" s="99"/>
      <c r="F44" s="98"/>
      <c r="G44" s="181"/>
    </row>
    <row r="45" spans="1:7" s="126" customFormat="1" ht="17.25" customHeight="1">
      <c r="A45" s="106" t="s">
        <v>100</v>
      </c>
      <c r="B45" s="110" t="s">
        <v>101</v>
      </c>
      <c r="C45" s="111" t="s">
        <v>190</v>
      </c>
      <c r="D45" s="124"/>
      <c r="E45" s="108">
        <v>224</v>
      </c>
      <c r="F45" s="113"/>
      <c r="G45" s="125"/>
    </row>
    <row r="46" spans="1:7" s="126" customFormat="1" ht="15" customHeight="1">
      <c r="A46" s="106" t="s">
        <v>158</v>
      </c>
      <c r="B46" s="110" t="s">
        <v>45</v>
      </c>
      <c r="C46" s="111" t="s">
        <v>190</v>
      </c>
      <c r="D46" s="124"/>
      <c r="E46" s="108"/>
      <c r="F46" s="113"/>
      <c r="G46" s="125">
        <v>224</v>
      </c>
    </row>
    <row r="47" spans="1:7" s="224" customFormat="1" ht="14.25" customHeight="1">
      <c r="A47" s="289"/>
      <c r="B47" s="290" t="s">
        <v>157</v>
      </c>
      <c r="C47" s="200" t="s">
        <v>160</v>
      </c>
      <c r="D47" s="291"/>
      <c r="E47" s="292"/>
      <c r="F47" s="293"/>
      <c r="G47" s="294">
        <f>SUM(G48:G48)</f>
        <v>1200</v>
      </c>
    </row>
    <row r="48" spans="1:7" s="88" customFormat="1" ht="17.25" customHeight="1">
      <c r="A48" s="106" t="s">
        <v>28</v>
      </c>
      <c r="B48" s="112" t="s">
        <v>45</v>
      </c>
      <c r="C48" s="200"/>
      <c r="D48" s="186"/>
      <c r="E48" s="108"/>
      <c r="F48" s="113"/>
      <c r="G48" s="125">
        <v>1200</v>
      </c>
    </row>
    <row r="49" spans="1:7" s="88" customFormat="1" ht="17.25" customHeight="1" thickBot="1">
      <c r="A49" s="176" t="s">
        <v>28</v>
      </c>
      <c r="B49" s="112" t="s">
        <v>30</v>
      </c>
      <c r="C49" s="200" t="s">
        <v>161</v>
      </c>
      <c r="D49" s="186"/>
      <c r="E49" s="108"/>
      <c r="F49" s="113">
        <v>200000</v>
      </c>
      <c r="G49" s="295"/>
    </row>
    <row r="50" spans="1:7" s="88" customFormat="1" ht="64.5" customHeight="1" thickBot="1" thickTop="1">
      <c r="A50" s="168">
        <v>756</v>
      </c>
      <c r="B50" s="82" t="s">
        <v>185</v>
      </c>
      <c r="C50" s="83" t="s">
        <v>40</v>
      </c>
      <c r="D50" s="84">
        <f>D51+D53</f>
        <v>15000</v>
      </c>
      <c r="E50" s="102">
        <f>E51+E53</f>
        <v>60000</v>
      </c>
      <c r="F50" s="86"/>
      <c r="G50" s="87"/>
    </row>
    <row r="51" spans="1:7" s="88" customFormat="1" ht="85.5" customHeight="1" thickTop="1">
      <c r="A51" s="256">
        <v>75615</v>
      </c>
      <c r="B51" s="90" t="s">
        <v>126</v>
      </c>
      <c r="C51" s="258"/>
      <c r="D51" s="259">
        <f>SUM(D52)</f>
        <v>15000</v>
      </c>
      <c r="E51" s="250"/>
      <c r="F51" s="92"/>
      <c r="G51" s="251"/>
    </row>
    <row r="52" spans="1:7" s="88" customFormat="1" ht="22.5" customHeight="1">
      <c r="A52" s="266" t="s">
        <v>127</v>
      </c>
      <c r="B52" s="267" t="s">
        <v>128</v>
      </c>
      <c r="C52" s="247"/>
      <c r="D52" s="248">
        <v>15000</v>
      </c>
      <c r="E52" s="243"/>
      <c r="F52" s="120"/>
      <c r="G52" s="121"/>
    </row>
    <row r="53" spans="1:7" s="265" customFormat="1" ht="67.5" customHeight="1">
      <c r="A53" s="208">
        <v>75616</v>
      </c>
      <c r="B53" s="260" t="s">
        <v>129</v>
      </c>
      <c r="C53" s="210"/>
      <c r="D53" s="261"/>
      <c r="E53" s="262">
        <f>SUM(E54:E55)</f>
        <v>60000</v>
      </c>
      <c r="F53" s="263"/>
      <c r="G53" s="264"/>
    </row>
    <row r="54" spans="1:7" s="88" customFormat="1" ht="16.5" customHeight="1">
      <c r="A54" s="106" t="s">
        <v>127</v>
      </c>
      <c r="B54" s="110" t="s">
        <v>128</v>
      </c>
      <c r="C54" s="123"/>
      <c r="D54" s="186"/>
      <c r="E54" s="108">
        <v>15000</v>
      </c>
      <c r="F54" s="187"/>
      <c r="G54" s="109"/>
    </row>
    <row r="55" spans="1:7" s="88" customFormat="1" ht="16.5" customHeight="1" thickBot="1">
      <c r="A55" s="106" t="s">
        <v>130</v>
      </c>
      <c r="B55" s="110" t="s">
        <v>131</v>
      </c>
      <c r="C55" s="123"/>
      <c r="D55" s="186"/>
      <c r="E55" s="108">
        <v>45000</v>
      </c>
      <c r="F55" s="187"/>
      <c r="G55" s="109"/>
    </row>
    <row r="56" spans="1:7" s="88" customFormat="1" ht="17.25" customHeight="1" thickBot="1" thickTop="1">
      <c r="A56" s="191" t="s">
        <v>89</v>
      </c>
      <c r="B56" s="82" t="s">
        <v>16</v>
      </c>
      <c r="C56" s="83" t="s">
        <v>40</v>
      </c>
      <c r="D56" s="162">
        <f>D57+D60</f>
        <v>142207</v>
      </c>
      <c r="E56" s="102">
        <f>E57+E60</f>
        <v>8250</v>
      </c>
      <c r="F56" s="86"/>
      <c r="G56" s="87">
        <f>G57+G60</f>
        <v>6701</v>
      </c>
    </row>
    <row r="57" spans="1:7" s="88" customFormat="1" ht="30" customHeight="1" thickTop="1">
      <c r="A57" s="183" t="s">
        <v>135</v>
      </c>
      <c r="B57" s="184" t="s">
        <v>136</v>
      </c>
      <c r="C57" s="185"/>
      <c r="D57" s="167">
        <f>SUM(D58)</f>
        <v>112207</v>
      </c>
      <c r="E57" s="192"/>
      <c r="F57" s="174"/>
      <c r="G57" s="94">
        <f>SUM(G59)</f>
        <v>6701</v>
      </c>
    </row>
    <row r="58" spans="1:7" s="126" customFormat="1" ht="16.5" customHeight="1">
      <c r="A58" s="95" t="s">
        <v>137</v>
      </c>
      <c r="B58" s="107" t="s">
        <v>138</v>
      </c>
      <c r="C58" s="193"/>
      <c r="D58" s="194">
        <v>112207</v>
      </c>
      <c r="E58" s="99"/>
      <c r="F58" s="98"/>
      <c r="G58" s="181"/>
    </row>
    <row r="59" spans="1:7" s="126" customFormat="1" ht="14.25" customHeight="1">
      <c r="A59" s="308" t="s">
        <v>186</v>
      </c>
      <c r="B59" s="309" t="s">
        <v>101</v>
      </c>
      <c r="C59" s="310"/>
      <c r="D59" s="297"/>
      <c r="E59" s="298"/>
      <c r="F59" s="254"/>
      <c r="G59" s="182">
        <v>6701</v>
      </c>
    </row>
    <row r="60" spans="1:7" s="88" customFormat="1" ht="16.5" customHeight="1">
      <c r="A60" s="89" t="s">
        <v>99</v>
      </c>
      <c r="B60" s="171" t="s">
        <v>24</v>
      </c>
      <c r="C60" s="258"/>
      <c r="D60" s="259">
        <f>SUM(D61:D62)</f>
        <v>30000</v>
      </c>
      <c r="E60" s="93">
        <f>SUM(E61:E62)</f>
        <v>8250</v>
      </c>
      <c r="F60" s="92"/>
      <c r="G60" s="251"/>
    </row>
    <row r="61" spans="1:7" s="126" customFormat="1" ht="13.5" customHeight="1">
      <c r="A61" s="106" t="s">
        <v>100</v>
      </c>
      <c r="B61" s="110" t="s">
        <v>101</v>
      </c>
      <c r="C61" s="123"/>
      <c r="D61" s="186">
        <v>30000</v>
      </c>
      <c r="E61" s="108">
        <v>8120</v>
      </c>
      <c r="F61" s="113"/>
      <c r="G61" s="125"/>
    </row>
    <row r="62" spans="1:7" s="88" customFormat="1" ht="16.5" customHeight="1" thickBot="1">
      <c r="A62" s="106" t="s">
        <v>25</v>
      </c>
      <c r="B62" s="110" t="s">
        <v>26</v>
      </c>
      <c r="C62" s="123"/>
      <c r="D62" s="186"/>
      <c r="E62" s="108">
        <v>130</v>
      </c>
      <c r="F62" s="187"/>
      <c r="G62" s="109"/>
    </row>
    <row r="63" spans="1:7" s="88" customFormat="1" ht="17.25" customHeight="1" thickBot="1" thickTop="1">
      <c r="A63" s="114">
        <v>801</v>
      </c>
      <c r="B63" s="115" t="s">
        <v>9</v>
      </c>
      <c r="C63" s="83" t="s">
        <v>10</v>
      </c>
      <c r="D63" s="84">
        <f>D64+D70</f>
        <v>170</v>
      </c>
      <c r="E63" s="85">
        <f>E64+E70</f>
        <v>25560</v>
      </c>
      <c r="F63" s="86"/>
      <c r="G63" s="87">
        <f>G64+G70</f>
        <v>1672123</v>
      </c>
    </row>
    <row r="64" spans="1:7" s="88" customFormat="1" ht="16.5" customHeight="1" thickTop="1">
      <c r="A64" s="116" t="s">
        <v>73</v>
      </c>
      <c r="B64" s="117" t="s">
        <v>11</v>
      </c>
      <c r="C64" s="118"/>
      <c r="D64" s="104">
        <f>SUM(D65:D69)</f>
        <v>170</v>
      </c>
      <c r="E64" s="119">
        <f>SUM(E65:E69)</f>
        <v>25560</v>
      </c>
      <c r="F64" s="120"/>
      <c r="G64" s="121">
        <f>SUM(G65:G69)</f>
        <v>1122034</v>
      </c>
    </row>
    <row r="65" spans="1:7" s="88" customFormat="1" ht="18" customHeight="1">
      <c r="A65" s="95" t="s">
        <v>27</v>
      </c>
      <c r="B65" s="107" t="s">
        <v>12</v>
      </c>
      <c r="C65" s="196"/>
      <c r="D65" s="194"/>
      <c r="E65" s="99">
        <v>25560</v>
      </c>
      <c r="F65" s="98"/>
      <c r="G65" s="101"/>
    </row>
    <row r="66" spans="1:7" s="88" customFormat="1" ht="18" customHeight="1">
      <c r="A66" s="106" t="s">
        <v>25</v>
      </c>
      <c r="B66" s="110" t="s">
        <v>26</v>
      </c>
      <c r="C66" s="200"/>
      <c r="D66" s="186">
        <v>170</v>
      </c>
      <c r="E66" s="108"/>
      <c r="F66" s="113"/>
      <c r="G66" s="125"/>
    </row>
    <row r="67" spans="1:7" s="88" customFormat="1" ht="18" customHeight="1">
      <c r="A67" s="176" t="s">
        <v>102</v>
      </c>
      <c r="B67" s="110" t="s">
        <v>21</v>
      </c>
      <c r="C67" s="200"/>
      <c r="D67" s="186"/>
      <c r="E67" s="108"/>
      <c r="F67" s="113"/>
      <c r="G67" s="125">
        <v>1018846</v>
      </c>
    </row>
    <row r="68" spans="1:7" s="88" customFormat="1" ht="18" customHeight="1">
      <c r="A68" s="176" t="s">
        <v>84</v>
      </c>
      <c r="B68" s="110" t="s">
        <v>85</v>
      </c>
      <c r="C68" s="200"/>
      <c r="D68" s="186"/>
      <c r="E68" s="108"/>
      <c r="F68" s="113"/>
      <c r="G68" s="125">
        <v>83188</v>
      </c>
    </row>
    <row r="69" spans="1:7" s="88" customFormat="1" ht="18" customHeight="1">
      <c r="A69" s="252">
        <v>4260</v>
      </c>
      <c r="B69" s="253" t="s">
        <v>103</v>
      </c>
      <c r="C69" s="296"/>
      <c r="D69" s="297"/>
      <c r="E69" s="298"/>
      <c r="F69" s="254"/>
      <c r="G69" s="182">
        <v>20000</v>
      </c>
    </row>
    <row r="70" spans="1:7" s="88" customFormat="1" ht="16.5" customHeight="1">
      <c r="A70" s="116" t="s">
        <v>31</v>
      </c>
      <c r="B70" s="117" t="s">
        <v>32</v>
      </c>
      <c r="C70" s="118"/>
      <c r="D70" s="104"/>
      <c r="E70" s="119"/>
      <c r="F70" s="120"/>
      <c r="G70" s="121">
        <f>SUM(G71)</f>
        <v>550089</v>
      </c>
    </row>
    <row r="71" spans="1:7" s="88" customFormat="1" ht="14.25" customHeight="1">
      <c r="A71" s="315" t="s">
        <v>102</v>
      </c>
      <c r="B71" s="267" t="s">
        <v>21</v>
      </c>
      <c r="C71" s="279"/>
      <c r="D71" s="248"/>
      <c r="E71" s="243"/>
      <c r="F71" s="180"/>
      <c r="G71" s="244">
        <v>550089</v>
      </c>
    </row>
    <row r="72" spans="1:7" s="88" customFormat="1" ht="18" customHeight="1" thickBot="1">
      <c r="A72" s="201">
        <v>803</v>
      </c>
      <c r="B72" s="202" t="s">
        <v>105</v>
      </c>
      <c r="C72" s="203" t="s">
        <v>72</v>
      </c>
      <c r="D72" s="316"/>
      <c r="E72" s="317"/>
      <c r="F72" s="318">
        <f>SUM(F73)</f>
        <v>19980</v>
      </c>
      <c r="G72" s="319"/>
    </row>
    <row r="73" spans="1:7" s="88" customFormat="1" ht="18" customHeight="1" thickTop="1">
      <c r="A73" s="183" t="s">
        <v>106</v>
      </c>
      <c r="B73" s="184" t="s">
        <v>107</v>
      </c>
      <c r="C73" s="166"/>
      <c r="D73" s="167"/>
      <c r="E73" s="173"/>
      <c r="F73" s="174">
        <f>SUM(F74)</f>
        <v>19980</v>
      </c>
      <c r="G73" s="94"/>
    </row>
    <row r="74" spans="1:7" s="88" customFormat="1" ht="19.5" customHeight="1" thickBot="1">
      <c r="A74" s="95" t="s">
        <v>108</v>
      </c>
      <c r="B74" s="96" t="s">
        <v>109</v>
      </c>
      <c r="C74" s="196"/>
      <c r="D74" s="194"/>
      <c r="E74" s="99"/>
      <c r="F74" s="98">
        <v>19980</v>
      </c>
      <c r="G74" s="181"/>
    </row>
    <row r="75" spans="1:7" s="88" customFormat="1" ht="18.75" customHeight="1" thickBot="1" thickTop="1">
      <c r="A75" s="114">
        <v>851</v>
      </c>
      <c r="B75" s="115" t="s">
        <v>33</v>
      </c>
      <c r="C75" s="83" t="s">
        <v>97</v>
      </c>
      <c r="D75" s="84"/>
      <c r="E75" s="102"/>
      <c r="F75" s="86"/>
      <c r="G75" s="87">
        <f>G76</f>
        <v>18900</v>
      </c>
    </row>
    <row r="76" spans="1:7" s="88" customFormat="1" ht="18" customHeight="1" thickTop="1">
      <c r="A76" s="183" t="s">
        <v>34</v>
      </c>
      <c r="B76" s="184" t="s">
        <v>177</v>
      </c>
      <c r="C76" s="166"/>
      <c r="D76" s="167"/>
      <c r="E76" s="173"/>
      <c r="F76" s="174"/>
      <c r="G76" s="94">
        <f>SUM(G77)</f>
        <v>18900</v>
      </c>
    </row>
    <row r="77" spans="1:7" s="88" customFormat="1" ht="33" customHeight="1" thickBot="1">
      <c r="A77" s="95" t="s">
        <v>119</v>
      </c>
      <c r="B77" s="96" t="s">
        <v>120</v>
      </c>
      <c r="C77" s="196"/>
      <c r="D77" s="194"/>
      <c r="E77" s="99"/>
      <c r="F77" s="98"/>
      <c r="G77" s="181">
        <v>18900</v>
      </c>
    </row>
    <row r="78" spans="1:7" s="88" customFormat="1" ht="18.75" customHeight="1" thickBot="1" thickTop="1">
      <c r="A78" s="114">
        <v>853</v>
      </c>
      <c r="B78" s="115" t="s">
        <v>13</v>
      </c>
      <c r="C78" s="83" t="s">
        <v>97</v>
      </c>
      <c r="D78" s="84"/>
      <c r="E78" s="102"/>
      <c r="F78" s="86">
        <f>F79+F81</f>
        <v>100600</v>
      </c>
      <c r="G78" s="87"/>
    </row>
    <row r="79" spans="1:7" s="88" customFormat="1" ht="18" customHeight="1" thickTop="1">
      <c r="A79" s="183" t="s">
        <v>110</v>
      </c>
      <c r="B79" s="184" t="s">
        <v>14</v>
      </c>
      <c r="C79" s="166"/>
      <c r="D79" s="167"/>
      <c r="E79" s="173"/>
      <c r="F79" s="174">
        <f>SUM(F80)</f>
        <v>100000</v>
      </c>
      <c r="G79" s="94"/>
    </row>
    <row r="80" spans="1:7" s="88" customFormat="1" ht="19.5" customHeight="1">
      <c r="A80" s="95" t="s">
        <v>111</v>
      </c>
      <c r="B80" s="96" t="s">
        <v>15</v>
      </c>
      <c r="C80" s="196"/>
      <c r="D80" s="194"/>
      <c r="E80" s="99"/>
      <c r="F80" s="98">
        <v>100000</v>
      </c>
      <c r="G80" s="181"/>
    </row>
    <row r="81" spans="1:7" s="88" customFormat="1" ht="18" customHeight="1">
      <c r="A81" s="116" t="s">
        <v>156</v>
      </c>
      <c r="B81" s="117" t="s">
        <v>44</v>
      </c>
      <c r="C81" s="103"/>
      <c r="D81" s="104"/>
      <c r="E81" s="119"/>
      <c r="F81" s="120">
        <f>SUM(F82)</f>
        <v>600</v>
      </c>
      <c r="G81" s="121"/>
    </row>
    <row r="82" spans="1:7" s="224" customFormat="1" ht="14.25" customHeight="1">
      <c r="A82" s="281"/>
      <c r="B82" s="282" t="s">
        <v>157</v>
      </c>
      <c r="C82" s="283"/>
      <c r="D82" s="284"/>
      <c r="E82" s="285"/>
      <c r="F82" s="286">
        <f>SUM(F83:F83)</f>
        <v>600</v>
      </c>
      <c r="G82" s="287"/>
    </row>
    <row r="83" spans="1:7" s="88" customFormat="1" ht="17.25" customHeight="1" thickBot="1">
      <c r="A83" s="106" t="s">
        <v>158</v>
      </c>
      <c r="B83" s="112" t="s">
        <v>45</v>
      </c>
      <c r="C83" s="200"/>
      <c r="D83" s="186"/>
      <c r="E83" s="108"/>
      <c r="F83" s="113">
        <v>600</v>
      </c>
      <c r="G83" s="125"/>
    </row>
    <row r="84" spans="1:7" s="88" customFormat="1" ht="31.5" customHeight="1" thickBot="1" thickTop="1">
      <c r="A84" s="114">
        <v>854</v>
      </c>
      <c r="B84" s="115" t="s">
        <v>22</v>
      </c>
      <c r="C84" s="288" t="s">
        <v>159</v>
      </c>
      <c r="D84" s="84"/>
      <c r="E84" s="85"/>
      <c r="F84" s="86">
        <f>F85+F90+F99</f>
        <v>67981</v>
      </c>
      <c r="G84" s="87"/>
    </row>
    <row r="85" spans="1:7" s="88" customFormat="1" ht="21" customHeight="1" thickTop="1">
      <c r="A85" s="197">
        <v>85401</v>
      </c>
      <c r="B85" s="198" t="s">
        <v>23</v>
      </c>
      <c r="C85" s="166"/>
      <c r="D85" s="199"/>
      <c r="E85" s="173"/>
      <c r="F85" s="174">
        <f>SUM(F86:F89)</f>
        <v>64931</v>
      </c>
      <c r="G85" s="94"/>
    </row>
    <row r="86" spans="1:7" s="126" customFormat="1" ht="16.5" customHeight="1">
      <c r="A86" s="217">
        <v>4010</v>
      </c>
      <c r="B86" s="110" t="s">
        <v>21</v>
      </c>
      <c r="C86" s="200"/>
      <c r="D86" s="124"/>
      <c r="E86" s="175"/>
      <c r="F86" s="113">
        <v>48687</v>
      </c>
      <c r="G86" s="125"/>
    </row>
    <row r="87" spans="1:7" s="126" customFormat="1" ht="16.5" customHeight="1">
      <c r="A87" s="217">
        <v>4110</v>
      </c>
      <c r="B87" s="110" t="s">
        <v>85</v>
      </c>
      <c r="C87" s="200"/>
      <c r="D87" s="124"/>
      <c r="E87" s="175"/>
      <c r="F87" s="113">
        <v>13149</v>
      </c>
      <c r="G87" s="125"/>
    </row>
    <row r="88" spans="1:7" s="126" customFormat="1" ht="16.5" customHeight="1">
      <c r="A88" s="217">
        <v>4120</v>
      </c>
      <c r="B88" s="112" t="s">
        <v>46</v>
      </c>
      <c r="C88" s="200"/>
      <c r="D88" s="124"/>
      <c r="E88" s="175"/>
      <c r="F88" s="113">
        <v>710</v>
      </c>
      <c r="G88" s="125"/>
    </row>
    <row r="89" spans="1:7" s="88" customFormat="1" ht="16.5" customHeight="1">
      <c r="A89" s="252">
        <v>4440</v>
      </c>
      <c r="B89" s="253" t="s">
        <v>104</v>
      </c>
      <c r="C89" s="249"/>
      <c r="D89" s="172"/>
      <c r="E89" s="250"/>
      <c r="F89" s="254">
        <v>2385</v>
      </c>
      <c r="G89" s="182"/>
    </row>
    <row r="90" spans="1:7" s="88" customFormat="1" ht="18.75" customHeight="1">
      <c r="A90" s="116" t="s">
        <v>74</v>
      </c>
      <c r="B90" s="117" t="s">
        <v>75</v>
      </c>
      <c r="C90" s="118"/>
      <c r="D90" s="104"/>
      <c r="E90" s="119"/>
      <c r="F90" s="120">
        <f>SUM(F91)</f>
        <v>2450</v>
      </c>
      <c r="G90" s="121"/>
    </row>
    <row r="91" spans="1:7" s="126" customFormat="1" ht="27.75" customHeight="1">
      <c r="A91" s="245">
        <v>3240</v>
      </c>
      <c r="B91" s="246" t="s">
        <v>76</v>
      </c>
      <c r="C91" s="247"/>
      <c r="D91" s="248"/>
      <c r="E91" s="243"/>
      <c r="F91" s="180">
        <v>2450</v>
      </c>
      <c r="G91" s="244"/>
    </row>
    <row r="92" spans="1:7" s="88" customFormat="1" ht="36" customHeight="1" hidden="1" thickBot="1" thickTop="1">
      <c r="A92" s="201">
        <v>900</v>
      </c>
      <c r="B92" s="202" t="s">
        <v>48</v>
      </c>
      <c r="C92" s="203" t="s">
        <v>72</v>
      </c>
      <c r="D92" s="204"/>
      <c r="E92" s="205">
        <f>E95+E93</f>
        <v>0</v>
      </c>
      <c r="F92" s="206"/>
      <c r="G92" s="207">
        <f>G95+G93</f>
        <v>0</v>
      </c>
    </row>
    <row r="93" spans="1:7" s="126" customFormat="1" ht="27.75" customHeight="1" hidden="1" thickTop="1">
      <c r="A93" s="208">
        <v>90001</v>
      </c>
      <c r="B93" s="209" t="s">
        <v>47</v>
      </c>
      <c r="C93" s="210"/>
      <c r="D93" s="211"/>
      <c r="E93" s="212"/>
      <c r="F93" s="211"/>
      <c r="G93" s="213">
        <f>SUM(G94)</f>
        <v>0</v>
      </c>
    </row>
    <row r="94" spans="1:7" s="126" customFormat="1" ht="31.5" customHeight="1" hidden="1">
      <c r="A94" s="214">
        <v>6050</v>
      </c>
      <c r="B94" s="96" t="s">
        <v>88</v>
      </c>
      <c r="C94" s="193"/>
      <c r="D94" s="194"/>
      <c r="E94" s="215"/>
      <c r="F94" s="194"/>
      <c r="G94" s="216"/>
    </row>
    <row r="95" spans="1:7" s="126" customFormat="1" ht="18" customHeight="1" hidden="1">
      <c r="A95" s="208">
        <v>90095</v>
      </c>
      <c r="B95" s="209" t="s">
        <v>44</v>
      </c>
      <c r="C95" s="210"/>
      <c r="D95" s="211"/>
      <c r="E95" s="212">
        <f>SUM(E96:E98)</f>
        <v>0</v>
      </c>
      <c r="F95" s="211"/>
      <c r="G95" s="213">
        <f>SUM(G96:G98)</f>
        <v>0</v>
      </c>
    </row>
    <row r="96" spans="1:7" s="126" customFormat="1" ht="44.25" customHeight="1" hidden="1">
      <c r="A96" s="214">
        <v>244</v>
      </c>
      <c r="B96" s="195" t="s">
        <v>49</v>
      </c>
      <c r="C96" s="193"/>
      <c r="D96" s="194"/>
      <c r="E96" s="215"/>
      <c r="F96" s="194"/>
      <c r="G96" s="216"/>
    </row>
    <row r="97" spans="1:7" s="126" customFormat="1" ht="15" customHeight="1" hidden="1">
      <c r="A97" s="217">
        <v>4210</v>
      </c>
      <c r="B97" s="112" t="s">
        <v>45</v>
      </c>
      <c r="C97" s="218"/>
      <c r="D97" s="186"/>
      <c r="E97" s="219"/>
      <c r="F97" s="186"/>
      <c r="G97" s="157"/>
    </row>
    <row r="98" spans="1:7" s="88" customFormat="1" ht="15" customHeight="1" hidden="1" thickBot="1">
      <c r="A98" s="176" t="s">
        <v>28</v>
      </c>
      <c r="B98" s="110" t="s">
        <v>30</v>
      </c>
      <c r="C98" s="218"/>
      <c r="D98" s="186"/>
      <c r="E98" s="108"/>
      <c r="F98" s="113"/>
      <c r="G98" s="125"/>
    </row>
    <row r="99" spans="1:7" s="88" customFormat="1" ht="18" customHeight="1">
      <c r="A99" s="116" t="s">
        <v>125</v>
      </c>
      <c r="B99" s="117" t="s">
        <v>44</v>
      </c>
      <c r="C99" s="103"/>
      <c r="D99" s="104"/>
      <c r="E99" s="119"/>
      <c r="F99" s="120">
        <f>SUM(F100)</f>
        <v>600</v>
      </c>
      <c r="G99" s="121"/>
    </row>
    <row r="100" spans="1:7" s="224" customFormat="1" ht="16.5" customHeight="1">
      <c r="A100" s="281"/>
      <c r="B100" s="282" t="s">
        <v>157</v>
      </c>
      <c r="C100" s="283"/>
      <c r="D100" s="284"/>
      <c r="E100" s="285"/>
      <c r="F100" s="286">
        <f>SUM(F101:F101)</f>
        <v>600</v>
      </c>
      <c r="G100" s="287"/>
    </row>
    <row r="101" spans="1:7" s="88" customFormat="1" ht="17.25" customHeight="1" thickBot="1">
      <c r="A101" s="106" t="s">
        <v>158</v>
      </c>
      <c r="B101" s="112" t="s">
        <v>45</v>
      </c>
      <c r="C101" s="200"/>
      <c r="D101" s="186"/>
      <c r="E101" s="108"/>
      <c r="F101" s="113">
        <v>600</v>
      </c>
      <c r="G101" s="125"/>
    </row>
    <row r="102" spans="1:7" s="88" customFormat="1" ht="36" customHeight="1" thickBot="1" thickTop="1">
      <c r="A102" s="114">
        <v>900</v>
      </c>
      <c r="B102" s="115" t="s">
        <v>48</v>
      </c>
      <c r="C102" s="83" t="s">
        <v>72</v>
      </c>
      <c r="D102" s="162"/>
      <c r="E102" s="220"/>
      <c r="F102" s="221">
        <f>F103+F110</f>
        <v>836000</v>
      </c>
      <c r="G102" s="222">
        <f>G110+G103</f>
        <v>50000</v>
      </c>
    </row>
    <row r="103" spans="1:7" s="126" customFormat="1" ht="21" customHeight="1" thickTop="1">
      <c r="A103" s="280">
        <v>90001</v>
      </c>
      <c r="B103" s="260" t="s">
        <v>47</v>
      </c>
      <c r="C103" s="103"/>
      <c r="D103" s="104"/>
      <c r="E103" s="327"/>
      <c r="F103" s="104">
        <f>F104</f>
        <v>354000</v>
      </c>
      <c r="G103" s="152">
        <f>SUM(G104)</f>
        <v>50000</v>
      </c>
    </row>
    <row r="104" spans="1:7" s="88" customFormat="1" ht="36.75" customHeight="1">
      <c r="A104" s="158">
        <v>6050</v>
      </c>
      <c r="B104" s="153" t="s">
        <v>88</v>
      </c>
      <c r="C104" s="218"/>
      <c r="D104" s="186"/>
      <c r="E104" s="108"/>
      <c r="F104" s="113">
        <f>SUM(F105:F109)</f>
        <v>354000</v>
      </c>
      <c r="G104" s="223">
        <f>SUM(G105:G109)</f>
        <v>50000</v>
      </c>
    </row>
    <row r="105" spans="1:7" s="190" customFormat="1" ht="25.5" customHeight="1">
      <c r="A105" s="234"/>
      <c r="B105" s="229" t="s">
        <v>93</v>
      </c>
      <c r="C105" s="241"/>
      <c r="D105" s="188"/>
      <c r="E105" s="189"/>
      <c r="F105" s="233">
        <v>300000</v>
      </c>
      <c r="G105" s="242"/>
    </row>
    <row r="106" spans="1:7" s="190" customFormat="1" ht="18" customHeight="1">
      <c r="A106" s="234"/>
      <c r="B106" s="275" t="s">
        <v>146</v>
      </c>
      <c r="C106" s="241"/>
      <c r="D106" s="188"/>
      <c r="E106" s="189"/>
      <c r="F106" s="233"/>
      <c r="G106" s="242">
        <v>50000</v>
      </c>
    </row>
    <row r="107" spans="1:7" s="190" customFormat="1" ht="18" customHeight="1">
      <c r="A107" s="234"/>
      <c r="B107" s="275" t="s">
        <v>147</v>
      </c>
      <c r="C107" s="241"/>
      <c r="D107" s="188"/>
      <c r="E107" s="189"/>
      <c r="F107" s="233">
        <v>8000</v>
      </c>
      <c r="G107" s="242"/>
    </row>
    <row r="108" spans="1:7" s="190" customFormat="1" ht="18" customHeight="1">
      <c r="A108" s="234"/>
      <c r="B108" s="229" t="s">
        <v>94</v>
      </c>
      <c r="C108" s="241"/>
      <c r="D108" s="188"/>
      <c r="E108" s="189"/>
      <c r="F108" s="233">
        <v>30000</v>
      </c>
      <c r="G108" s="242"/>
    </row>
    <row r="109" spans="1:7" s="190" customFormat="1" ht="18" customHeight="1">
      <c r="A109" s="320"/>
      <c r="B109" s="276" t="s">
        <v>148</v>
      </c>
      <c r="C109" s="321"/>
      <c r="D109" s="322"/>
      <c r="E109" s="323"/>
      <c r="F109" s="324">
        <v>16000</v>
      </c>
      <c r="G109" s="325"/>
    </row>
    <row r="110" spans="1:7" s="88" customFormat="1" ht="18.75" customHeight="1">
      <c r="A110" s="225">
        <v>90095</v>
      </c>
      <c r="B110" s="150" t="s">
        <v>44</v>
      </c>
      <c r="C110" s="226"/>
      <c r="D110" s="104"/>
      <c r="E110" s="227"/>
      <c r="F110" s="120">
        <f>SUM(F111+F116)</f>
        <v>482000</v>
      </c>
      <c r="G110" s="228"/>
    </row>
    <row r="111" spans="1:7" s="88" customFormat="1" ht="28.5" customHeight="1">
      <c r="A111" s="331">
        <v>6050</v>
      </c>
      <c r="B111" s="313" t="s">
        <v>92</v>
      </c>
      <c r="C111" s="332"/>
      <c r="D111" s="194"/>
      <c r="E111" s="99"/>
      <c r="F111" s="98">
        <f>SUM(F112:F115)</f>
        <v>382000</v>
      </c>
      <c r="G111" s="333"/>
    </row>
    <row r="112" spans="1:7" s="190" customFormat="1" ht="15" customHeight="1">
      <c r="A112" s="234"/>
      <c r="B112" s="229" t="s">
        <v>95</v>
      </c>
      <c r="C112" s="241"/>
      <c r="D112" s="188"/>
      <c r="E112" s="189"/>
      <c r="F112" s="233">
        <v>50000</v>
      </c>
      <c r="G112" s="242"/>
    </row>
    <row r="113" spans="1:7" s="190" customFormat="1" ht="15" customHeight="1">
      <c r="A113" s="234"/>
      <c r="B113" s="229" t="s">
        <v>96</v>
      </c>
      <c r="C113" s="241"/>
      <c r="D113" s="188"/>
      <c r="E113" s="189"/>
      <c r="F113" s="233">
        <v>242000</v>
      </c>
      <c r="G113" s="242"/>
    </row>
    <row r="114" spans="1:7" s="190" customFormat="1" ht="27" customHeight="1">
      <c r="A114" s="234"/>
      <c r="B114" s="275" t="s">
        <v>149</v>
      </c>
      <c r="C114" s="241"/>
      <c r="D114" s="188"/>
      <c r="E114" s="189"/>
      <c r="F114" s="233">
        <v>40000</v>
      </c>
      <c r="G114" s="242"/>
    </row>
    <row r="115" spans="1:7" s="190" customFormat="1" ht="15" customHeight="1">
      <c r="A115" s="277"/>
      <c r="B115" s="275" t="s">
        <v>150</v>
      </c>
      <c r="C115" s="241"/>
      <c r="D115" s="188"/>
      <c r="E115" s="189"/>
      <c r="F115" s="233">
        <v>50000</v>
      </c>
      <c r="G115" s="242"/>
    </row>
    <row r="116" spans="1:7" s="190" customFormat="1" ht="85.5" customHeight="1" thickBot="1">
      <c r="A116" s="278">
        <v>6230</v>
      </c>
      <c r="B116" s="153" t="s">
        <v>151</v>
      </c>
      <c r="C116" s="241"/>
      <c r="D116" s="188"/>
      <c r="E116" s="189"/>
      <c r="F116" s="113">
        <v>100000</v>
      </c>
      <c r="G116" s="242"/>
    </row>
    <row r="117" spans="1:7" s="88" customFormat="1" ht="34.5" customHeight="1" thickBot="1" thickTop="1">
      <c r="A117" s="114">
        <v>921</v>
      </c>
      <c r="B117" s="115" t="s">
        <v>181</v>
      </c>
      <c r="C117" s="83" t="s">
        <v>72</v>
      </c>
      <c r="D117" s="162"/>
      <c r="E117" s="220"/>
      <c r="F117" s="221"/>
      <c r="G117" s="222">
        <f>G118</f>
        <v>100000</v>
      </c>
    </row>
    <row r="118" spans="1:7" s="126" customFormat="1" ht="33" customHeight="1" thickTop="1">
      <c r="A118" s="280">
        <v>92109</v>
      </c>
      <c r="B118" s="260" t="s">
        <v>187</v>
      </c>
      <c r="C118" s="103"/>
      <c r="D118" s="104"/>
      <c r="E118" s="327"/>
      <c r="F118" s="104"/>
      <c r="G118" s="152">
        <f>SUM(G119)</f>
        <v>100000</v>
      </c>
    </row>
    <row r="119" spans="1:7" s="126" customFormat="1" ht="84" customHeight="1" thickBot="1">
      <c r="A119" s="312">
        <v>6220</v>
      </c>
      <c r="B119" s="313" t="s">
        <v>155</v>
      </c>
      <c r="C119" s="193"/>
      <c r="D119" s="194"/>
      <c r="E119" s="215"/>
      <c r="F119" s="194"/>
      <c r="G119" s="216">
        <v>100000</v>
      </c>
    </row>
    <row r="120" spans="1:7" s="88" customFormat="1" ht="18.75" customHeight="1" thickBot="1" thickTop="1">
      <c r="A120" s="114">
        <v>926</v>
      </c>
      <c r="B120" s="115" t="s">
        <v>90</v>
      </c>
      <c r="C120" s="83"/>
      <c r="D120" s="162"/>
      <c r="E120" s="220">
        <f>SUM(E121)</f>
        <v>300000</v>
      </c>
      <c r="F120" s="314">
        <f>SUM(F121+F124)</f>
        <v>100000</v>
      </c>
      <c r="G120" s="165">
        <f>SUM(G121+G124)</f>
        <v>318000</v>
      </c>
    </row>
    <row r="121" spans="1:7" s="126" customFormat="1" ht="20.25" customHeight="1" thickTop="1">
      <c r="A121" s="280">
        <v>92601</v>
      </c>
      <c r="B121" s="260" t="s">
        <v>91</v>
      </c>
      <c r="C121" s="103" t="s">
        <v>72</v>
      </c>
      <c r="D121" s="104"/>
      <c r="E121" s="327">
        <f>SUM(E122)</f>
        <v>300000</v>
      </c>
      <c r="F121" s="104">
        <f>SUM(F123)</f>
        <v>100000</v>
      </c>
      <c r="G121" s="152">
        <f>SUM(G123)</f>
        <v>300000</v>
      </c>
    </row>
    <row r="122" spans="1:7" s="126" customFormat="1" ht="52.5" customHeight="1">
      <c r="A122" s="122">
        <v>633</v>
      </c>
      <c r="B122" s="112" t="s">
        <v>191</v>
      </c>
      <c r="C122" s="196"/>
      <c r="D122" s="194"/>
      <c r="E122" s="215">
        <v>300000</v>
      </c>
      <c r="F122" s="194"/>
      <c r="G122" s="216"/>
    </row>
    <row r="123" spans="1:7" s="126" customFormat="1" ht="46.5" customHeight="1">
      <c r="A123" s="158">
        <v>6050</v>
      </c>
      <c r="B123" s="153" t="s">
        <v>152</v>
      </c>
      <c r="C123" s="123"/>
      <c r="D123" s="186"/>
      <c r="E123" s="219"/>
      <c r="F123" s="186">
        <v>100000</v>
      </c>
      <c r="G123" s="157">
        <v>300000</v>
      </c>
    </row>
    <row r="124" spans="1:7" s="126" customFormat="1" ht="30" customHeight="1">
      <c r="A124" s="280">
        <v>92605</v>
      </c>
      <c r="B124" s="260" t="s">
        <v>179</v>
      </c>
      <c r="C124" s="103" t="s">
        <v>178</v>
      </c>
      <c r="D124" s="104"/>
      <c r="E124" s="327"/>
      <c r="F124" s="104"/>
      <c r="G124" s="152">
        <f>SUM(G125)</f>
        <v>18000</v>
      </c>
    </row>
    <row r="125" spans="1:7" s="126" customFormat="1" ht="66" customHeight="1" thickBot="1">
      <c r="A125" s="122">
        <v>2820</v>
      </c>
      <c r="B125" s="311" t="s">
        <v>180</v>
      </c>
      <c r="C125" s="193"/>
      <c r="D125" s="194"/>
      <c r="E125" s="215"/>
      <c r="F125" s="194"/>
      <c r="G125" s="216">
        <v>18000</v>
      </c>
    </row>
    <row r="126" spans="1:7" s="133" customFormat="1" ht="20.25" customHeight="1" thickBot="1" thickTop="1">
      <c r="A126" s="127"/>
      <c r="B126" s="128" t="s">
        <v>17</v>
      </c>
      <c r="C126" s="129"/>
      <c r="D126" s="3">
        <f>D10+D18+D38+D50+D56+D63+D78+D84+D102+D120+D72+D75+D117</f>
        <v>352377</v>
      </c>
      <c r="E126" s="130">
        <f>E10+E18+E38+E50+E56+E63+E78+E84+E102+E120+E72+E75+E117</f>
        <v>914034</v>
      </c>
      <c r="F126" s="131">
        <f>F10+F18+F38+F50+F56+F63+F78+F84+F102+F120+F72+F75+F117</f>
        <v>2592761</v>
      </c>
      <c r="G126" s="132">
        <f>G10+G18+G38+G50+G56+G63+G78+G84+G102+G120+G72+G75+G117</f>
        <v>2728148</v>
      </c>
    </row>
    <row r="127" spans="1:7" s="139" customFormat="1" ht="17.25" customHeight="1" thickBot="1" thickTop="1">
      <c r="A127" s="134"/>
      <c r="B127" s="135" t="s">
        <v>18</v>
      </c>
      <c r="C127" s="135"/>
      <c r="D127" s="230">
        <f>E126-D126</f>
        <v>561657</v>
      </c>
      <c r="E127" s="137"/>
      <c r="F127" s="136">
        <f>G126-F126</f>
        <v>135387</v>
      </c>
      <c r="G127" s="138"/>
    </row>
    <row r="128" s="5" customFormat="1" ht="13.5" thickTop="1"/>
    <row r="129" s="5" customFormat="1" ht="12.75"/>
    <row r="130" s="5" customFormat="1" ht="12.75"/>
    <row r="131" spans="4:5" s="5" customFormat="1" ht="12.75">
      <c r="D131" s="231"/>
      <c r="E131" s="231"/>
    </row>
    <row r="132" s="5" customFormat="1" ht="12.75">
      <c r="D132" s="232"/>
    </row>
    <row r="133" s="5" customFormat="1" ht="12.75">
      <c r="D133" s="232"/>
    </row>
    <row r="134" s="5" customFormat="1" ht="12.75"/>
    <row r="135" s="5" customFormat="1" ht="12.75"/>
    <row r="136" s="5" customFormat="1" ht="12.75"/>
  </sheetData>
  <printOptions/>
  <pageMargins left="0.5118110236220472" right="0.5118110236220472" top="0.984251968503937" bottom="0.5905511811023623" header="0.31496062992125984" footer="0.35433070866141736"/>
  <pageSetup firstPageNumber="4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E6" sqref="E6"/>
    </sheetView>
  </sheetViews>
  <sheetFormatPr defaultColWidth="9.00390625" defaultRowHeight="12.75"/>
  <cols>
    <col min="1" max="1" width="8.00390625" style="55" customWidth="1"/>
    <col min="2" max="2" width="33.625" style="55" customWidth="1"/>
    <col min="3" max="3" width="6.875" style="55" customWidth="1"/>
    <col min="4" max="6" width="13.875" style="55" customWidth="1"/>
    <col min="7" max="16384" width="10.00390625" style="55" customWidth="1"/>
  </cols>
  <sheetData>
    <row r="1" spans="4:6" ht="16.5">
      <c r="D1" s="56"/>
      <c r="E1" s="1" t="s">
        <v>38</v>
      </c>
      <c r="F1" s="57"/>
    </row>
    <row r="2" spans="1:6" ht="14.25" customHeight="1">
      <c r="A2" s="58"/>
      <c r="B2" s="59"/>
      <c r="C2" s="60"/>
      <c r="D2" s="61"/>
      <c r="E2" s="2" t="s">
        <v>193</v>
      </c>
      <c r="F2" s="62"/>
    </row>
    <row r="3" spans="1:6" ht="13.5" customHeight="1">
      <c r="A3" s="58"/>
      <c r="B3" s="59"/>
      <c r="C3" s="60"/>
      <c r="D3" s="61"/>
      <c r="E3" s="2" t="s">
        <v>39</v>
      </c>
      <c r="F3" s="62"/>
    </row>
    <row r="4" spans="1:6" ht="15" customHeight="1">
      <c r="A4" s="58"/>
      <c r="B4" s="59"/>
      <c r="C4" s="60"/>
      <c r="D4" s="61"/>
      <c r="E4" s="2" t="s">
        <v>192</v>
      </c>
      <c r="F4" s="62"/>
    </row>
    <row r="5" spans="1:6" ht="15" customHeight="1">
      <c r="A5" s="58"/>
      <c r="B5" s="59"/>
      <c r="C5" s="60"/>
      <c r="D5" s="61"/>
      <c r="E5" s="2"/>
      <c r="F5" s="62"/>
    </row>
    <row r="6" spans="1:6" s="67" customFormat="1" ht="38.25" customHeight="1">
      <c r="A6" s="63" t="s">
        <v>42</v>
      </c>
      <c r="B6" s="64"/>
      <c r="C6" s="65"/>
      <c r="D6" s="66"/>
      <c r="E6" s="66"/>
      <c r="F6" s="66"/>
    </row>
    <row r="7" spans="1:6" s="67" customFormat="1" ht="17.25" customHeight="1" thickBot="1">
      <c r="A7" s="63"/>
      <c r="B7" s="64"/>
      <c r="C7" s="65"/>
      <c r="D7" s="66"/>
      <c r="E7" s="66"/>
      <c r="F7" s="66" t="s">
        <v>35</v>
      </c>
    </row>
    <row r="8" spans="1:6" s="74" customFormat="1" ht="26.25" customHeight="1">
      <c r="A8" s="68" t="s">
        <v>1</v>
      </c>
      <c r="B8" s="69" t="s">
        <v>2</v>
      </c>
      <c r="C8" s="70" t="s">
        <v>3</v>
      </c>
      <c r="D8" s="71"/>
      <c r="E8" s="72" t="s">
        <v>5</v>
      </c>
      <c r="F8" s="73"/>
    </row>
    <row r="9" spans="1:6" s="74" customFormat="1" ht="14.25" customHeight="1">
      <c r="A9" s="75" t="s">
        <v>6</v>
      </c>
      <c r="B9" s="76"/>
      <c r="C9" s="77" t="s">
        <v>7</v>
      </c>
      <c r="D9" s="79" t="s">
        <v>8</v>
      </c>
      <c r="E9" s="78" t="s">
        <v>19</v>
      </c>
      <c r="F9" s="80" t="s">
        <v>8</v>
      </c>
    </row>
    <row r="10" spans="1:6" s="148" customFormat="1" ht="10.5" customHeight="1" thickBot="1">
      <c r="A10" s="326">
        <v>1</v>
      </c>
      <c r="B10" s="144">
        <v>2</v>
      </c>
      <c r="C10" s="144">
        <v>3</v>
      </c>
      <c r="D10" s="145">
        <v>4</v>
      </c>
      <c r="E10" s="144">
        <v>5</v>
      </c>
      <c r="F10" s="147">
        <v>6</v>
      </c>
    </row>
    <row r="11" spans="1:6" s="88" customFormat="1" ht="17.25" customHeight="1" thickBot="1" thickTop="1">
      <c r="A11" s="114">
        <v>801</v>
      </c>
      <c r="B11" s="115" t="s">
        <v>9</v>
      </c>
      <c r="C11" s="83" t="s">
        <v>162</v>
      </c>
      <c r="D11" s="85">
        <f>D12+D14+D24+D22+D29</f>
        <v>170980</v>
      </c>
      <c r="E11" s="86"/>
      <c r="F11" s="87">
        <f>F12+F14+F24+F22+F29</f>
        <v>929100</v>
      </c>
    </row>
    <row r="12" spans="1:6" s="88" customFormat="1" ht="18" customHeight="1" thickTop="1">
      <c r="A12" s="116" t="s">
        <v>112</v>
      </c>
      <c r="B12" s="117" t="s">
        <v>113</v>
      </c>
      <c r="C12" s="118"/>
      <c r="D12" s="119"/>
      <c r="E12" s="120"/>
      <c r="F12" s="121">
        <f>SUM(F13)</f>
        <v>92100</v>
      </c>
    </row>
    <row r="13" spans="1:6" s="88" customFormat="1" ht="18" customHeight="1">
      <c r="A13" s="176" t="s">
        <v>102</v>
      </c>
      <c r="B13" s="110" t="s">
        <v>21</v>
      </c>
      <c r="C13" s="196"/>
      <c r="D13" s="99"/>
      <c r="E13" s="98"/>
      <c r="F13" s="181">
        <v>92100</v>
      </c>
    </row>
    <row r="14" spans="1:6" s="88" customFormat="1" ht="18" customHeight="1">
      <c r="A14" s="116" t="s">
        <v>114</v>
      </c>
      <c r="B14" s="117" t="s">
        <v>115</v>
      </c>
      <c r="C14" s="118"/>
      <c r="D14" s="119">
        <f>SUM(D15:D21)</f>
        <v>129000</v>
      </c>
      <c r="E14" s="120"/>
      <c r="F14" s="121">
        <f>SUM(F15:F21)</f>
        <v>435900</v>
      </c>
    </row>
    <row r="15" spans="1:6" s="88" customFormat="1" ht="33" customHeight="1">
      <c r="A15" s="106" t="s">
        <v>82</v>
      </c>
      <c r="B15" s="112" t="s">
        <v>83</v>
      </c>
      <c r="C15" s="200" t="s">
        <v>72</v>
      </c>
      <c r="D15" s="99">
        <v>115000</v>
      </c>
      <c r="E15" s="100"/>
      <c r="F15" s="101"/>
    </row>
    <row r="16" spans="1:6" s="88" customFormat="1" ht="14.25" customHeight="1">
      <c r="A16" s="106" t="s">
        <v>27</v>
      </c>
      <c r="B16" s="110" t="s">
        <v>12</v>
      </c>
      <c r="C16" s="200"/>
      <c r="D16" s="108">
        <v>14000</v>
      </c>
      <c r="E16" s="113"/>
      <c r="F16" s="109"/>
    </row>
    <row r="17" spans="1:6" s="88" customFormat="1" ht="14.25" customHeight="1">
      <c r="A17" s="176" t="s">
        <v>102</v>
      </c>
      <c r="B17" s="110" t="s">
        <v>21</v>
      </c>
      <c r="C17" s="200"/>
      <c r="D17" s="108"/>
      <c r="E17" s="113"/>
      <c r="F17" s="125">
        <v>247700</v>
      </c>
    </row>
    <row r="18" spans="1:6" s="88" customFormat="1" ht="14.25" customHeight="1">
      <c r="A18" s="176" t="s">
        <v>84</v>
      </c>
      <c r="B18" s="110" t="s">
        <v>85</v>
      </c>
      <c r="C18" s="200"/>
      <c r="D18" s="108"/>
      <c r="E18" s="113"/>
      <c r="F18" s="125">
        <v>20700</v>
      </c>
    </row>
    <row r="19" spans="1:6" s="88" customFormat="1" ht="14.25" customHeight="1">
      <c r="A19" s="158">
        <v>4260</v>
      </c>
      <c r="B19" s="153" t="s">
        <v>103</v>
      </c>
      <c r="C19" s="200"/>
      <c r="D19" s="108"/>
      <c r="E19" s="113"/>
      <c r="F19" s="125">
        <v>50500</v>
      </c>
    </row>
    <row r="20" spans="1:6" s="88" customFormat="1" ht="14.25" customHeight="1">
      <c r="A20" s="158">
        <v>4300</v>
      </c>
      <c r="B20" s="153" t="s">
        <v>30</v>
      </c>
      <c r="C20" s="200"/>
      <c r="D20" s="108"/>
      <c r="E20" s="113"/>
      <c r="F20" s="125">
        <v>2000</v>
      </c>
    </row>
    <row r="21" spans="1:6" s="88" customFormat="1" ht="30.75" customHeight="1">
      <c r="A21" s="122">
        <v>6050</v>
      </c>
      <c r="B21" s="112" t="s">
        <v>139</v>
      </c>
      <c r="C21" s="200" t="s">
        <v>72</v>
      </c>
      <c r="D21" s="108"/>
      <c r="E21" s="113"/>
      <c r="F21" s="125">
        <v>115000</v>
      </c>
    </row>
    <row r="22" spans="1:6" s="88" customFormat="1" ht="18" customHeight="1">
      <c r="A22" s="116" t="s">
        <v>116</v>
      </c>
      <c r="B22" s="117" t="s">
        <v>182</v>
      </c>
      <c r="C22" s="118"/>
      <c r="D22" s="119"/>
      <c r="E22" s="120"/>
      <c r="F22" s="121">
        <f>SUM(F23)</f>
        <v>52800</v>
      </c>
    </row>
    <row r="23" spans="1:6" s="88" customFormat="1" ht="18" customHeight="1">
      <c r="A23" s="176" t="s">
        <v>102</v>
      </c>
      <c r="B23" s="110" t="s">
        <v>21</v>
      </c>
      <c r="C23" s="200"/>
      <c r="D23" s="108"/>
      <c r="E23" s="113"/>
      <c r="F23" s="125">
        <v>52800</v>
      </c>
    </row>
    <row r="24" spans="1:6" s="88" customFormat="1" ht="18" customHeight="1">
      <c r="A24" s="116" t="s">
        <v>117</v>
      </c>
      <c r="B24" s="117" t="s">
        <v>118</v>
      </c>
      <c r="C24" s="118"/>
      <c r="D24" s="119">
        <f>SUM(D25:D28)</f>
        <v>41980</v>
      </c>
      <c r="E24" s="120"/>
      <c r="F24" s="121">
        <f>SUM(F25:F28)</f>
        <v>283400</v>
      </c>
    </row>
    <row r="25" spans="1:6" s="88" customFormat="1" ht="15" customHeight="1">
      <c r="A25" s="95" t="s">
        <v>27</v>
      </c>
      <c r="B25" s="107" t="s">
        <v>12</v>
      </c>
      <c r="C25" s="196"/>
      <c r="D25" s="99">
        <v>41980</v>
      </c>
      <c r="E25" s="98"/>
      <c r="F25" s="101"/>
    </row>
    <row r="26" spans="1:6" s="88" customFormat="1" ht="31.5" customHeight="1">
      <c r="A26" s="176" t="s">
        <v>119</v>
      </c>
      <c r="B26" s="110" t="s">
        <v>120</v>
      </c>
      <c r="C26" s="200"/>
      <c r="D26" s="108"/>
      <c r="E26" s="113"/>
      <c r="F26" s="125">
        <v>14500</v>
      </c>
    </row>
    <row r="27" spans="1:6" s="88" customFormat="1" ht="18" customHeight="1">
      <c r="A27" s="176" t="s">
        <v>102</v>
      </c>
      <c r="B27" s="110" t="s">
        <v>21</v>
      </c>
      <c r="C27" s="200"/>
      <c r="D27" s="108"/>
      <c r="E27" s="113"/>
      <c r="F27" s="125">
        <v>190900</v>
      </c>
    </row>
    <row r="28" spans="1:6" s="88" customFormat="1" ht="18" customHeight="1">
      <c r="A28" s="252">
        <v>4260</v>
      </c>
      <c r="B28" s="253" t="s">
        <v>103</v>
      </c>
      <c r="C28" s="296"/>
      <c r="D28" s="298"/>
      <c r="E28" s="254"/>
      <c r="F28" s="182">
        <v>78000</v>
      </c>
    </row>
    <row r="29" spans="1:6" s="88" customFormat="1" ht="48" customHeight="1">
      <c r="A29" s="116" t="s">
        <v>121</v>
      </c>
      <c r="B29" s="117" t="s">
        <v>122</v>
      </c>
      <c r="C29" s="118"/>
      <c r="D29" s="119"/>
      <c r="E29" s="120"/>
      <c r="F29" s="121">
        <f>SUM(F30:F31)</f>
        <v>64900</v>
      </c>
    </row>
    <row r="30" spans="1:6" s="88" customFormat="1" ht="18" customHeight="1">
      <c r="A30" s="176" t="s">
        <v>102</v>
      </c>
      <c r="B30" s="110" t="s">
        <v>21</v>
      </c>
      <c r="C30" s="200"/>
      <c r="D30" s="108"/>
      <c r="E30" s="113"/>
      <c r="F30" s="125">
        <v>58900</v>
      </c>
    </row>
    <row r="31" spans="1:6" s="88" customFormat="1" ht="18" customHeight="1" thickBot="1">
      <c r="A31" s="158">
        <v>4260</v>
      </c>
      <c r="B31" s="153" t="s">
        <v>103</v>
      </c>
      <c r="C31" s="200"/>
      <c r="D31" s="108"/>
      <c r="E31" s="113"/>
      <c r="F31" s="125">
        <v>6000</v>
      </c>
    </row>
    <row r="32" spans="1:6" s="88" customFormat="1" ht="20.25" customHeight="1" thickBot="1" thickTop="1">
      <c r="A32" s="114">
        <v>854</v>
      </c>
      <c r="B32" s="115" t="s">
        <v>22</v>
      </c>
      <c r="C32" s="83" t="s">
        <v>10</v>
      </c>
      <c r="D32" s="85">
        <f>D35+D37+D33</f>
        <v>161339</v>
      </c>
      <c r="E32" s="86">
        <f>E35+E37+E33</f>
        <v>13451</v>
      </c>
      <c r="F32" s="87">
        <f>F35+F37+F33</f>
        <v>80000</v>
      </c>
    </row>
    <row r="33" spans="1:6" s="88" customFormat="1" ht="20.25" customHeight="1" thickTop="1">
      <c r="A33" s="280">
        <v>85407</v>
      </c>
      <c r="B33" s="117" t="s">
        <v>153</v>
      </c>
      <c r="C33" s="279"/>
      <c r="D33" s="243"/>
      <c r="E33" s="180"/>
      <c r="F33" s="121">
        <f>SUM(F34)</f>
        <v>80000</v>
      </c>
    </row>
    <row r="34" spans="1:6" s="88" customFormat="1" ht="31.5" customHeight="1">
      <c r="A34" s="122">
        <v>6050</v>
      </c>
      <c r="B34" s="110" t="s">
        <v>154</v>
      </c>
      <c r="C34" s="200"/>
      <c r="D34" s="108"/>
      <c r="E34" s="113"/>
      <c r="F34" s="125">
        <v>80000</v>
      </c>
    </row>
    <row r="35" spans="1:6" s="88" customFormat="1" ht="18.75" customHeight="1">
      <c r="A35" s="116" t="s">
        <v>123</v>
      </c>
      <c r="B35" s="117" t="s">
        <v>124</v>
      </c>
      <c r="C35" s="118"/>
      <c r="D35" s="119">
        <f>SUM(D36)</f>
        <v>161339</v>
      </c>
      <c r="E35" s="120"/>
      <c r="F35" s="121"/>
    </row>
    <row r="36" spans="1:6" s="88" customFormat="1" ht="17.25" customHeight="1">
      <c r="A36" s="95" t="s">
        <v>27</v>
      </c>
      <c r="B36" s="107" t="s">
        <v>12</v>
      </c>
      <c r="C36" s="196"/>
      <c r="D36" s="99">
        <v>161339</v>
      </c>
      <c r="E36" s="98"/>
      <c r="F36" s="101"/>
    </row>
    <row r="37" spans="1:6" s="88" customFormat="1" ht="20.25" customHeight="1">
      <c r="A37" s="116" t="s">
        <v>125</v>
      </c>
      <c r="B37" s="117" t="s">
        <v>44</v>
      </c>
      <c r="C37" s="118"/>
      <c r="D37" s="119"/>
      <c r="E37" s="120">
        <f>SUM(E38)</f>
        <v>13451</v>
      </c>
      <c r="F37" s="121"/>
    </row>
    <row r="38" spans="1:6" s="126" customFormat="1" ht="23.25" customHeight="1">
      <c r="A38" s="315" t="s">
        <v>102</v>
      </c>
      <c r="B38" s="267" t="s">
        <v>21</v>
      </c>
      <c r="C38" s="247"/>
      <c r="D38" s="243"/>
      <c r="E38" s="180">
        <v>13451</v>
      </c>
      <c r="F38" s="244"/>
    </row>
    <row r="39" spans="1:6" s="126" customFormat="1" ht="35.25" customHeight="1" thickBot="1">
      <c r="A39" s="201">
        <v>921</v>
      </c>
      <c r="B39" s="202" t="s">
        <v>181</v>
      </c>
      <c r="C39" s="203" t="s">
        <v>72</v>
      </c>
      <c r="D39" s="330"/>
      <c r="E39" s="318">
        <f>SUM(E40)</f>
        <v>64000</v>
      </c>
      <c r="F39" s="295"/>
    </row>
    <row r="40" spans="1:6" s="126" customFormat="1" ht="19.5" customHeight="1" thickTop="1">
      <c r="A40" s="280">
        <v>92106</v>
      </c>
      <c r="B40" s="260" t="s">
        <v>189</v>
      </c>
      <c r="C40" s="249"/>
      <c r="D40" s="328"/>
      <c r="E40" s="174">
        <f>SUM(E41)</f>
        <v>64000</v>
      </c>
      <c r="F40" s="329"/>
    </row>
    <row r="41" spans="1:6" s="126" customFormat="1" ht="19.5" customHeight="1" thickBot="1">
      <c r="A41" s="312">
        <v>4270</v>
      </c>
      <c r="B41" s="313" t="s">
        <v>29</v>
      </c>
      <c r="C41" s="193"/>
      <c r="D41" s="108"/>
      <c r="E41" s="113">
        <v>64000</v>
      </c>
      <c r="F41" s="125"/>
    </row>
    <row r="42" spans="1:6" s="133" customFormat="1" ht="19.5" customHeight="1" thickBot="1" thickTop="1">
      <c r="A42" s="127"/>
      <c r="B42" s="128" t="s">
        <v>17</v>
      </c>
      <c r="C42" s="129"/>
      <c r="D42" s="4">
        <f>D11+D32+D39</f>
        <v>332319</v>
      </c>
      <c r="E42" s="255">
        <f>E11+E32+E39</f>
        <v>77451</v>
      </c>
      <c r="F42" s="132">
        <f>F11+F32+F39</f>
        <v>1009100</v>
      </c>
    </row>
    <row r="43" spans="1:6" s="139" customFormat="1" ht="16.5" customHeight="1" thickBot="1" thickTop="1">
      <c r="A43" s="134"/>
      <c r="B43" s="135" t="s">
        <v>18</v>
      </c>
      <c r="C43" s="135"/>
      <c r="D43" s="137"/>
      <c r="E43" s="136">
        <f>F42-E42</f>
        <v>931649</v>
      </c>
      <c r="F43" s="138"/>
    </row>
    <row r="44" s="5" customFormat="1" ht="13.5" thickTop="1"/>
    <row r="45" s="5" customFormat="1" ht="12.75"/>
    <row r="46" s="5" customFormat="1" ht="12.75">
      <c r="C46" s="5" t="s">
        <v>183</v>
      </c>
    </row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</sheetData>
  <printOptions horizontalCentered="1"/>
  <pageMargins left="0" right="0" top="0.7874015748031497" bottom="0.3937007874015748" header="0.31496062992125984" footer="0.7086614173228347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2003-11-28T11:23:53Z</cp:lastPrinted>
  <dcterms:created xsi:type="dcterms:W3CDTF">2000-03-17T13:30:26Z</dcterms:created>
  <dcterms:modified xsi:type="dcterms:W3CDTF">2003-12-10T12:41:55Z</dcterms:modified>
  <cp:category/>
  <cp:version/>
  <cp:contentType/>
  <cp:contentStatus/>
</cp:coreProperties>
</file>