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820" windowHeight="6645" activeTab="5"/>
  </bookViews>
  <sheets>
    <sheet name="Zal nr 2" sheetId="1" r:id="rId1"/>
    <sheet name="Zal nr 1" sheetId="2" r:id="rId2"/>
    <sheet name="Zal nr 6" sheetId="3" r:id="rId3"/>
    <sheet name="Zal nr 5" sheetId="4" r:id="rId4"/>
    <sheet name="Zal nr 4" sheetId="5" r:id="rId5"/>
    <sheet name="Zal nr3" sheetId="6" r:id="rId6"/>
  </sheets>
  <definedNames>
    <definedName name="_xlnm.Print_Titles" localSheetId="1">'Zal nr 1'!$7:$9</definedName>
    <definedName name="_xlnm.Print_Titles" localSheetId="0">'Zal nr 2'!$7:$9</definedName>
    <definedName name="_xlnm.Print_Titles" localSheetId="4">'Zal nr 4'!$11:$12</definedName>
  </definedNames>
  <calcPr fullCalcOnLoad="1"/>
</workbook>
</file>

<file path=xl/sharedStrings.xml><?xml version="1.0" encoding="utf-8"?>
<sst xmlns="http://schemas.openxmlformats.org/spreadsheetml/2006/main" count="398" uniqueCount="213">
  <si>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</si>
  <si>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</si>
  <si>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</si>
  <si>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</si>
  <si>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</si>
  <si>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</si>
  <si>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</si>
  <si>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</si>
  <si>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</si>
  <si>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</si>
  <si>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</si>
  <si>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</si>
  <si>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</si>
  <si>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</si>
  <si>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</si>
  <si>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</si>
  <si>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</si>
  <si>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</si>
  <si>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</si>
  <si>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</si>
  <si>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</si>
  <si>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</si>
  <si>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Wynagrodzenia osobowe pracowników</t>
  </si>
  <si>
    <t>OGÓŁEM</t>
  </si>
  <si>
    <t>4210</t>
  </si>
  <si>
    <t>4010</t>
  </si>
  <si>
    <t>4300</t>
  </si>
  <si>
    <t>OPIEKA SPOŁECZNA</t>
  </si>
  <si>
    <t>E</t>
  </si>
  <si>
    <t>per saldo</t>
  </si>
  <si>
    <t>TRANSPORT I ŁĄCZNOŚĆ</t>
  </si>
  <si>
    <t>WYDATKI</t>
  </si>
  <si>
    <t>Wydatki na zakupy inwestycyjne jednostek budżetowych</t>
  </si>
  <si>
    <t>KS</t>
  </si>
  <si>
    <t>KULTURA FIZYCZNA I SPORT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</si>
  <si>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</si>
  <si>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</si>
  <si>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</si>
  <si>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</si>
  <si>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</si>
  <si>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</si>
  <si>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</si>
  <si>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</si>
  <si>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</si>
  <si>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</si>
  <si>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</si>
  <si>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</si>
  <si>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</si>
  <si>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</si>
  <si>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</si>
  <si>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</si>
  <si>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</si>
  <si>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</si>
  <si>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</si>
  <si>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</si>
  <si>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</si>
  <si>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</si>
  <si>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BRM</t>
  </si>
  <si>
    <t>ZMIANY   PLANU  DOCHODÓW  I   WYDATKÓW   NA  ZADANIA  WŁASNE                                                           GMINY  W  2003  ROKU</t>
  </si>
  <si>
    <t>IK</t>
  </si>
  <si>
    <t>DZIAŁALNOŚĆ USŁUGOWA</t>
  </si>
  <si>
    <t>Obiekty sportowe</t>
  </si>
  <si>
    <t>OP</t>
  </si>
  <si>
    <t>Szkoły podstawowe</t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</si>
  <si>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</si>
  <si>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</si>
  <si>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</si>
  <si>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Fk</t>
  </si>
  <si>
    <t>RO "Przedmieście Księżnej Anny"</t>
  </si>
  <si>
    <t>4270</t>
  </si>
  <si>
    <t>Zakup usług remontowych</t>
  </si>
  <si>
    <t>Cmentarze</t>
  </si>
  <si>
    <t>Środki na finansowanie własnych zadań bieżących gmin, pozyskane z innych źródeł</t>
  </si>
  <si>
    <t>Wpływy z różnych dochodów</t>
  </si>
  <si>
    <t>083</t>
  </si>
  <si>
    <t>Wpływy z usług</t>
  </si>
  <si>
    <t>Zakup pomocy naukowych, dydaktycznych i książek</t>
  </si>
  <si>
    <t>Zakup energii</t>
  </si>
  <si>
    <t>Gimnazja</t>
  </si>
  <si>
    <t>Podróże służbowe krajowe</t>
  </si>
  <si>
    <t>Szkoły podstawowe specjalne</t>
  </si>
  <si>
    <t>4260</t>
  </si>
  <si>
    <t>Szkoły zawodowe</t>
  </si>
  <si>
    <t>Szkoły zawodowe specjalne</t>
  </si>
  <si>
    <t>Centrum Kształcenia Ustawicznego</t>
  </si>
  <si>
    <t>4430</t>
  </si>
  <si>
    <t>Różne opłaty i składki</t>
  </si>
  <si>
    <t>Specjalne ośrodki szkolno - wychowawcze</t>
  </si>
  <si>
    <t>Lokalny transport zbiorowy</t>
  </si>
  <si>
    <t>4150</t>
  </si>
  <si>
    <t>Dopłaty w spółkach prawa handlowego</t>
  </si>
  <si>
    <t>Wydatki na zakup i objęcie akcji oraz wniesienie wkładów do spółek prawa handlowego</t>
  </si>
  <si>
    <t>GOSPODARKA MIESZKANIOWA</t>
  </si>
  <si>
    <t>OCHRONA ZDROWIA</t>
  </si>
  <si>
    <t>BEZPIECZEŃSTWO PUBLICZNE I OCHRONA PRZECIWPOŻAROWA</t>
  </si>
  <si>
    <t>ZK</t>
  </si>
  <si>
    <t>Komendy powiatowe Policji</t>
  </si>
  <si>
    <t>Komendy powiatowe Państwowej Straży Pożarnej Policji</t>
  </si>
  <si>
    <t>6060</t>
  </si>
  <si>
    <t>GOSPODARKA KOMUNALNA I OCHRONA ŚRODOWISKA</t>
  </si>
  <si>
    <t>Gospodarka ściekowa i ochrona wód</t>
  </si>
  <si>
    <r>
      <t xml:space="preserve">Wydatki inwestycyjne jednostek budżetowych - </t>
    </r>
    <r>
      <rPr>
        <i/>
        <sz val="10"/>
        <rFont val="Arial Narrow"/>
        <family val="2"/>
      </rPr>
      <t>Osiedle "Podgórne - Batalionów Chłopskich"</t>
    </r>
  </si>
  <si>
    <t xml:space="preserve"> - budowa kanalizacji deszczowej w ul.Batalinów Chłopskich </t>
  </si>
  <si>
    <t>Załącznik  nr 2 do Uchwały</t>
  </si>
  <si>
    <t>Załącznik  nr 1 do Uchwały</t>
  </si>
  <si>
    <t>Hospicjum im. św.Maksymiliana Kolbe</t>
  </si>
  <si>
    <t>Dotacja celowa z budżetu na finansowanie lub dofinansowanie zadań zleconych do realizacji stowarzyszeniom</t>
  </si>
  <si>
    <t>RO "T.Kotarbińskiego"</t>
  </si>
  <si>
    <t>RO "Wspólny Dom"</t>
  </si>
  <si>
    <t>E / KS</t>
  </si>
  <si>
    <t>Nr  X / 146 /  2003</t>
  </si>
  <si>
    <t>z dnia 23 października 2003 r.</t>
  </si>
  <si>
    <t>Dział, rozdział        §</t>
  </si>
  <si>
    <t>Plan  na 2003 rok</t>
  </si>
  <si>
    <t>Plan po zmianach na 2003 rok</t>
  </si>
  <si>
    <t>I</t>
  </si>
  <si>
    <t>Stan środków obrotowych na początek roku</t>
  </si>
  <si>
    <t>II</t>
  </si>
  <si>
    <t>Przychody w ciągu roku</t>
  </si>
  <si>
    <t>096</t>
  </si>
  <si>
    <t>Otrzymane spadki, zapisy i darowizny w postaci pieniężnej</t>
  </si>
  <si>
    <t>III</t>
  </si>
  <si>
    <t>Przychody ogółem ( I + II  )</t>
  </si>
  <si>
    <t>IV</t>
  </si>
  <si>
    <t>Wydatki ogółem</t>
  </si>
  <si>
    <t>V</t>
  </si>
  <si>
    <t>Stan środków obrotowych na koniec roku ( III-IV)</t>
  </si>
  <si>
    <t xml:space="preserve">                                ZMIANY  PLANU  FINANSOWEGO</t>
  </si>
  <si>
    <t xml:space="preserve">                              GMINNEGO  FUNDUSZU  OCHRONY</t>
  </si>
  <si>
    <t xml:space="preserve">                              ŚRODOWISKA  I  GOSPODARKI  WODNEJ</t>
  </si>
  <si>
    <t xml:space="preserve">                                 NA  2003  ROK</t>
  </si>
  <si>
    <t xml:space="preserve">         </t>
  </si>
  <si>
    <t>Lp.</t>
  </si>
  <si>
    <t>Dział           Rozdział                §</t>
  </si>
  <si>
    <t>T R E Ś Ć</t>
  </si>
  <si>
    <t>Zmiany</t>
  </si>
  <si>
    <t>Plan po zmianach na 2003 r.</t>
  </si>
  <si>
    <t>2</t>
  </si>
  <si>
    <t>900         90011</t>
  </si>
  <si>
    <t>PRZYCHODY OGÓŁEM</t>
  </si>
  <si>
    <t>stan środków obrotowych na początek roku</t>
  </si>
  <si>
    <t>058</t>
  </si>
  <si>
    <t>grzywny i inne kary pieniężne od osób prawnych i innych jednostek organizacyjnych</t>
  </si>
  <si>
    <t>069</t>
  </si>
  <si>
    <t>wpływy z różnych opłat</t>
  </si>
  <si>
    <t>WYDATKI OGÓŁEM</t>
  </si>
  <si>
    <t>1.</t>
  </si>
  <si>
    <t xml:space="preserve">             Edukacja ekologiczna, propagowanie działań ekologicznych:</t>
  </si>
  <si>
    <t>a)</t>
  </si>
  <si>
    <t xml:space="preserve">propagowanie działań ekologicznych w szkołach i przedszkolach:  </t>
  </si>
  <si>
    <t>zakup materiałów i wyposażenia</t>
  </si>
  <si>
    <t>zakup usług pozostałych</t>
  </si>
  <si>
    <t>b)</t>
  </si>
  <si>
    <t>inne wydatki związane z edukacją ekologiczną - zakup nagrody Prezydenta Miasta w konkursie EKO - ŁOWCA</t>
  </si>
  <si>
    <t>c)</t>
  </si>
  <si>
    <t>2450</t>
  </si>
  <si>
    <t>dotacja dla Ligii Ochrony Przyrody na działalność ekologiczną</t>
  </si>
  <si>
    <t>d)</t>
  </si>
  <si>
    <t>MDK - dofinansowanie zakupu nagród na konkurs "Ja i moje środowisko"</t>
  </si>
  <si>
    <t>e)</t>
  </si>
  <si>
    <t>dotacja dla PGK na organizację Centrum Edukacji Ekologicznej -materiały edukacyjne, nagrody konkursowe, honoraria, szkolenia</t>
  </si>
  <si>
    <t>f)</t>
  </si>
  <si>
    <t>dotacja dla Stowarzyszenia Edukacyjnego "SZANSA" na edukację ekologiczną</t>
  </si>
  <si>
    <t>2.</t>
  </si>
  <si>
    <t>Urządzanie i utrzymanie terenów zieleni, zadrzewień, zakrzewień oraz parków:</t>
  </si>
  <si>
    <t>prace pielęgnacyjno-lecznicze pojedynczych drzew przyulicznych i na zieleńcach miejskich, w parkach</t>
  </si>
  <si>
    <t>obsadzenie drzewami i krzewami pasów zieleni ulicznej i w parkach</t>
  </si>
  <si>
    <t>zagospodarowanie terenu zielenią niską i wysoką wzdłuż chronionego wąwozu grabowego</t>
  </si>
  <si>
    <t>prace projektowe - odtworzenie kompleksu parków (Książąt Pomorskich A i B od ul.Targowej do Młyńskiej, przy Amfiteatrze, im.T.Kościuszki)</t>
  </si>
  <si>
    <t>nowe nasadzenia i prześwietlenie drzew na cmentarzu - dotacja dla PGK</t>
  </si>
  <si>
    <t>zagospodarowanie zielenią ul.Prostej - kontynuacja</t>
  </si>
  <si>
    <t>g)</t>
  </si>
  <si>
    <t>prace pielęgnacyjno-lecznicze drzew na terenach administrowanych przez ZBM</t>
  </si>
  <si>
    <t>3.</t>
  </si>
  <si>
    <t xml:space="preserve"> Inne cele służące ochronie środowiska:</t>
  </si>
  <si>
    <t>oczyszczanie koryta rzeki Dzierżęcinki z narzuconych odpadów</t>
  </si>
  <si>
    <t>organizacja akcji "Sprzątanie Świata", Dzień Ziemi</t>
  </si>
  <si>
    <t>zlecenie zorganizowania zbiórki odpadów wielkogabarytowych z terenów zabudowy jednorodzinnej</t>
  </si>
  <si>
    <t>wprowadzenie w mieście zasady sprzątania po psach - kontynuacja, w tym:</t>
  </si>
  <si>
    <t>udrożnienie i regulacja rowów wraz ze skarpami</t>
  </si>
  <si>
    <t>schronisko - modernizacja i inwestycje - dotacja dla PGK</t>
  </si>
  <si>
    <t>likwidacja nielegalnych wysypisk oraz sprzątanie zaśmieconych terenów miejskich bez administratora</t>
  </si>
  <si>
    <t>h)</t>
  </si>
  <si>
    <t>Przedszkole Nr 11- dofinansowanie do organizacji przedszkola o profilu ekologicznym</t>
  </si>
  <si>
    <t>i)</t>
  </si>
  <si>
    <t>opłata za udział w uroczystej "Gali Laureatów - Gmina Przyjazna Środowisku"</t>
  </si>
  <si>
    <t>j)</t>
  </si>
  <si>
    <t>opracowanie programu ochrony środowiska</t>
  </si>
  <si>
    <t>k)</t>
  </si>
  <si>
    <t>dotacja do zakupu mikroprocesorowego miernika gazów toksycznych, wybuchowych i tlenu - PGK</t>
  </si>
  <si>
    <t>4.</t>
  </si>
  <si>
    <t>Realizacja przedsięwzięć związanych z gospodarką odpadami:</t>
  </si>
  <si>
    <t>dotacja dla PGK na:</t>
  </si>
  <si>
    <t>6270</t>
  </si>
  <si>
    <t>1. doposażenie stanowiska do rozdrabniania odpadów wielkogabarytowych</t>
  </si>
  <si>
    <t>2. zakup koszy ulicznych</t>
  </si>
  <si>
    <t>3.wywóz nieczystości z nowozakupionych koszy</t>
  </si>
  <si>
    <t>dofinansowanie dla ZDM do wywozu nieczystości z koszy ulicznych ustawionych na terenie miasta Koszalina</t>
  </si>
  <si>
    <t>STAN ŚRODKÓW OBROTOWYCH NA KONIEC ROKU</t>
  </si>
  <si>
    <r>
      <t xml:space="preserve">1. </t>
    </r>
    <r>
      <rPr>
        <i/>
        <sz val="9"/>
        <rFont val="Arial Narrow"/>
        <family val="2"/>
      </rPr>
      <t>utrzymanie w należytym stanie pojemników na psie odchody  (konserwacja i naprawy oraz zakup pojemników i woreczków)</t>
    </r>
  </si>
  <si>
    <t>Plan            na 2003 r.</t>
  </si>
  <si>
    <t>Załącznik nr  5  do Uchwały</t>
  </si>
  <si>
    <t>Załącznik Nr 6 do Uchwały</t>
  </si>
  <si>
    <t xml:space="preserve">                                     NA  2003  ROK</t>
  </si>
  <si>
    <t>Składki na ubezpieczenia społeczne</t>
  </si>
  <si>
    <t>Składki na Fundusz Pracy</t>
  </si>
  <si>
    <t>Wydatki na zakupy inwestycyjne środków specjalnych</t>
  </si>
  <si>
    <t xml:space="preserve">PLAN ŚRODKÓW SPECJALNYCH                                             </t>
  </si>
  <si>
    <t>Załącznik nr 4 do Uchwały</t>
  </si>
  <si>
    <t xml:space="preserve">                        MIEJSKIEGO OŚRODKA POMOCY SPOŁECZNEJ                                                                           </t>
  </si>
  <si>
    <t>ZMIANY  PLANU  ŚRODKÓW  SPECJALNYCH</t>
  </si>
  <si>
    <t>OŚRODKA ADOPCYJNO - OPIEKUŃCZEGO</t>
  </si>
  <si>
    <t>NA 2003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</si>
</sst>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20" fillId="0" borderId="22" xfId="0" applyNumberFormat="1" applyFont="1" applyFill="1" applyBorder="1" applyAlignment="1" applyProtection="1">
      <alignment vertical="center"/>
      <protection locked="0"/>
    </xf>
    <xf numFmtId="0" fontId="15" fillId="0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/>
    </xf>
    <xf numFmtId="3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/>
    </xf>
    <xf numFmtId="0" fontId="17" fillId="0" borderId="45" xfId="0" applyFont="1" applyBorder="1" applyAlignment="1">
      <alignment/>
    </xf>
    <xf numFmtId="0" fontId="19" fillId="0" borderId="4" xfId="0" applyFont="1" applyBorder="1" applyAlignment="1">
      <alignment vertical="center"/>
    </xf>
    <xf numFmtId="3" fontId="19" fillId="0" borderId="46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9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 vertical="center"/>
    </xf>
    <xf numFmtId="0" fontId="8" fillId="0" borderId="43" xfId="0" applyFont="1" applyBorder="1" applyAlignment="1">
      <alignment/>
    </xf>
    <xf numFmtId="0" fontId="6" fillId="0" borderId="22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Continuous" vertical="center"/>
    </xf>
    <xf numFmtId="4" fontId="6" fillId="0" borderId="44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Border="1" applyAlignment="1">
      <alignment horizontal="centerContinuous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horizontal="right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NumberFormat="1" applyFont="1" applyFill="1" applyBorder="1" applyAlignment="1" applyProtection="1">
      <alignment horizontal="left" vertical="center"/>
      <protection locked="0"/>
    </xf>
    <xf numFmtId="0" fontId="16" fillId="0" borderId="55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right" vertical="center"/>
      <protection locked="0"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16" fillId="0" borderId="38" xfId="0" applyNumberFormat="1" applyFont="1" applyFill="1" applyBorder="1" applyAlignment="1" applyProtection="1">
      <alignment horizontal="center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1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6" fillId="0" borderId="32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34" xfId="0" applyNumberFormat="1" applyFont="1" applyFill="1" applyBorder="1" applyAlignment="1" applyProtection="1">
      <alignment horizontal="right" vertical="center"/>
      <protection locked="0"/>
    </xf>
    <xf numFmtId="3" fontId="22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Continuous" vertical="center"/>
      <protection locked="0"/>
    </xf>
    <xf numFmtId="0" fontId="7" fillId="0" borderId="47" xfId="0" applyNumberFormat="1" applyFont="1" applyFill="1" applyBorder="1" applyAlignment="1" applyProtection="1">
      <alignment vertical="center" wrapTex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NumberFormat="1" applyFont="1" applyFill="1" applyBorder="1" applyAlignment="1" applyProtection="1">
      <alignment horizontal="centerContinuous" vertical="center"/>
      <protection locked="0"/>
    </xf>
    <xf numFmtId="0" fontId="5" fillId="0" borderId="67" xfId="0" applyNumberFormat="1" applyFont="1" applyFill="1" applyBorder="1" applyAlignment="1" applyProtection="1">
      <alignment vertical="center" wrapText="1"/>
      <protection locked="0"/>
    </xf>
    <xf numFmtId="164" fontId="5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49" fontId="5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68" xfId="0" applyNumberFormat="1" applyFont="1" applyFill="1" applyBorder="1" applyAlignment="1" applyProtection="1">
      <alignment horizontal="center" vertical="center"/>
      <protection locked="0"/>
    </xf>
    <xf numFmtId="164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4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76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42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55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3" fontId="16" fillId="0" borderId="68" xfId="0" applyNumberFormat="1" applyFont="1" applyFill="1" applyBorder="1" applyAlignment="1" applyProtection="1">
      <alignment horizontal="right" vertical="center"/>
      <protection/>
    </xf>
    <xf numFmtId="3" fontId="16" fillId="0" borderId="55" xfId="0" applyNumberFormat="1" applyFont="1" applyFill="1" applyBorder="1" applyAlignment="1" applyProtection="1">
      <alignment horizontal="right" vertical="center"/>
      <protection/>
    </xf>
    <xf numFmtId="3" fontId="1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73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3" fontId="8" fillId="0" borderId="78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4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79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79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61" xfId="0" applyNumberFormat="1" applyFont="1" applyFill="1" applyBorder="1" applyAlignment="1" applyProtection="1">
      <alignment vertical="center" wrapText="1"/>
      <protection/>
    </xf>
    <xf numFmtId="3" fontId="16" fillId="0" borderId="76" xfId="0" applyNumberFormat="1" applyFont="1" applyFill="1" applyBorder="1" applyAlignment="1" applyProtection="1">
      <alignment horizontal="right" vertical="center"/>
      <protection/>
    </xf>
    <xf numFmtId="3" fontId="16" fillId="0" borderId="9" xfId="0" applyNumberFormat="1" applyFont="1" applyFill="1" applyBorder="1" applyAlignment="1" applyProtection="1">
      <alignment horizontal="right" vertical="center"/>
      <protection/>
    </xf>
    <xf numFmtId="3" fontId="16" fillId="0" borderId="42" xfId="0" applyNumberFormat="1" applyFont="1" applyFill="1" applyBorder="1" applyAlignment="1" applyProtection="1">
      <alignment horizontal="right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 wrapText="1"/>
      <protection/>
    </xf>
    <xf numFmtId="49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/>
      <protection/>
    </xf>
    <xf numFmtId="0" fontId="16" fillId="0" borderId="61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17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26" fillId="0" borderId="4" xfId="0" applyNumberFormat="1" applyFont="1" applyFill="1" applyBorder="1" applyAlignment="1" applyProtection="1">
      <alignment horizontal="right" vertical="center"/>
      <protection/>
    </xf>
    <xf numFmtId="3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7" fillId="0" borderId="77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vertical="center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55" xfId="0" applyNumberFormat="1" applyFont="1" applyFill="1" applyBorder="1" applyAlignment="1" applyProtection="1">
      <alignment horizontal="right" vertical="center"/>
      <protection/>
    </xf>
    <xf numFmtId="3" fontId="2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/>
      <protection/>
    </xf>
    <xf numFmtId="0" fontId="26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81" xfId="0" applyNumberFormat="1" applyFont="1" applyFill="1" applyBorder="1" applyAlignment="1" applyProtection="1">
      <alignment horizontal="center" vertical="center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3" fontId="8" fillId="0" borderId="74" xfId="0" applyNumberFormat="1" applyFont="1" applyFill="1" applyBorder="1" applyAlignment="1" applyProtection="1">
      <alignment horizontal="right"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left"/>
    </xf>
    <xf numFmtId="0" fontId="9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165" fontId="9" fillId="0" borderId="84" xfId="0" applyNumberFormat="1" applyFont="1" applyBorder="1" applyAlignment="1">
      <alignment horizontal="center" vertical="center" wrapText="1"/>
    </xf>
    <xf numFmtId="166" fontId="9" fillId="0" borderId="84" xfId="0" applyNumberFormat="1" applyFont="1" applyBorder="1" applyAlignment="1">
      <alignment horizontal="center" vertical="center" wrapText="1"/>
    </xf>
    <xf numFmtId="165" fontId="9" fillId="0" borderId="8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9" fillId="0" borderId="7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0" borderId="6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 wrapText="1"/>
    </xf>
    <xf numFmtId="4" fontId="9" fillId="0" borderId="84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3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3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2" sqref="F2:F4"/>
    </sheetView>
  </sheetViews>
  <sheetFormatPr defaultColWidth="9.00390625" defaultRowHeight="12.75"/>
  <cols>
    <col min="1" max="1" width="7.125" style="1" customWidth="1"/>
    <col min="2" max="2" width="34.125" style="1" customWidth="1"/>
    <col min="3" max="3" width="6.625" style="1" customWidth="1"/>
    <col min="4" max="6" width="10.875" style="2" customWidth="1"/>
    <col min="7" max="7" width="10.875" style="1" customWidth="1"/>
    <col min="8" max="16384" width="10.00390625" style="1" customWidth="1"/>
  </cols>
  <sheetData>
    <row r="1" spans="4:7" ht="16.5">
      <c r="D1" s="55"/>
      <c r="E1" s="55"/>
      <c r="F1" s="55" t="s">
        <v>103</v>
      </c>
      <c r="G1" s="3"/>
    </row>
    <row r="2" spans="1:7" ht="14.25" customHeight="1">
      <c r="A2" s="4"/>
      <c r="B2" s="5"/>
      <c r="C2" s="7"/>
      <c r="D2" s="55"/>
      <c r="E2" s="55"/>
      <c r="F2" s="55" t="s">
        <v>110</v>
      </c>
      <c r="G2" s="3"/>
    </row>
    <row r="3" spans="1:7" ht="13.5" customHeight="1">
      <c r="A3" s="4"/>
      <c r="B3" s="5"/>
      <c r="C3" s="7"/>
      <c r="D3" s="55"/>
      <c r="E3" s="55"/>
      <c r="F3" s="55" t="s">
        <v>0</v>
      </c>
      <c r="G3" s="3"/>
    </row>
    <row r="4" spans="1:7" ht="13.5" customHeight="1">
      <c r="A4" s="4"/>
      <c r="B4" s="5"/>
      <c r="C4" s="7"/>
      <c r="D4" s="55"/>
      <c r="E4" s="55"/>
      <c r="F4" s="55" t="s">
        <v>111</v>
      </c>
      <c r="G4" s="3"/>
    </row>
    <row r="5" spans="1:7" s="10" customFormat="1" ht="57.75" customHeight="1">
      <c r="A5" s="145" t="s">
        <v>66</v>
      </c>
      <c r="B5" s="9"/>
      <c r="C5" s="9"/>
      <c r="D5" s="9"/>
      <c r="E5" s="9"/>
      <c r="F5" s="9"/>
      <c r="G5" s="9"/>
    </row>
    <row r="6" spans="1:7" ht="16.5" thickBot="1">
      <c r="A6" s="59"/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5" t="s">
        <v>3</v>
      </c>
      <c r="C7" s="16" t="s">
        <v>4</v>
      </c>
      <c r="D7" s="148" t="s">
        <v>5</v>
      </c>
      <c r="E7" s="148"/>
      <c r="F7" s="48" t="s">
        <v>6</v>
      </c>
      <c r="G7" s="48"/>
    </row>
    <row r="8" spans="1:7" s="51" customFormat="1" ht="13.5">
      <c r="A8" s="49" t="s">
        <v>7</v>
      </c>
      <c r="B8" s="50"/>
      <c r="C8" s="87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1.25" customHeight="1" thickBot="1">
      <c r="A9" s="152">
        <v>1</v>
      </c>
      <c r="B9" s="153">
        <v>2</v>
      </c>
      <c r="C9" s="153">
        <v>3</v>
      </c>
      <c r="D9" s="158">
        <v>4</v>
      </c>
      <c r="E9" s="159">
        <v>5</v>
      </c>
      <c r="F9" s="154">
        <v>6</v>
      </c>
      <c r="G9" s="155">
        <v>7</v>
      </c>
    </row>
    <row r="10" spans="1:7" s="10" customFormat="1" ht="38.25" customHeight="1" thickBot="1" thickTop="1">
      <c r="A10" s="169">
        <v>754</v>
      </c>
      <c r="B10" s="36" t="s">
        <v>94</v>
      </c>
      <c r="C10" s="37" t="s">
        <v>95</v>
      </c>
      <c r="D10" s="38"/>
      <c r="E10" s="180"/>
      <c r="F10" s="181"/>
      <c r="G10" s="172">
        <f>G11+G13</f>
        <v>170000</v>
      </c>
    </row>
    <row r="11" spans="1:7" s="33" customFormat="1" ht="18.75" customHeight="1" thickTop="1">
      <c r="A11" s="88">
        <v>75405</v>
      </c>
      <c r="B11" s="26" t="s">
        <v>96</v>
      </c>
      <c r="C11" s="160"/>
      <c r="D11" s="182"/>
      <c r="E11" s="182"/>
      <c r="F11" s="183"/>
      <c r="G11" s="184">
        <f>SUM(G12)</f>
        <v>20000</v>
      </c>
    </row>
    <row r="12" spans="1:7" s="33" customFormat="1" ht="15.75" customHeight="1">
      <c r="A12" s="40" t="s">
        <v>24</v>
      </c>
      <c r="B12" s="41" t="s">
        <v>11</v>
      </c>
      <c r="C12" s="42"/>
      <c r="D12" s="43"/>
      <c r="E12" s="64"/>
      <c r="F12" s="185"/>
      <c r="G12" s="35">
        <v>20000</v>
      </c>
    </row>
    <row r="13" spans="1:7" s="33" customFormat="1" ht="33" customHeight="1">
      <c r="A13" s="88">
        <v>75411</v>
      </c>
      <c r="B13" s="26" t="s">
        <v>97</v>
      </c>
      <c r="C13" s="160"/>
      <c r="D13" s="182"/>
      <c r="E13" s="182"/>
      <c r="F13" s="186"/>
      <c r="G13" s="187">
        <f>SUM(G14)</f>
        <v>150000</v>
      </c>
    </row>
    <row r="14" spans="1:7" s="33" customFormat="1" ht="31.5" customHeight="1" thickBot="1">
      <c r="A14" s="40" t="s">
        <v>98</v>
      </c>
      <c r="B14" s="41" t="s">
        <v>32</v>
      </c>
      <c r="C14" s="42"/>
      <c r="D14" s="43"/>
      <c r="E14" s="64"/>
      <c r="F14" s="185"/>
      <c r="G14" s="35">
        <v>150000</v>
      </c>
    </row>
    <row r="15" spans="1:7" s="10" customFormat="1" ht="18.75" customHeight="1" thickBot="1" thickTop="1">
      <c r="A15" s="169">
        <v>758</v>
      </c>
      <c r="B15" s="36" t="s">
        <v>14</v>
      </c>
      <c r="C15" s="37" t="s">
        <v>67</v>
      </c>
      <c r="D15" s="38"/>
      <c r="E15" s="180">
        <f>SUM(E16)</f>
        <v>19500</v>
      </c>
      <c r="F15" s="188"/>
      <c r="G15" s="189"/>
    </row>
    <row r="16" spans="1:7" s="33" customFormat="1" ht="18.75" customHeight="1" thickTop="1">
      <c r="A16" s="88">
        <v>75814</v>
      </c>
      <c r="B16" s="26" t="s">
        <v>15</v>
      </c>
      <c r="C16" s="160"/>
      <c r="D16" s="182"/>
      <c r="E16" s="182">
        <f>SUM(E17:E17)</f>
        <v>19500</v>
      </c>
      <c r="F16" s="183"/>
      <c r="G16" s="190"/>
    </row>
    <row r="17" spans="1:7" s="33" customFormat="1" ht="15.75" customHeight="1" thickBot="1">
      <c r="A17" s="40" t="s">
        <v>16</v>
      </c>
      <c r="B17" s="41" t="s">
        <v>17</v>
      </c>
      <c r="C17" s="42"/>
      <c r="D17" s="43"/>
      <c r="E17" s="64">
        <v>19500</v>
      </c>
      <c r="F17" s="185"/>
      <c r="G17" s="191"/>
    </row>
    <row r="18" spans="1:7" s="27" customFormat="1" ht="17.25" thickBot="1" thickTop="1">
      <c r="A18" s="169">
        <v>801</v>
      </c>
      <c r="B18" s="36" t="s">
        <v>19</v>
      </c>
      <c r="C18" s="37" t="s">
        <v>28</v>
      </c>
      <c r="D18" s="171">
        <f>D19+D22+D27+D31+D33+D37</f>
        <v>7400</v>
      </c>
      <c r="E18" s="180">
        <f>E19+E22+E27+E31+E33+E37</f>
        <v>53600</v>
      </c>
      <c r="F18" s="192">
        <f>F19+F22+F27+F31+F33+F37</f>
        <v>6900</v>
      </c>
      <c r="G18" s="193">
        <f>G19+G22+G27+G31+G33+G37</f>
        <v>67600</v>
      </c>
    </row>
    <row r="19" spans="1:7" s="163" customFormat="1" ht="19.5" customHeight="1" thickTop="1">
      <c r="A19" s="173">
        <v>80102</v>
      </c>
      <c r="B19" s="174" t="s">
        <v>80</v>
      </c>
      <c r="C19" s="175"/>
      <c r="D19" s="176">
        <f>SUM(D20:D21)</f>
        <v>1000</v>
      </c>
      <c r="E19" s="177"/>
      <c r="F19" s="178"/>
      <c r="G19" s="179">
        <f>SUM(G20:G21)</f>
        <v>6000</v>
      </c>
    </row>
    <row r="20" spans="1:7" s="33" customFormat="1" ht="16.5" customHeight="1">
      <c r="A20" s="53" t="s">
        <v>74</v>
      </c>
      <c r="B20" s="58" t="s">
        <v>75</v>
      </c>
      <c r="C20" s="52"/>
      <c r="D20" s="150">
        <v>1000</v>
      </c>
      <c r="E20" s="151"/>
      <c r="F20" s="71"/>
      <c r="G20" s="35"/>
    </row>
    <row r="21" spans="1:7" s="33" customFormat="1" ht="16.5" customHeight="1">
      <c r="A21" s="53" t="s">
        <v>81</v>
      </c>
      <c r="B21" s="58" t="s">
        <v>77</v>
      </c>
      <c r="C21" s="52"/>
      <c r="D21" s="150"/>
      <c r="E21" s="151"/>
      <c r="F21" s="71"/>
      <c r="G21" s="35">
        <v>6000</v>
      </c>
    </row>
    <row r="22" spans="1:7" s="163" customFormat="1" ht="19.5" customHeight="1">
      <c r="A22" s="88">
        <v>80120</v>
      </c>
      <c r="B22" s="26" t="s">
        <v>65</v>
      </c>
      <c r="C22" s="160"/>
      <c r="D22" s="161"/>
      <c r="E22" s="162">
        <f>SUM(E23:E26)</f>
        <v>31200</v>
      </c>
      <c r="F22" s="147"/>
      <c r="G22" s="94">
        <f>SUM(G23:G26)</f>
        <v>30800</v>
      </c>
    </row>
    <row r="23" spans="1:7" s="33" customFormat="1" ht="15" customHeight="1">
      <c r="A23" s="40" t="s">
        <v>74</v>
      </c>
      <c r="B23" s="41" t="s">
        <v>75</v>
      </c>
      <c r="C23" s="52"/>
      <c r="D23" s="150"/>
      <c r="E23" s="151">
        <v>30800</v>
      </c>
      <c r="F23" s="71"/>
      <c r="G23" s="35"/>
    </row>
    <row r="24" spans="1:7" s="33" customFormat="1" ht="15" customHeight="1">
      <c r="A24" s="34" t="s">
        <v>18</v>
      </c>
      <c r="B24" s="29" t="s">
        <v>73</v>
      </c>
      <c r="C24" s="52"/>
      <c r="D24" s="150"/>
      <c r="E24" s="151">
        <v>400</v>
      </c>
      <c r="F24" s="71"/>
      <c r="G24" s="35"/>
    </row>
    <row r="25" spans="1:7" s="33" customFormat="1" ht="15" customHeight="1">
      <c r="A25" s="53" t="s">
        <v>24</v>
      </c>
      <c r="B25" s="58" t="s">
        <v>11</v>
      </c>
      <c r="C25" s="52"/>
      <c r="D25" s="150"/>
      <c r="E25" s="151"/>
      <c r="F25" s="71"/>
      <c r="G25" s="35">
        <v>25500</v>
      </c>
    </row>
    <row r="26" spans="1:7" s="33" customFormat="1" ht="15" customHeight="1">
      <c r="A26" s="53" t="s">
        <v>26</v>
      </c>
      <c r="B26" s="58" t="s">
        <v>13</v>
      </c>
      <c r="C26" s="52"/>
      <c r="D26" s="150"/>
      <c r="E26" s="151"/>
      <c r="F26" s="71"/>
      <c r="G26" s="35">
        <v>5300</v>
      </c>
    </row>
    <row r="27" spans="1:7" s="163" customFormat="1" ht="19.5" customHeight="1">
      <c r="A27" s="88">
        <v>80130</v>
      </c>
      <c r="B27" s="26" t="s">
        <v>82</v>
      </c>
      <c r="C27" s="160"/>
      <c r="D27" s="161">
        <f>SUM(D28:D29)</f>
        <v>500</v>
      </c>
      <c r="E27" s="162">
        <f>SUM(E28:E31)</f>
        <v>22400</v>
      </c>
      <c r="F27" s="147"/>
      <c r="G27" s="94">
        <f>SUM(G28:G31)</f>
        <v>22400</v>
      </c>
    </row>
    <row r="28" spans="1:7" s="33" customFormat="1" ht="15.75" customHeight="1">
      <c r="A28" s="40" t="s">
        <v>74</v>
      </c>
      <c r="B28" s="41" t="s">
        <v>75</v>
      </c>
      <c r="C28" s="52"/>
      <c r="D28" s="150"/>
      <c r="E28" s="151">
        <v>22400</v>
      </c>
      <c r="F28" s="71"/>
      <c r="G28" s="35"/>
    </row>
    <row r="29" spans="1:7" s="33" customFormat="1" ht="15.75" customHeight="1">
      <c r="A29" s="34" t="s">
        <v>18</v>
      </c>
      <c r="B29" s="29" t="s">
        <v>73</v>
      </c>
      <c r="C29" s="52"/>
      <c r="D29" s="150">
        <v>500</v>
      </c>
      <c r="E29" s="151"/>
      <c r="F29" s="71"/>
      <c r="G29" s="35"/>
    </row>
    <row r="30" spans="1:7" s="33" customFormat="1" ht="15.75" customHeight="1">
      <c r="A30" s="53" t="s">
        <v>25</v>
      </c>
      <c r="B30" s="58" t="s">
        <v>22</v>
      </c>
      <c r="C30" s="52"/>
      <c r="D30" s="150"/>
      <c r="E30" s="151"/>
      <c r="F30" s="71"/>
      <c r="G30" s="35">
        <v>22400</v>
      </c>
    </row>
    <row r="31" spans="1:7" s="163" customFormat="1" ht="19.5" customHeight="1">
      <c r="A31" s="88">
        <v>80134</v>
      </c>
      <c r="B31" s="26" t="s">
        <v>83</v>
      </c>
      <c r="C31" s="160"/>
      <c r="D31" s="161"/>
      <c r="E31" s="162"/>
      <c r="F31" s="147">
        <f>SUM(F32:F32)</f>
        <v>1000</v>
      </c>
      <c r="G31" s="94"/>
    </row>
    <row r="32" spans="1:7" s="33" customFormat="1" ht="16.5" customHeight="1">
      <c r="A32" s="53" t="s">
        <v>24</v>
      </c>
      <c r="B32" s="58" t="s">
        <v>11</v>
      </c>
      <c r="C32" s="52"/>
      <c r="D32" s="150"/>
      <c r="E32" s="151"/>
      <c r="F32" s="71">
        <v>1000</v>
      </c>
      <c r="G32" s="35"/>
    </row>
    <row r="33" spans="1:7" s="163" customFormat="1" ht="19.5" customHeight="1">
      <c r="A33" s="88">
        <v>80140</v>
      </c>
      <c r="B33" s="26" t="s">
        <v>84</v>
      </c>
      <c r="C33" s="160"/>
      <c r="D33" s="161">
        <f>SUM(D34:D34)</f>
        <v>5900</v>
      </c>
      <c r="E33" s="162"/>
      <c r="F33" s="147">
        <f>SUM(F34:F36)</f>
        <v>5900</v>
      </c>
      <c r="G33" s="94"/>
    </row>
    <row r="34" spans="1:7" s="33" customFormat="1" ht="16.5" customHeight="1">
      <c r="A34" s="40" t="s">
        <v>74</v>
      </c>
      <c r="B34" s="41" t="s">
        <v>75</v>
      </c>
      <c r="C34" s="52"/>
      <c r="D34" s="150">
        <v>5900</v>
      </c>
      <c r="E34" s="151"/>
      <c r="F34" s="71"/>
      <c r="G34" s="35"/>
    </row>
    <row r="35" spans="1:7" s="33" customFormat="1" ht="16.5" customHeight="1">
      <c r="A35" s="53" t="s">
        <v>69</v>
      </c>
      <c r="B35" s="58" t="s">
        <v>70</v>
      </c>
      <c r="C35" s="52"/>
      <c r="D35" s="150"/>
      <c r="E35" s="151"/>
      <c r="F35" s="71">
        <v>1612</v>
      </c>
      <c r="G35" s="35"/>
    </row>
    <row r="36" spans="1:7" s="33" customFormat="1" ht="16.5" customHeight="1">
      <c r="A36" s="53" t="s">
        <v>85</v>
      </c>
      <c r="B36" s="58" t="s">
        <v>86</v>
      </c>
      <c r="C36" s="52"/>
      <c r="D36" s="150"/>
      <c r="E36" s="151"/>
      <c r="F36" s="71">
        <v>4288</v>
      </c>
      <c r="G36" s="35"/>
    </row>
    <row r="37" spans="1:7" s="163" customFormat="1" ht="17.25" customHeight="1">
      <c r="A37" s="88">
        <v>80195</v>
      </c>
      <c r="B37" s="26" t="s">
        <v>20</v>
      </c>
      <c r="C37" s="90"/>
      <c r="D37" s="39"/>
      <c r="E37" s="203"/>
      <c r="F37" s="147"/>
      <c r="G37" s="94">
        <f>SUM(G38)</f>
        <v>8400</v>
      </c>
    </row>
    <row r="38" spans="1:7" s="163" customFormat="1" ht="15.75" customHeight="1">
      <c r="A38" s="233" t="s">
        <v>24</v>
      </c>
      <c r="B38" s="234" t="s">
        <v>11</v>
      </c>
      <c r="C38" s="90"/>
      <c r="D38" s="39"/>
      <c r="E38" s="235"/>
      <c r="F38" s="236"/>
      <c r="G38" s="237">
        <v>8400</v>
      </c>
    </row>
    <row r="39" spans="1:7" s="27" customFormat="1" ht="32.25" thickBot="1">
      <c r="A39" s="216">
        <v>854</v>
      </c>
      <c r="B39" s="217" t="s">
        <v>21</v>
      </c>
      <c r="C39" s="218" t="s">
        <v>109</v>
      </c>
      <c r="D39" s="227">
        <f>D40+D43</f>
        <v>5000</v>
      </c>
      <c r="E39" s="228">
        <f>E40+E43</f>
        <v>6000</v>
      </c>
      <c r="F39" s="219">
        <f>SUM(F40+F43)</f>
        <v>5000</v>
      </c>
      <c r="G39" s="229">
        <f>G40+G43</f>
        <v>32500</v>
      </c>
    </row>
    <row r="40" spans="1:7" s="163" customFormat="1" ht="28.5" customHeight="1" thickTop="1">
      <c r="A40" s="88">
        <v>85403</v>
      </c>
      <c r="B40" s="26" t="s">
        <v>87</v>
      </c>
      <c r="C40" s="160"/>
      <c r="D40" s="161"/>
      <c r="E40" s="162">
        <f>SUM(E41)</f>
        <v>6000</v>
      </c>
      <c r="F40" s="147"/>
      <c r="G40" s="94">
        <f>SUM(G41:G42)</f>
        <v>32500</v>
      </c>
    </row>
    <row r="41" spans="1:7" s="163" customFormat="1" ht="17.25" customHeight="1">
      <c r="A41" s="40" t="s">
        <v>74</v>
      </c>
      <c r="B41" s="41" t="s">
        <v>75</v>
      </c>
      <c r="C41" s="164"/>
      <c r="D41" s="165"/>
      <c r="E41" s="151">
        <v>6000</v>
      </c>
      <c r="F41" s="166"/>
      <c r="G41" s="167"/>
    </row>
    <row r="42" spans="1:7" s="163" customFormat="1" ht="31.5" customHeight="1">
      <c r="A42" s="34" t="s">
        <v>98</v>
      </c>
      <c r="B42" s="29" t="s">
        <v>32</v>
      </c>
      <c r="C42" s="30" t="s">
        <v>33</v>
      </c>
      <c r="D42" s="165"/>
      <c r="E42" s="151"/>
      <c r="F42" s="166"/>
      <c r="G42" s="32">
        <v>32500</v>
      </c>
    </row>
    <row r="43" spans="1:7" s="163" customFormat="1" ht="19.5" customHeight="1">
      <c r="A43" s="88">
        <v>85407</v>
      </c>
      <c r="B43" s="26" t="s">
        <v>64</v>
      </c>
      <c r="C43" s="160"/>
      <c r="D43" s="161">
        <f>SUM(D44)</f>
        <v>5000</v>
      </c>
      <c r="E43" s="162"/>
      <c r="F43" s="147">
        <f>SUM(F45)</f>
        <v>5000</v>
      </c>
      <c r="G43" s="94"/>
    </row>
    <row r="44" spans="1:7" s="163" customFormat="1" ht="17.25" customHeight="1">
      <c r="A44" s="40" t="s">
        <v>74</v>
      </c>
      <c r="B44" s="41" t="s">
        <v>75</v>
      </c>
      <c r="C44" s="164"/>
      <c r="D44" s="150">
        <v>5000</v>
      </c>
      <c r="E44" s="168"/>
      <c r="F44" s="166"/>
      <c r="G44" s="167"/>
    </row>
    <row r="45" spans="1:7" s="33" customFormat="1" ht="17.25" customHeight="1" thickBot="1">
      <c r="A45" s="28">
        <v>4300</v>
      </c>
      <c r="B45" s="29" t="s">
        <v>13</v>
      </c>
      <c r="C45" s="30"/>
      <c r="D45" s="150"/>
      <c r="E45" s="151"/>
      <c r="F45" s="71">
        <v>5000</v>
      </c>
      <c r="G45" s="32"/>
    </row>
    <row r="46" spans="1:7" s="25" customFormat="1" ht="19.5" customHeight="1" thickBot="1" thickTop="1">
      <c r="A46" s="83"/>
      <c r="B46" s="85" t="s">
        <v>23</v>
      </c>
      <c r="C46" s="84"/>
      <c r="D46" s="156">
        <f>D15+D18+D39+D10</f>
        <v>12400</v>
      </c>
      <c r="E46" s="67">
        <f>E15+E18+E39+E10</f>
        <v>79100</v>
      </c>
      <c r="F46" s="157">
        <f>F15+F18+F39+F10</f>
        <v>11900</v>
      </c>
      <c r="G46" s="76">
        <f>G15+G18+G39+G10</f>
        <v>270100</v>
      </c>
    </row>
    <row r="47" spans="1:7" s="47" customFormat="1" ht="15.75" customHeight="1" thickBot="1" thickTop="1">
      <c r="A47" s="61"/>
      <c r="B47" s="60" t="s">
        <v>29</v>
      </c>
      <c r="C47" s="62"/>
      <c r="D47" s="418">
        <f>E46-D46</f>
        <v>66700</v>
      </c>
      <c r="E47" s="419"/>
      <c r="F47" s="420">
        <f>G46-F46</f>
        <v>258200</v>
      </c>
      <c r="G47" s="421"/>
    </row>
    <row r="48" ht="16.5" thickTop="1"/>
  </sheetData>
  <mergeCells count="2">
    <mergeCell ref="D47:E47"/>
    <mergeCell ref="F47:G47"/>
  </mergeCells>
  <printOptions horizontalCentered="1"/>
  <pageMargins left="0" right="0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5" sqref="A5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6" width="11.00390625" style="2" customWidth="1"/>
    <col min="7" max="7" width="11.00390625" style="1" customWidth="1"/>
    <col min="8" max="16384" width="9.125" style="1" customWidth="1"/>
  </cols>
  <sheetData>
    <row r="1" spans="5:7" ht="16.5">
      <c r="E1" s="55"/>
      <c r="F1" s="55" t="s">
        <v>104</v>
      </c>
      <c r="G1" s="3"/>
    </row>
    <row r="2" spans="1:7" ht="14.25" customHeight="1">
      <c r="A2" s="4"/>
      <c r="B2" s="5"/>
      <c r="C2" s="6"/>
      <c r="E2" s="55"/>
      <c r="F2" s="55" t="s">
        <v>110</v>
      </c>
      <c r="G2" s="3"/>
    </row>
    <row r="3" spans="1:7" ht="13.5" customHeight="1">
      <c r="A3" s="4"/>
      <c r="B3" s="5"/>
      <c r="C3" s="7"/>
      <c r="D3" s="8"/>
      <c r="E3" s="55"/>
      <c r="F3" s="55" t="s">
        <v>0</v>
      </c>
      <c r="G3" s="3"/>
    </row>
    <row r="4" spans="1:7" ht="13.5" customHeight="1">
      <c r="A4" s="4"/>
      <c r="B4" s="5"/>
      <c r="C4" s="7"/>
      <c r="D4" s="8"/>
      <c r="E4" s="55"/>
      <c r="F4" s="55" t="s">
        <v>111</v>
      </c>
      <c r="G4" s="3"/>
    </row>
    <row r="5" spans="1:7" s="10" customFormat="1" ht="57" customHeight="1">
      <c r="A5" s="145" t="s">
        <v>58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46" t="s">
        <v>3</v>
      </c>
      <c r="C7" s="16" t="s">
        <v>4</v>
      </c>
      <c r="D7" s="422" t="s">
        <v>5</v>
      </c>
      <c r="E7" s="423"/>
      <c r="F7" s="69" t="s">
        <v>31</v>
      </c>
      <c r="G7" s="68"/>
    </row>
    <row r="8" spans="1:7" s="17" customFormat="1" ht="14.25" customHeight="1">
      <c r="A8" s="18" t="s">
        <v>7</v>
      </c>
      <c r="B8" s="19"/>
      <c r="C8" s="20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66">
        <v>5</v>
      </c>
      <c r="F9" s="70">
        <v>6</v>
      </c>
      <c r="G9" s="24">
        <v>7</v>
      </c>
    </row>
    <row r="10" spans="1:7" s="27" customFormat="1" ht="18.75" customHeight="1" thickBot="1" thickTop="1">
      <c r="A10" s="169">
        <v>600</v>
      </c>
      <c r="B10" s="36" t="s">
        <v>30</v>
      </c>
      <c r="C10" s="37" t="s">
        <v>59</v>
      </c>
      <c r="D10" s="38"/>
      <c r="E10" s="180"/>
      <c r="F10" s="72"/>
      <c r="G10" s="172">
        <f>SUM(G12)</f>
        <v>400000</v>
      </c>
    </row>
    <row r="11" spans="1:7" s="163" customFormat="1" ht="17.25" thickTop="1">
      <c r="A11" s="88">
        <v>60004</v>
      </c>
      <c r="B11" s="26" t="s">
        <v>88</v>
      </c>
      <c r="C11" s="160"/>
      <c r="D11" s="182"/>
      <c r="E11" s="203"/>
      <c r="F11" s="147"/>
      <c r="G11" s="94">
        <f>SUM(G12)</f>
        <v>400000</v>
      </c>
    </row>
    <row r="12" spans="1:7" s="33" customFormat="1" ht="21" customHeight="1" thickBot="1">
      <c r="A12" s="34" t="s">
        <v>89</v>
      </c>
      <c r="B12" s="29" t="s">
        <v>90</v>
      </c>
      <c r="C12" s="54"/>
      <c r="D12" s="31"/>
      <c r="E12" s="63"/>
      <c r="F12" s="71"/>
      <c r="G12" s="32">
        <v>400000</v>
      </c>
    </row>
    <row r="13" spans="1:7" s="27" customFormat="1" ht="18" customHeight="1" thickBot="1" thickTop="1">
      <c r="A13" s="169">
        <v>700</v>
      </c>
      <c r="B13" s="36" t="s">
        <v>92</v>
      </c>
      <c r="C13" s="37"/>
      <c r="D13" s="38"/>
      <c r="E13" s="180"/>
      <c r="F13" s="72">
        <f>F14</f>
        <v>650000</v>
      </c>
      <c r="G13" s="172">
        <f>SUM(G14)</f>
        <v>500</v>
      </c>
    </row>
    <row r="14" spans="1:7" s="163" customFormat="1" ht="15" customHeight="1" thickTop="1">
      <c r="A14" s="88">
        <v>70095</v>
      </c>
      <c r="B14" s="26" t="s">
        <v>20</v>
      </c>
      <c r="C14" s="160"/>
      <c r="D14" s="182"/>
      <c r="E14" s="203"/>
      <c r="F14" s="147">
        <f>F15+F17</f>
        <v>650000</v>
      </c>
      <c r="G14" s="94">
        <f>G15+G17</f>
        <v>500</v>
      </c>
    </row>
    <row r="15" spans="1:7" s="33" customFormat="1" ht="48.75" customHeight="1">
      <c r="A15" s="28">
        <v>6010</v>
      </c>
      <c r="B15" s="89" t="s">
        <v>91</v>
      </c>
      <c r="C15" s="30" t="s">
        <v>59</v>
      </c>
      <c r="D15" s="31"/>
      <c r="E15" s="63"/>
      <c r="F15" s="74">
        <v>650000</v>
      </c>
      <c r="G15" s="32"/>
    </row>
    <row r="16" spans="1:7" s="205" customFormat="1" ht="13.5" customHeight="1">
      <c r="A16" s="91"/>
      <c r="B16" s="199" t="s">
        <v>108</v>
      </c>
      <c r="C16" s="252" t="s">
        <v>57</v>
      </c>
      <c r="D16" s="212"/>
      <c r="E16" s="204"/>
      <c r="F16" s="247"/>
      <c r="G16" s="214"/>
    </row>
    <row r="17" spans="1:7" s="33" customFormat="1" ht="17.25" thickBot="1">
      <c r="A17" s="34" t="s">
        <v>24</v>
      </c>
      <c r="B17" s="29" t="s">
        <v>11</v>
      </c>
      <c r="C17" s="30"/>
      <c r="D17" s="31"/>
      <c r="E17" s="63"/>
      <c r="F17" s="71"/>
      <c r="G17" s="35">
        <v>500</v>
      </c>
    </row>
    <row r="18" spans="1:7" s="27" customFormat="1" ht="18.75" customHeight="1" thickBot="1" thickTop="1">
      <c r="A18" s="169">
        <v>710</v>
      </c>
      <c r="B18" s="36" t="s">
        <v>60</v>
      </c>
      <c r="C18" s="37" t="s">
        <v>59</v>
      </c>
      <c r="D18" s="38"/>
      <c r="E18" s="180">
        <f>SUM(E19)</f>
        <v>10000</v>
      </c>
      <c r="F18" s="72"/>
      <c r="G18" s="172">
        <f>SUM(G19)</f>
        <v>10000</v>
      </c>
    </row>
    <row r="19" spans="1:7" s="163" customFormat="1" ht="15" customHeight="1" thickTop="1">
      <c r="A19" s="88">
        <v>71035</v>
      </c>
      <c r="B19" s="26" t="s">
        <v>71</v>
      </c>
      <c r="C19" s="160"/>
      <c r="D19" s="182"/>
      <c r="E19" s="203">
        <f>E20+E21</f>
        <v>10000</v>
      </c>
      <c r="F19" s="147"/>
      <c r="G19" s="94">
        <f>G20+G21</f>
        <v>10000</v>
      </c>
    </row>
    <row r="20" spans="1:7" s="33" customFormat="1" ht="32.25" customHeight="1">
      <c r="A20" s="28">
        <v>270</v>
      </c>
      <c r="B20" s="29" t="s">
        <v>72</v>
      </c>
      <c r="C20" s="30"/>
      <c r="D20" s="31"/>
      <c r="E20" s="63">
        <v>10000</v>
      </c>
      <c r="F20" s="71"/>
      <c r="G20" s="32"/>
    </row>
    <row r="21" spans="1:7" s="33" customFormat="1" ht="17.25" thickBot="1">
      <c r="A21" s="28">
        <v>4300</v>
      </c>
      <c r="B21" s="29" t="s">
        <v>13</v>
      </c>
      <c r="C21" s="30"/>
      <c r="D21" s="31"/>
      <c r="E21" s="63"/>
      <c r="F21" s="71"/>
      <c r="G21" s="32">
        <v>10000</v>
      </c>
    </row>
    <row r="22" spans="1:7" s="27" customFormat="1" ht="17.25" thickBot="1" thickTop="1">
      <c r="A22" s="169">
        <v>750</v>
      </c>
      <c r="B22" s="36" t="s">
        <v>12</v>
      </c>
      <c r="C22" s="37" t="s">
        <v>57</v>
      </c>
      <c r="D22" s="38"/>
      <c r="E22" s="180"/>
      <c r="F22" s="209">
        <f>SUM(F23)</f>
        <v>500</v>
      </c>
      <c r="G22" s="193">
        <f>SUM(G23)</f>
        <v>1168</v>
      </c>
    </row>
    <row r="23" spans="1:7" s="163" customFormat="1" ht="17.25" thickTop="1">
      <c r="A23" s="88">
        <v>75095</v>
      </c>
      <c r="B23" s="26" t="s">
        <v>20</v>
      </c>
      <c r="C23" s="144"/>
      <c r="D23" s="182"/>
      <c r="E23" s="203"/>
      <c r="F23" s="210">
        <f>F25+F27+F29</f>
        <v>500</v>
      </c>
      <c r="G23" s="206">
        <f>SUM(G25+G27+G29)</f>
        <v>1168</v>
      </c>
    </row>
    <row r="24" spans="1:7" s="205" customFormat="1" ht="13.5" customHeight="1">
      <c r="A24" s="91"/>
      <c r="B24" s="199" t="s">
        <v>68</v>
      </c>
      <c r="C24" s="211"/>
      <c r="D24" s="212"/>
      <c r="E24" s="204"/>
      <c r="F24" s="213"/>
      <c r="G24" s="214"/>
    </row>
    <row r="25" spans="1:7" s="33" customFormat="1" ht="16.5">
      <c r="A25" s="34" t="s">
        <v>69</v>
      </c>
      <c r="B25" s="29" t="s">
        <v>70</v>
      </c>
      <c r="C25" s="30"/>
      <c r="D25" s="31"/>
      <c r="E25" s="63"/>
      <c r="F25" s="71"/>
      <c r="G25" s="35">
        <v>930</v>
      </c>
    </row>
    <row r="26" spans="1:7" s="205" customFormat="1" ht="13.5" customHeight="1">
      <c r="A26" s="91"/>
      <c r="B26" s="199" t="s">
        <v>107</v>
      </c>
      <c r="C26" s="211"/>
      <c r="D26" s="212"/>
      <c r="E26" s="204"/>
      <c r="F26" s="247"/>
      <c r="G26" s="214"/>
    </row>
    <row r="27" spans="1:7" s="33" customFormat="1" ht="16.5">
      <c r="A27" s="34" t="s">
        <v>26</v>
      </c>
      <c r="B27" s="29" t="s">
        <v>13</v>
      </c>
      <c r="C27" s="30"/>
      <c r="D27" s="31"/>
      <c r="E27" s="63"/>
      <c r="F27" s="71"/>
      <c r="G27" s="35">
        <v>238</v>
      </c>
    </row>
    <row r="28" spans="1:7" s="205" customFormat="1" ht="13.5" customHeight="1">
      <c r="A28" s="91"/>
      <c r="B28" s="199" t="s">
        <v>108</v>
      </c>
      <c r="C28" s="211"/>
      <c r="D28" s="212"/>
      <c r="E28" s="204"/>
      <c r="F28" s="247"/>
      <c r="G28" s="214"/>
    </row>
    <row r="29" spans="1:7" s="33" customFormat="1" ht="17.25" thickBot="1">
      <c r="A29" s="34" t="s">
        <v>24</v>
      </c>
      <c r="B29" s="29" t="s">
        <v>11</v>
      </c>
      <c r="C29" s="30"/>
      <c r="D29" s="31"/>
      <c r="E29" s="63"/>
      <c r="F29" s="71">
        <v>500</v>
      </c>
      <c r="G29" s="35"/>
    </row>
    <row r="30" spans="1:7" s="27" customFormat="1" ht="17.25" customHeight="1" thickBot="1" thickTop="1">
      <c r="A30" s="169">
        <v>758</v>
      </c>
      <c r="B30" s="36" t="s">
        <v>14</v>
      </c>
      <c r="C30" s="37" t="s">
        <v>67</v>
      </c>
      <c r="D30" s="38">
        <f>SUM(D31)</f>
        <v>30</v>
      </c>
      <c r="E30" s="180">
        <f>SUM(E31)</f>
        <v>14610</v>
      </c>
      <c r="F30" s="72"/>
      <c r="G30" s="172"/>
    </row>
    <row r="31" spans="1:7" s="163" customFormat="1" ht="15.75" customHeight="1" thickTop="1">
      <c r="A31" s="88">
        <v>75814</v>
      </c>
      <c r="B31" s="26" t="s">
        <v>15</v>
      </c>
      <c r="C31" s="160"/>
      <c r="D31" s="182">
        <f>SUM(D32:D33)</f>
        <v>30</v>
      </c>
      <c r="E31" s="182">
        <f>SUM(E32:E33)</f>
        <v>14610</v>
      </c>
      <c r="F31" s="147"/>
      <c r="G31" s="94"/>
    </row>
    <row r="32" spans="1:7" s="33" customFormat="1" ht="15.75" customHeight="1">
      <c r="A32" s="40" t="s">
        <v>16</v>
      </c>
      <c r="B32" s="41" t="s">
        <v>17</v>
      </c>
      <c r="C32" s="42"/>
      <c r="D32" s="43"/>
      <c r="E32" s="64">
        <v>14610</v>
      </c>
      <c r="F32" s="74"/>
      <c r="G32" s="44"/>
    </row>
    <row r="33" spans="1:7" s="33" customFormat="1" ht="15.75" customHeight="1" thickBot="1">
      <c r="A33" s="34" t="s">
        <v>18</v>
      </c>
      <c r="B33" s="29" t="s">
        <v>73</v>
      </c>
      <c r="C33" s="54"/>
      <c r="D33" s="31">
        <v>30</v>
      </c>
      <c r="E33" s="63"/>
      <c r="F33" s="71"/>
      <c r="G33" s="32"/>
    </row>
    <row r="34" spans="1:7" s="27" customFormat="1" ht="17.25" customHeight="1" thickBot="1" thickTop="1">
      <c r="A34" s="169">
        <v>801</v>
      </c>
      <c r="B34" s="36" t="s">
        <v>19</v>
      </c>
      <c r="C34" s="170" t="s">
        <v>28</v>
      </c>
      <c r="D34" s="38">
        <f>SUM(D35+D41+D46)</f>
        <v>860</v>
      </c>
      <c r="E34" s="180">
        <f>E35+E41+E46</f>
        <v>52960</v>
      </c>
      <c r="F34" s="38"/>
      <c r="G34" s="193">
        <f>G35+G41+G46</f>
        <v>62560</v>
      </c>
    </row>
    <row r="35" spans="1:7" s="163" customFormat="1" ht="15.75" customHeight="1" thickTop="1">
      <c r="A35" s="88">
        <v>80101</v>
      </c>
      <c r="B35" s="26" t="s">
        <v>63</v>
      </c>
      <c r="C35" s="90"/>
      <c r="D35" s="207">
        <f>SUM(D36:D37)</f>
        <v>860</v>
      </c>
      <c r="E35" s="195">
        <v>44400</v>
      </c>
      <c r="F35" s="92"/>
      <c r="G35" s="93">
        <f>SUM(G37:G40)</f>
        <v>44400</v>
      </c>
    </row>
    <row r="36" spans="1:7" s="163" customFormat="1" ht="15" customHeight="1">
      <c r="A36" s="40" t="s">
        <v>74</v>
      </c>
      <c r="B36" s="41" t="s">
        <v>75</v>
      </c>
      <c r="C36" s="149"/>
      <c r="D36" s="31"/>
      <c r="E36" s="63">
        <v>44400</v>
      </c>
      <c r="F36" s="71"/>
      <c r="G36" s="32"/>
    </row>
    <row r="37" spans="1:7" s="163" customFormat="1" ht="15" customHeight="1">
      <c r="A37" s="34" t="s">
        <v>18</v>
      </c>
      <c r="B37" s="29" t="s">
        <v>73</v>
      </c>
      <c r="C37" s="149"/>
      <c r="D37" s="31">
        <v>860</v>
      </c>
      <c r="E37" s="63"/>
      <c r="F37" s="71"/>
      <c r="G37" s="32"/>
    </row>
    <row r="38" spans="1:7" s="33" customFormat="1" ht="15" customHeight="1">
      <c r="A38" s="28">
        <v>4210</v>
      </c>
      <c r="B38" s="29" t="s">
        <v>11</v>
      </c>
      <c r="C38" s="54"/>
      <c r="D38" s="31"/>
      <c r="E38" s="63"/>
      <c r="F38" s="71"/>
      <c r="G38" s="32">
        <v>21600</v>
      </c>
    </row>
    <row r="39" spans="1:7" s="33" customFormat="1" ht="30" customHeight="1">
      <c r="A39" s="28">
        <v>4240</v>
      </c>
      <c r="B39" s="29" t="s">
        <v>76</v>
      </c>
      <c r="C39" s="54"/>
      <c r="D39" s="31"/>
      <c r="E39" s="63"/>
      <c r="F39" s="71"/>
      <c r="G39" s="32">
        <v>15800</v>
      </c>
    </row>
    <row r="40" spans="1:7" s="33" customFormat="1" ht="13.5" customHeight="1">
      <c r="A40" s="220">
        <v>4260</v>
      </c>
      <c r="B40" s="248" t="s">
        <v>77</v>
      </c>
      <c r="C40" s="222"/>
      <c r="D40" s="223"/>
      <c r="E40" s="224"/>
      <c r="F40" s="225"/>
      <c r="G40" s="226">
        <v>7000</v>
      </c>
    </row>
    <row r="41" spans="1:7" s="163" customFormat="1" ht="16.5">
      <c r="A41" s="88">
        <v>80110</v>
      </c>
      <c r="B41" s="26" t="s">
        <v>78</v>
      </c>
      <c r="C41" s="90"/>
      <c r="D41" s="39"/>
      <c r="E41" s="203">
        <f>SUM(E42)</f>
        <v>8560</v>
      </c>
      <c r="F41" s="147"/>
      <c r="G41" s="94">
        <f>SUM(G42:G45)</f>
        <v>8560</v>
      </c>
    </row>
    <row r="42" spans="1:7" s="163" customFormat="1" ht="15" customHeight="1">
      <c r="A42" s="40" t="s">
        <v>74</v>
      </c>
      <c r="B42" s="41" t="s">
        <v>75</v>
      </c>
      <c r="C42" s="149"/>
      <c r="D42" s="31"/>
      <c r="E42" s="63">
        <v>8560</v>
      </c>
      <c r="F42" s="71"/>
      <c r="G42" s="32"/>
    </row>
    <row r="43" spans="1:7" s="163" customFormat="1" ht="15" customHeight="1">
      <c r="A43" s="220">
        <v>4210</v>
      </c>
      <c r="B43" s="248" t="s">
        <v>11</v>
      </c>
      <c r="C43" s="249"/>
      <c r="D43" s="223"/>
      <c r="E43" s="224"/>
      <c r="F43" s="225"/>
      <c r="G43" s="226">
        <v>3260</v>
      </c>
    </row>
    <row r="44" spans="1:7" s="33" customFormat="1" ht="15" customHeight="1">
      <c r="A44" s="28">
        <v>4270</v>
      </c>
      <c r="B44" s="89" t="s">
        <v>70</v>
      </c>
      <c r="C44" s="54"/>
      <c r="D44" s="31"/>
      <c r="E44" s="63"/>
      <c r="F44" s="71"/>
      <c r="G44" s="32">
        <v>4500</v>
      </c>
    </row>
    <row r="45" spans="1:7" s="33" customFormat="1" ht="15.75" customHeight="1">
      <c r="A45" s="220">
        <v>4410</v>
      </c>
      <c r="B45" s="221" t="s">
        <v>79</v>
      </c>
      <c r="C45" s="222"/>
      <c r="D45" s="223"/>
      <c r="E45" s="224"/>
      <c r="F45" s="225"/>
      <c r="G45" s="226">
        <v>800</v>
      </c>
    </row>
    <row r="46" spans="1:7" s="163" customFormat="1" ht="17.25" customHeight="1">
      <c r="A46" s="88">
        <v>80195</v>
      </c>
      <c r="B46" s="26" t="s">
        <v>20</v>
      </c>
      <c r="C46" s="90"/>
      <c r="D46" s="39"/>
      <c r="E46" s="203"/>
      <c r="F46" s="147"/>
      <c r="G46" s="94">
        <f>SUM(G47)</f>
        <v>9600</v>
      </c>
    </row>
    <row r="47" spans="1:7" s="163" customFormat="1" ht="15.75" customHeight="1" thickBot="1">
      <c r="A47" s="40" t="s">
        <v>24</v>
      </c>
      <c r="B47" s="41" t="s">
        <v>11</v>
      </c>
      <c r="C47" s="149"/>
      <c r="D47" s="31"/>
      <c r="E47" s="63"/>
      <c r="F47" s="71"/>
      <c r="G47" s="32">
        <v>9600</v>
      </c>
    </row>
    <row r="48" spans="1:7" s="27" customFormat="1" ht="18.75" customHeight="1" thickBot="1" thickTop="1">
      <c r="A48" s="169">
        <v>851</v>
      </c>
      <c r="B48" s="36" t="s">
        <v>93</v>
      </c>
      <c r="C48" s="170"/>
      <c r="D48" s="231"/>
      <c r="E48" s="180"/>
      <c r="F48" s="72"/>
      <c r="G48" s="232">
        <f>G49</f>
        <v>26000</v>
      </c>
    </row>
    <row r="49" spans="1:7" s="163" customFormat="1" ht="17.25" thickTop="1">
      <c r="A49" s="88">
        <v>85195</v>
      </c>
      <c r="B49" s="26" t="s">
        <v>20</v>
      </c>
      <c r="C49" s="90"/>
      <c r="D49" s="194"/>
      <c r="E49" s="195"/>
      <c r="F49" s="92"/>
      <c r="G49" s="93">
        <f>SUM(G50+G52)</f>
        <v>26000</v>
      </c>
    </row>
    <row r="50" spans="1:7" s="163" customFormat="1" ht="49.5" customHeight="1">
      <c r="A50" s="28">
        <v>2820</v>
      </c>
      <c r="B50" s="89" t="s">
        <v>106</v>
      </c>
      <c r="C50" s="54" t="s">
        <v>62</v>
      </c>
      <c r="D50" s="31"/>
      <c r="E50" s="63"/>
      <c r="F50" s="71"/>
      <c r="G50" s="32">
        <v>22000</v>
      </c>
    </row>
    <row r="51" spans="1:7" s="244" customFormat="1" ht="15.75" customHeight="1">
      <c r="A51" s="238"/>
      <c r="B51" s="239" t="s">
        <v>105</v>
      </c>
      <c r="C51" s="245"/>
      <c r="D51" s="240"/>
      <c r="E51" s="241"/>
      <c r="F51" s="242"/>
      <c r="G51" s="243"/>
    </row>
    <row r="52" spans="1:7" s="163" customFormat="1" ht="17.25" customHeight="1" thickBot="1">
      <c r="A52" s="28">
        <v>4300</v>
      </c>
      <c r="B52" s="89" t="s">
        <v>13</v>
      </c>
      <c r="C52" s="250" t="s">
        <v>33</v>
      </c>
      <c r="D52" s="251"/>
      <c r="E52" s="63">
        <v>0</v>
      </c>
      <c r="F52" s="71"/>
      <c r="G52" s="32">
        <v>4000</v>
      </c>
    </row>
    <row r="53" spans="1:7" s="27" customFormat="1" ht="17.25" customHeight="1" thickBot="1" thickTop="1">
      <c r="A53" s="169">
        <v>853</v>
      </c>
      <c r="B53" s="36" t="s">
        <v>27</v>
      </c>
      <c r="C53" s="37"/>
      <c r="D53" s="208"/>
      <c r="E53" s="180"/>
      <c r="F53" s="72">
        <f>SUM(F54)</f>
        <v>930</v>
      </c>
      <c r="G53" s="172"/>
    </row>
    <row r="54" spans="1:7" s="33" customFormat="1" ht="17.25" thickTop="1">
      <c r="A54" s="88">
        <v>85395</v>
      </c>
      <c r="B54" s="26" t="s">
        <v>20</v>
      </c>
      <c r="C54" s="160" t="s">
        <v>57</v>
      </c>
      <c r="D54" s="196"/>
      <c r="E54" s="197"/>
      <c r="F54" s="198">
        <f>SUM(F56)</f>
        <v>930</v>
      </c>
      <c r="G54" s="94"/>
    </row>
    <row r="55" spans="1:7" s="33" customFormat="1" ht="16.5">
      <c r="A55" s="91"/>
      <c r="B55" s="199" t="s">
        <v>68</v>
      </c>
      <c r="C55" s="164"/>
      <c r="D55" s="200"/>
      <c r="E55" s="201"/>
      <c r="F55" s="202"/>
      <c r="G55" s="167"/>
    </row>
    <row r="56" spans="1:7" s="33" customFormat="1" ht="18.75" customHeight="1" thickBot="1">
      <c r="A56" s="34" t="s">
        <v>24</v>
      </c>
      <c r="B56" s="29" t="s">
        <v>11</v>
      </c>
      <c r="C56" s="56"/>
      <c r="D56" s="57"/>
      <c r="E56" s="65"/>
      <c r="F56" s="73">
        <v>930</v>
      </c>
      <c r="G56" s="32"/>
    </row>
    <row r="57" spans="1:7" s="27" customFormat="1" ht="30.75" customHeight="1" thickBot="1" thickTop="1">
      <c r="A57" s="169">
        <v>900</v>
      </c>
      <c r="B57" s="36" t="s">
        <v>99</v>
      </c>
      <c r="C57" s="37" t="s">
        <v>59</v>
      </c>
      <c r="D57" s="38"/>
      <c r="E57" s="180"/>
      <c r="F57" s="72"/>
      <c r="G57" s="193">
        <f>SUM(G58)</f>
        <v>270000</v>
      </c>
    </row>
    <row r="58" spans="1:7" s="163" customFormat="1" ht="17.25" thickTop="1">
      <c r="A58" s="88">
        <v>90001</v>
      </c>
      <c r="B58" s="26" t="s">
        <v>100</v>
      </c>
      <c r="C58" s="90"/>
      <c r="D58" s="182"/>
      <c r="E58" s="203"/>
      <c r="F58" s="147"/>
      <c r="G58" s="206">
        <f>SUM(G59)</f>
        <v>270000</v>
      </c>
    </row>
    <row r="59" spans="1:7" s="33" customFormat="1" ht="48" customHeight="1" thickBot="1">
      <c r="A59" s="28">
        <v>6050</v>
      </c>
      <c r="B59" s="89" t="s">
        <v>101</v>
      </c>
      <c r="C59" s="54"/>
      <c r="D59" s="31"/>
      <c r="E59" s="63"/>
      <c r="F59" s="71"/>
      <c r="G59" s="75">
        <v>270000</v>
      </c>
    </row>
    <row r="60" spans="1:7" s="27" customFormat="1" ht="18.75" customHeight="1" thickBot="1" thickTop="1">
      <c r="A60" s="169">
        <v>926</v>
      </c>
      <c r="B60" s="36" t="s">
        <v>34</v>
      </c>
      <c r="C60" s="37"/>
      <c r="D60" s="38"/>
      <c r="E60" s="180"/>
      <c r="F60" s="72">
        <f>F61+F63</f>
        <v>238</v>
      </c>
      <c r="G60" s="193">
        <f>SUM(G61+G63)</f>
        <v>21000</v>
      </c>
    </row>
    <row r="61" spans="1:7" s="163" customFormat="1" ht="17.25" thickTop="1">
      <c r="A61" s="88">
        <v>92601</v>
      </c>
      <c r="B61" s="26" t="s">
        <v>61</v>
      </c>
      <c r="C61" s="90" t="s">
        <v>33</v>
      </c>
      <c r="D61" s="182"/>
      <c r="E61" s="203"/>
      <c r="F61" s="147"/>
      <c r="G61" s="206">
        <f>SUM(G62)</f>
        <v>21000</v>
      </c>
    </row>
    <row r="62" spans="1:7" s="33" customFormat="1" ht="51" customHeight="1">
      <c r="A62" s="28">
        <v>6010</v>
      </c>
      <c r="B62" s="89" t="s">
        <v>91</v>
      </c>
      <c r="C62" s="54"/>
      <c r="D62" s="31"/>
      <c r="E62" s="63"/>
      <c r="F62" s="71"/>
      <c r="G62" s="75">
        <v>21000</v>
      </c>
    </row>
    <row r="63" spans="1:7" s="163" customFormat="1" ht="16.5">
      <c r="A63" s="88">
        <v>92695</v>
      </c>
      <c r="B63" s="26" t="s">
        <v>20</v>
      </c>
      <c r="C63" s="90" t="s">
        <v>57</v>
      </c>
      <c r="D63" s="182"/>
      <c r="E63" s="203"/>
      <c r="F63" s="147">
        <f>SUM(F65)</f>
        <v>238</v>
      </c>
      <c r="G63" s="206"/>
    </row>
    <row r="64" spans="1:7" s="33" customFormat="1" ht="16.5" customHeight="1">
      <c r="A64" s="91"/>
      <c r="B64" s="199" t="s">
        <v>107</v>
      </c>
      <c r="C64" s="54"/>
      <c r="D64" s="31"/>
      <c r="E64" s="63"/>
      <c r="F64" s="71"/>
      <c r="G64" s="75"/>
    </row>
    <row r="65" spans="1:7" s="33" customFormat="1" ht="21.75" customHeight="1" thickBot="1">
      <c r="A65" s="34" t="s">
        <v>24</v>
      </c>
      <c r="B65" s="29" t="s">
        <v>11</v>
      </c>
      <c r="C65" s="246"/>
      <c r="D65" s="31"/>
      <c r="E65" s="31"/>
      <c r="F65" s="71">
        <v>238</v>
      </c>
      <c r="G65" s="35"/>
    </row>
    <row r="66" spans="1:7" s="25" customFormat="1" ht="18.75" thickBot="1" thickTop="1">
      <c r="A66" s="83"/>
      <c r="B66" s="85" t="s">
        <v>23</v>
      </c>
      <c r="C66" s="84"/>
      <c r="D66" s="46">
        <f>D10+D13+D18+D22+D30+D34+D48+D53+D60+D57</f>
        <v>890</v>
      </c>
      <c r="E66" s="46">
        <f>E10+E13+E18+E22+E30+E34+E48+E53+E60+E57</f>
        <v>77570</v>
      </c>
      <c r="F66" s="230">
        <f>F10+F13+F18+F22+F30+F34+F48+F53+F60+F57</f>
        <v>651668</v>
      </c>
      <c r="G66" s="215">
        <f>G10+G13+G18+G22+G30+G34+G48+G53+G60+G57</f>
        <v>791228</v>
      </c>
    </row>
    <row r="67" spans="1:7" s="47" customFormat="1" ht="18.75" thickBot="1" thickTop="1">
      <c r="A67" s="61"/>
      <c r="B67" s="60" t="s">
        <v>29</v>
      </c>
      <c r="C67" s="62"/>
      <c r="D67" s="418">
        <f>E66-D66</f>
        <v>76680</v>
      </c>
      <c r="E67" s="419"/>
      <c r="F67" s="420">
        <f>G66-F66</f>
        <v>139560</v>
      </c>
      <c r="G67" s="421"/>
    </row>
    <row r="68" ht="16.5" thickTop="1"/>
  </sheetData>
  <mergeCells count="3">
    <mergeCell ref="D7:E7"/>
    <mergeCell ref="D67:E67"/>
    <mergeCell ref="F67:G67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9" sqref="A9"/>
    </sheetView>
  </sheetViews>
  <sheetFormatPr defaultColWidth="9.00390625" defaultRowHeight="12.75"/>
  <cols>
    <col min="1" max="1" width="7.75390625" style="78" customWidth="1"/>
    <col min="2" max="2" width="61.375" style="78" customWidth="1"/>
    <col min="3" max="3" width="22.625" style="78" customWidth="1"/>
    <col min="4" max="4" width="11.75390625" style="78" customWidth="1"/>
    <col min="5" max="5" width="11.375" style="78" customWidth="1"/>
    <col min="6" max="6" width="11.875" style="78" customWidth="1"/>
    <col min="7" max="16384" width="9.125" style="78" customWidth="1"/>
  </cols>
  <sheetData>
    <row r="1" ht="12.75">
      <c r="C1" s="97" t="s">
        <v>202</v>
      </c>
    </row>
    <row r="2" ht="12.75">
      <c r="C2" s="55" t="s">
        <v>110</v>
      </c>
    </row>
    <row r="3" spans="2:3" ht="16.5">
      <c r="B3" s="362"/>
      <c r="C3" s="55" t="s">
        <v>0</v>
      </c>
    </row>
    <row r="4" ht="12.75">
      <c r="C4" s="55" t="s">
        <v>111</v>
      </c>
    </row>
    <row r="6" ht="15" customHeight="1"/>
    <row r="7" spans="1:4" ht="28.5" customHeight="1">
      <c r="A7" s="260" t="s">
        <v>207</v>
      </c>
      <c r="B7" s="260"/>
      <c r="C7" s="260"/>
      <c r="D7" s="260"/>
    </row>
    <row r="8" spans="1:4" ht="19.5" customHeight="1">
      <c r="A8" s="413" t="s">
        <v>209</v>
      </c>
      <c r="B8" s="96"/>
      <c r="C8" s="98"/>
      <c r="D8" s="260"/>
    </row>
    <row r="9" spans="1:4" ht="18">
      <c r="A9" s="363"/>
      <c r="B9" s="364" t="s">
        <v>203</v>
      </c>
      <c r="C9" s="260"/>
      <c r="D9" s="260"/>
    </row>
    <row r="10" spans="3:4" ht="24" customHeight="1" thickBot="1">
      <c r="C10" s="99" t="s">
        <v>1</v>
      </c>
      <c r="D10" s="99"/>
    </row>
    <row r="11" spans="1:3" s="370" customFormat="1" ht="50.25" customHeight="1">
      <c r="A11" s="394" t="s">
        <v>112</v>
      </c>
      <c r="B11" s="395" t="s">
        <v>39</v>
      </c>
      <c r="C11" s="396" t="s">
        <v>113</v>
      </c>
    </row>
    <row r="12" spans="1:3" ht="13.5">
      <c r="A12" s="397">
        <v>1</v>
      </c>
      <c r="B12" s="372">
        <v>2</v>
      </c>
      <c r="C12" s="398">
        <v>3</v>
      </c>
    </row>
    <row r="13" spans="1:3" s="402" customFormat="1" ht="24" customHeight="1">
      <c r="A13" s="399" t="s">
        <v>115</v>
      </c>
      <c r="B13" s="400" t="s">
        <v>116</v>
      </c>
      <c r="C13" s="401">
        <v>0</v>
      </c>
    </row>
    <row r="14" spans="1:3" s="402" customFormat="1" ht="24" customHeight="1">
      <c r="A14" s="399" t="s">
        <v>117</v>
      </c>
      <c r="B14" s="403" t="s">
        <v>118</v>
      </c>
      <c r="C14" s="401">
        <f>SUM(C15:C15)</f>
        <v>19207</v>
      </c>
    </row>
    <row r="15" spans="1:3" ht="18" customHeight="1">
      <c r="A15" s="404" t="s">
        <v>18</v>
      </c>
      <c r="B15" s="405" t="s">
        <v>73</v>
      </c>
      <c r="C15" s="406">
        <v>19207</v>
      </c>
    </row>
    <row r="16" spans="1:3" s="402" customFormat="1" ht="24" customHeight="1">
      <c r="A16" s="399" t="s">
        <v>121</v>
      </c>
      <c r="B16" s="403" t="s">
        <v>122</v>
      </c>
      <c r="C16" s="401">
        <f>C14+C13</f>
        <v>19207</v>
      </c>
    </row>
    <row r="17" spans="1:3" s="402" customFormat="1" ht="24" customHeight="1">
      <c r="A17" s="399" t="s">
        <v>123</v>
      </c>
      <c r="B17" s="403" t="s">
        <v>124</v>
      </c>
      <c r="C17" s="401">
        <f>SUM(C19:C23)</f>
        <v>19207</v>
      </c>
    </row>
    <row r="18" spans="1:3" ht="12.75">
      <c r="A18" s="407"/>
      <c r="B18" s="408" t="s">
        <v>43</v>
      </c>
      <c r="C18" s="409"/>
    </row>
    <row r="19" spans="1:3" ht="18" customHeight="1">
      <c r="A19" s="407">
        <v>4110</v>
      </c>
      <c r="B19" s="408" t="s">
        <v>204</v>
      </c>
      <c r="C19" s="406">
        <v>550</v>
      </c>
    </row>
    <row r="20" spans="1:3" ht="18" customHeight="1">
      <c r="A20" s="407">
        <v>4120</v>
      </c>
      <c r="B20" s="408" t="s">
        <v>205</v>
      </c>
      <c r="C20" s="406">
        <v>80</v>
      </c>
    </row>
    <row r="21" spans="1:3" ht="18" customHeight="1">
      <c r="A21" s="407">
        <v>4210</v>
      </c>
      <c r="B21" s="405" t="s">
        <v>11</v>
      </c>
      <c r="C21" s="406">
        <v>10410</v>
      </c>
    </row>
    <row r="22" spans="1:3" ht="18" customHeight="1">
      <c r="A22" s="407">
        <v>4300</v>
      </c>
      <c r="B22" s="405" t="s">
        <v>13</v>
      </c>
      <c r="C22" s="406">
        <v>3360</v>
      </c>
    </row>
    <row r="23" spans="1:3" ht="18" customHeight="1" thickBot="1">
      <c r="A23" s="407">
        <v>6100</v>
      </c>
      <c r="B23" s="405" t="s">
        <v>206</v>
      </c>
      <c r="C23" s="406">
        <v>4807</v>
      </c>
    </row>
    <row r="24" spans="1:3" s="402" customFormat="1" ht="30" customHeight="1" thickBot="1" thickTop="1">
      <c r="A24" s="410" t="s">
        <v>125</v>
      </c>
      <c r="B24" s="411" t="s">
        <v>126</v>
      </c>
      <c r="C24" s="412">
        <f>C16-C17</f>
        <v>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3" sqref="B3"/>
    </sheetView>
  </sheetViews>
  <sheetFormatPr defaultColWidth="9.00390625" defaultRowHeight="12.75"/>
  <cols>
    <col min="1" max="1" width="7.75390625" style="78" customWidth="1"/>
    <col min="2" max="2" width="41.25390625" style="78" customWidth="1"/>
    <col min="3" max="4" width="11.875" style="78" customWidth="1"/>
    <col min="5" max="5" width="11.375" style="78" customWidth="1"/>
    <col min="6" max="6" width="11.00390625" style="78" customWidth="1"/>
    <col min="7" max="16384" width="9.125" style="78" customWidth="1"/>
  </cols>
  <sheetData>
    <row r="1" ht="12.75" customHeight="1">
      <c r="E1" s="97" t="s">
        <v>201</v>
      </c>
    </row>
    <row r="2" ht="12.75" customHeight="1">
      <c r="E2" s="55" t="s">
        <v>110</v>
      </c>
    </row>
    <row r="3" spans="2:5" ht="12.75" customHeight="1">
      <c r="B3" s="362"/>
      <c r="E3" s="55" t="s">
        <v>0</v>
      </c>
    </row>
    <row r="4" ht="12.75" customHeight="1">
      <c r="E4" s="55" t="s">
        <v>111</v>
      </c>
    </row>
    <row r="5" ht="21" customHeight="1"/>
    <row r="6" spans="1:6" ht="18">
      <c r="A6" s="414" t="s">
        <v>210</v>
      </c>
      <c r="B6" s="9"/>
      <c r="C6" s="9"/>
      <c r="D6" s="9"/>
      <c r="E6" s="9"/>
      <c r="F6" s="9"/>
    </row>
    <row r="7" spans="1:6" ht="18">
      <c r="A7" s="414" t="s">
        <v>211</v>
      </c>
      <c r="B7" s="9"/>
      <c r="C7" s="9"/>
      <c r="D7" s="9"/>
      <c r="E7" s="9"/>
      <c r="F7" s="9"/>
    </row>
    <row r="8" spans="1:6" ht="18">
      <c r="A8" s="414" t="s">
        <v>212</v>
      </c>
      <c r="B8" s="9"/>
      <c r="C8" s="9"/>
      <c r="D8" s="9"/>
      <c r="E8" s="9"/>
      <c r="F8" s="9"/>
    </row>
    <row r="9" ht="15" customHeight="1"/>
    <row r="10" spans="4:6" ht="24" customHeight="1" thickBot="1">
      <c r="D10" s="99"/>
      <c r="F10" s="99" t="s">
        <v>1</v>
      </c>
    </row>
    <row r="11" spans="1:6" s="370" customFormat="1" ht="50.25" customHeight="1" thickTop="1">
      <c r="A11" s="365" t="s">
        <v>112</v>
      </c>
      <c r="B11" s="366" t="s">
        <v>39</v>
      </c>
      <c r="C11" s="367" t="s">
        <v>113</v>
      </c>
      <c r="D11" s="368" t="s">
        <v>10</v>
      </c>
      <c r="E11" s="415" t="s">
        <v>9</v>
      </c>
      <c r="F11" s="369" t="s">
        <v>114</v>
      </c>
    </row>
    <row r="12" spans="1:6" ht="13.5">
      <c r="A12" s="371">
        <v>1</v>
      </c>
      <c r="B12" s="372">
        <v>2</v>
      </c>
      <c r="C12" s="373">
        <v>3</v>
      </c>
      <c r="D12" s="373">
        <v>4</v>
      </c>
      <c r="E12" s="417">
        <v>5</v>
      </c>
      <c r="F12" s="374">
        <v>6</v>
      </c>
    </row>
    <row r="13" spans="1:6" ht="36">
      <c r="A13" s="375" t="s">
        <v>115</v>
      </c>
      <c r="B13" s="376" t="s">
        <v>116</v>
      </c>
      <c r="C13" s="377">
        <v>1000</v>
      </c>
      <c r="D13" s="377"/>
      <c r="E13" s="377">
        <v>4827.05</v>
      </c>
      <c r="F13" s="378">
        <f>C13+E13</f>
        <v>5827.05</v>
      </c>
    </row>
    <row r="14" spans="1:6" ht="22.5" customHeight="1">
      <c r="A14" s="375" t="s">
        <v>117</v>
      </c>
      <c r="B14" s="379" t="s">
        <v>118</v>
      </c>
      <c r="C14" s="377">
        <f>SUM(C15:C15)</f>
        <v>1000</v>
      </c>
      <c r="D14" s="377"/>
      <c r="E14" s="377">
        <f>SUM(E15:E15)</f>
        <v>1500</v>
      </c>
      <c r="F14" s="378">
        <f>SUM(F15:F15)</f>
        <v>2500</v>
      </c>
    </row>
    <row r="15" spans="1:6" ht="31.5">
      <c r="A15" s="380" t="s">
        <v>119</v>
      </c>
      <c r="B15" s="381" t="s">
        <v>120</v>
      </c>
      <c r="C15" s="382">
        <v>1000</v>
      </c>
      <c r="D15" s="383"/>
      <c r="E15" s="416">
        <v>1500</v>
      </c>
      <c r="F15" s="384">
        <f>C15+E15</f>
        <v>2500</v>
      </c>
    </row>
    <row r="16" spans="1:6" ht="23.25" customHeight="1">
      <c r="A16" s="375" t="s">
        <v>121</v>
      </c>
      <c r="B16" s="379" t="s">
        <v>122</v>
      </c>
      <c r="C16" s="377">
        <f>C14+C13</f>
        <v>2000</v>
      </c>
      <c r="D16" s="377"/>
      <c r="E16" s="377">
        <f>E14+E13</f>
        <v>6327.05</v>
      </c>
      <c r="F16" s="378">
        <f>F14+F13</f>
        <v>8327.05</v>
      </c>
    </row>
    <row r="17" spans="1:6" ht="23.25" customHeight="1">
      <c r="A17" s="375" t="s">
        <v>123</v>
      </c>
      <c r="B17" s="379" t="s">
        <v>124</v>
      </c>
      <c r="C17" s="377">
        <f>SUM(C19:C20)</f>
        <v>2000</v>
      </c>
      <c r="D17" s="377"/>
      <c r="E17" s="377">
        <f>SUM(E19:E20)</f>
        <v>2300</v>
      </c>
      <c r="F17" s="378">
        <f>SUM(F19:F20)</f>
        <v>4300</v>
      </c>
    </row>
    <row r="18" spans="1:6" ht="18">
      <c r="A18" s="385"/>
      <c r="B18" s="386" t="s">
        <v>43</v>
      </c>
      <c r="C18" s="387"/>
      <c r="D18" s="383"/>
      <c r="E18" s="383"/>
      <c r="F18" s="388"/>
    </row>
    <row r="19" spans="1:6" ht="18" customHeight="1">
      <c r="A19" s="385">
        <v>4210</v>
      </c>
      <c r="B19" s="381" t="s">
        <v>11</v>
      </c>
      <c r="C19" s="382">
        <v>500</v>
      </c>
      <c r="D19" s="383"/>
      <c r="E19" s="382">
        <v>1000</v>
      </c>
      <c r="F19" s="389">
        <f>C19+E19</f>
        <v>1500</v>
      </c>
    </row>
    <row r="20" spans="1:6" ht="18" customHeight="1" thickBot="1">
      <c r="A20" s="385">
        <v>4300</v>
      </c>
      <c r="B20" s="381" t="s">
        <v>13</v>
      </c>
      <c r="C20" s="382">
        <v>1500</v>
      </c>
      <c r="D20" s="383"/>
      <c r="E20" s="382">
        <v>1300</v>
      </c>
      <c r="F20" s="389">
        <f>C20+E20</f>
        <v>2800</v>
      </c>
    </row>
    <row r="21" spans="1:6" ht="37.5" thickBot="1" thickTop="1">
      <c r="A21" s="390" t="s">
        <v>125</v>
      </c>
      <c r="B21" s="391" t="s">
        <v>126</v>
      </c>
      <c r="C21" s="392">
        <f>C16-C17</f>
        <v>0</v>
      </c>
      <c r="D21" s="392"/>
      <c r="E21" s="392">
        <f>E16-E17</f>
        <v>4027.05</v>
      </c>
      <c r="F21" s="393">
        <f>F16-F17</f>
        <v>4027.0499999999993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D12" sqref="D12"/>
    </sheetView>
  </sheetViews>
  <sheetFormatPr defaultColWidth="9.125" defaultRowHeight="12.75"/>
  <cols>
    <col min="1" max="1" width="3.875" style="253" customWidth="1"/>
    <col min="2" max="2" width="6.75390625" style="254" customWidth="1"/>
    <col min="3" max="3" width="58.75390625" style="255" customWidth="1"/>
    <col min="4" max="4" width="10.125" style="256" customWidth="1"/>
    <col min="5" max="5" width="9.75390625" style="256" customWidth="1"/>
    <col min="6" max="6" width="10.875" style="256" customWidth="1"/>
    <col min="7" max="7" width="11.75390625" style="255" customWidth="1"/>
    <col min="8" max="8" width="14.375" style="255" customWidth="1"/>
    <col min="9" max="16384" width="9.125" style="255" customWidth="1"/>
  </cols>
  <sheetData>
    <row r="1" spans="4:5" ht="12.75" customHeight="1">
      <c r="D1" s="45"/>
      <c r="E1" s="45" t="s">
        <v>208</v>
      </c>
    </row>
    <row r="2" spans="4:5" ht="12.75" customHeight="1">
      <c r="D2" s="55"/>
      <c r="E2" s="55" t="s">
        <v>110</v>
      </c>
    </row>
    <row r="3" spans="1:6" s="259" customFormat="1" ht="12.75" customHeight="1">
      <c r="A3" s="257"/>
      <c r="B3" s="258"/>
      <c r="D3" s="55"/>
      <c r="E3" s="55" t="s">
        <v>0</v>
      </c>
      <c r="F3" s="97"/>
    </row>
    <row r="4" spans="1:5" s="259" customFormat="1" ht="12.75" customHeight="1">
      <c r="A4" s="257"/>
      <c r="B4" s="258"/>
      <c r="D4" s="55"/>
      <c r="E4" s="55" t="s">
        <v>111</v>
      </c>
    </row>
    <row r="5" spans="1:5" s="259" customFormat="1" ht="15.75" customHeight="1">
      <c r="A5" s="257"/>
      <c r="B5" s="258"/>
      <c r="E5" s="255"/>
    </row>
    <row r="6" spans="3:6" ht="18">
      <c r="C6" s="260" t="s">
        <v>127</v>
      </c>
      <c r="D6" s="259"/>
      <c r="E6" s="255"/>
      <c r="F6" s="259"/>
    </row>
    <row r="7" spans="3:6" ht="18">
      <c r="C7" s="260" t="s">
        <v>128</v>
      </c>
      <c r="D7" s="255"/>
      <c r="E7" s="255"/>
      <c r="F7" s="255"/>
    </row>
    <row r="8" ht="15.75" customHeight="1">
      <c r="C8" s="260" t="s">
        <v>129</v>
      </c>
    </row>
    <row r="9" ht="15.75" customHeight="1">
      <c r="C9" s="260" t="s">
        <v>130</v>
      </c>
    </row>
    <row r="10" spans="1:6" ht="14.25" customHeight="1" thickBot="1">
      <c r="A10" s="253" t="s">
        <v>131</v>
      </c>
      <c r="C10" s="261"/>
      <c r="D10" s="262"/>
      <c r="E10" s="262"/>
      <c r="F10" s="262" t="s">
        <v>1</v>
      </c>
    </row>
    <row r="11" spans="1:6" s="269" customFormat="1" ht="40.5" customHeight="1">
      <c r="A11" s="263" t="s">
        <v>132</v>
      </c>
      <c r="B11" s="264" t="s">
        <v>133</v>
      </c>
      <c r="C11" s="265" t="s">
        <v>134</v>
      </c>
      <c r="D11" s="266" t="s">
        <v>200</v>
      </c>
      <c r="E11" s="267" t="s">
        <v>135</v>
      </c>
      <c r="F11" s="268" t="s">
        <v>136</v>
      </c>
    </row>
    <row r="12" spans="1:6" s="276" customFormat="1" ht="9.75" customHeight="1" thickBot="1">
      <c r="A12" s="270">
        <v>1</v>
      </c>
      <c r="B12" s="271" t="s">
        <v>137</v>
      </c>
      <c r="C12" s="272">
        <v>3</v>
      </c>
      <c r="D12" s="273">
        <v>4</v>
      </c>
      <c r="E12" s="274">
        <v>5</v>
      </c>
      <c r="F12" s="275">
        <v>6</v>
      </c>
    </row>
    <row r="13" spans="1:6" s="283" customFormat="1" ht="31.5" customHeight="1" thickBot="1" thickTop="1">
      <c r="A13" s="277" t="s">
        <v>115</v>
      </c>
      <c r="B13" s="278" t="s">
        <v>138</v>
      </c>
      <c r="C13" s="279" t="s">
        <v>139</v>
      </c>
      <c r="D13" s="280">
        <f>SUM(D14:D16)</f>
        <v>796500</v>
      </c>
      <c r="E13" s="281">
        <f>SUM(E14:E16)</f>
        <v>51480</v>
      </c>
      <c r="F13" s="282">
        <f>SUM(F14:F16)</f>
        <v>847980</v>
      </c>
    </row>
    <row r="14" spans="1:6" s="259" customFormat="1" ht="21" customHeight="1" thickTop="1">
      <c r="A14" s="284"/>
      <c r="B14" s="285">
        <v>957</v>
      </c>
      <c r="C14" s="286" t="s">
        <v>140</v>
      </c>
      <c r="D14" s="287">
        <v>495520</v>
      </c>
      <c r="E14" s="288"/>
      <c r="F14" s="289">
        <v>495520</v>
      </c>
    </row>
    <row r="15" spans="1:6" s="259" customFormat="1" ht="29.25" customHeight="1">
      <c r="A15" s="290"/>
      <c r="B15" s="291" t="s">
        <v>141</v>
      </c>
      <c r="C15" s="292" t="s">
        <v>142</v>
      </c>
      <c r="D15" s="293">
        <v>297000</v>
      </c>
      <c r="E15" s="294">
        <v>46760</v>
      </c>
      <c r="F15" s="295">
        <f>D15+E15</f>
        <v>343760</v>
      </c>
    </row>
    <row r="16" spans="1:6" s="259" customFormat="1" ht="21" customHeight="1" thickBot="1">
      <c r="A16" s="290"/>
      <c r="B16" s="291" t="s">
        <v>143</v>
      </c>
      <c r="C16" s="296" t="s">
        <v>144</v>
      </c>
      <c r="D16" s="293">
        <v>3980</v>
      </c>
      <c r="E16" s="294">
        <v>4720</v>
      </c>
      <c r="F16" s="295">
        <f>D16+E16</f>
        <v>8700</v>
      </c>
    </row>
    <row r="17" spans="1:6" s="283" customFormat="1" ht="31.5" customHeight="1" thickBot="1" thickTop="1">
      <c r="A17" s="297" t="s">
        <v>117</v>
      </c>
      <c r="B17" s="278" t="s">
        <v>138</v>
      </c>
      <c r="C17" s="279" t="s">
        <v>145</v>
      </c>
      <c r="D17" s="298">
        <f>D18+D27+D35+D52</f>
        <v>796500</v>
      </c>
      <c r="E17" s="281">
        <f>E18+E27+E35+E52</f>
        <v>50000</v>
      </c>
      <c r="F17" s="282">
        <f>F18+F27+F35+F52</f>
        <v>846500</v>
      </c>
    </row>
    <row r="18" spans="1:6" s="301" customFormat="1" ht="24" customHeight="1" thickTop="1">
      <c r="A18" s="299" t="s">
        <v>146</v>
      </c>
      <c r="B18" s="300" t="s">
        <v>147</v>
      </c>
      <c r="D18" s="302">
        <f>D19+D22+D23+D24+D25+D26</f>
        <v>178950</v>
      </c>
      <c r="E18" s="303">
        <f>E19+E22+E23+E24+E25+E26</f>
        <v>0</v>
      </c>
      <c r="F18" s="304">
        <f>F19+F22+F23+F24+F25+F26</f>
        <v>178950</v>
      </c>
    </row>
    <row r="19" spans="1:6" s="259" customFormat="1" ht="20.25" customHeight="1">
      <c r="A19" s="305" t="s">
        <v>148</v>
      </c>
      <c r="B19" s="306"/>
      <c r="C19" s="307" t="s">
        <v>149</v>
      </c>
      <c r="D19" s="308">
        <f>SUM(D20:D21)</f>
        <v>98000</v>
      </c>
      <c r="E19" s="309"/>
      <c r="F19" s="310">
        <f>SUM(F20:F21)</f>
        <v>98000</v>
      </c>
    </row>
    <row r="20" spans="1:6" s="259" customFormat="1" ht="13.5" customHeight="1">
      <c r="A20" s="290"/>
      <c r="B20" s="285" t="s">
        <v>24</v>
      </c>
      <c r="C20" s="311" t="s">
        <v>150</v>
      </c>
      <c r="D20" s="312">
        <v>63700</v>
      </c>
      <c r="E20" s="313"/>
      <c r="F20" s="314">
        <v>63700</v>
      </c>
    </row>
    <row r="21" spans="1:6" s="259" customFormat="1" ht="13.5" customHeight="1">
      <c r="A21" s="290"/>
      <c r="B21" s="285" t="s">
        <v>26</v>
      </c>
      <c r="C21" s="311" t="s">
        <v>151</v>
      </c>
      <c r="D21" s="312">
        <v>34300</v>
      </c>
      <c r="E21" s="313"/>
      <c r="F21" s="314">
        <v>34300</v>
      </c>
    </row>
    <row r="22" spans="1:6" s="317" customFormat="1" ht="30" customHeight="1">
      <c r="A22" s="315" t="s">
        <v>152</v>
      </c>
      <c r="B22" s="316" t="s">
        <v>24</v>
      </c>
      <c r="C22" s="292" t="s">
        <v>153</v>
      </c>
      <c r="D22" s="293">
        <v>2000</v>
      </c>
      <c r="E22" s="294"/>
      <c r="F22" s="295">
        <v>2000</v>
      </c>
    </row>
    <row r="23" spans="1:6" s="317" customFormat="1" ht="21" customHeight="1">
      <c r="A23" s="315" t="s">
        <v>154</v>
      </c>
      <c r="B23" s="318" t="s">
        <v>155</v>
      </c>
      <c r="C23" s="296" t="s">
        <v>156</v>
      </c>
      <c r="D23" s="293">
        <v>30000</v>
      </c>
      <c r="E23" s="294"/>
      <c r="F23" s="295">
        <v>30000</v>
      </c>
    </row>
    <row r="24" spans="1:6" s="317" customFormat="1" ht="21" customHeight="1">
      <c r="A24" s="315" t="s">
        <v>157</v>
      </c>
      <c r="B24" s="318" t="s">
        <v>24</v>
      </c>
      <c r="C24" s="296" t="s">
        <v>158</v>
      </c>
      <c r="D24" s="293">
        <v>3000</v>
      </c>
      <c r="E24" s="294"/>
      <c r="F24" s="295">
        <v>3000</v>
      </c>
    </row>
    <row r="25" spans="1:6" s="317" customFormat="1" ht="30" customHeight="1">
      <c r="A25" s="315" t="s">
        <v>159</v>
      </c>
      <c r="B25" s="318" t="s">
        <v>155</v>
      </c>
      <c r="C25" s="292" t="s">
        <v>160</v>
      </c>
      <c r="D25" s="293">
        <v>45000</v>
      </c>
      <c r="E25" s="294"/>
      <c r="F25" s="295">
        <v>45000</v>
      </c>
    </row>
    <row r="26" spans="1:6" s="317" customFormat="1" ht="27" customHeight="1">
      <c r="A26" s="315" t="s">
        <v>161</v>
      </c>
      <c r="B26" s="318" t="s">
        <v>155</v>
      </c>
      <c r="C26" s="292" t="s">
        <v>162</v>
      </c>
      <c r="D26" s="293">
        <v>950</v>
      </c>
      <c r="E26" s="294"/>
      <c r="F26" s="295">
        <v>950</v>
      </c>
    </row>
    <row r="27" spans="1:6" s="317" customFormat="1" ht="32.25" customHeight="1">
      <c r="A27" s="319" t="s">
        <v>163</v>
      </c>
      <c r="B27" s="320"/>
      <c r="C27" s="321" t="s">
        <v>164</v>
      </c>
      <c r="D27" s="322">
        <f>SUM(D28:D34)</f>
        <v>315550</v>
      </c>
      <c r="E27" s="323">
        <f>SUM(E28:E34)</f>
        <v>20000</v>
      </c>
      <c r="F27" s="324">
        <f>SUM(F28:F34)</f>
        <v>335550</v>
      </c>
    </row>
    <row r="28" spans="1:6" s="317" customFormat="1" ht="30" customHeight="1">
      <c r="A28" s="315" t="s">
        <v>148</v>
      </c>
      <c r="B28" s="318" t="s">
        <v>26</v>
      </c>
      <c r="C28" s="292" t="s">
        <v>165</v>
      </c>
      <c r="D28" s="293">
        <v>70000</v>
      </c>
      <c r="E28" s="294"/>
      <c r="F28" s="295">
        <v>70000</v>
      </c>
    </row>
    <row r="29" spans="1:6" s="317" customFormat="1" ht="21" customHeight="1">
      <c r="A29" s="315" t="s">
        <v>152</v>
      </c>
      <c r="B29" s="325" t="s">
        <v>26</v>
      </c>
      <c r="C29" s="307" t="s">
        <v>166</v>
      </c>
      <c r="D29" s="293">
        <v>25000</v>
      </c>
      <c r="E29" s="294"/>
      <c r="F29" s="295">
        <v>25000</v>
      </c>
    </row>
    <row r="30" spans="1:6" s="317" customFormat="1" ht="30" customHeight="1">
      <c r="A30" s="315" t="s">
        <v>154</v>
      </c>
      <c r="B30" s="318" t="s">
        <v>26</v>
      </c>
      <c r="C30" s="292" t="s">
        <v>167</v>
      </c>
      <c r="D30" s="293">
        <v>50000</v>
      </c>
      <c r="E30" s="294"/>
      <c r="F30" s="295">
        <v>50000</v>
      </c>
    </row>
    <row r="31" spans="1:6" s="317" customFormat="1" ht="30" customHeight="1">
      <c r="A31" s="315" t="s">
        <v>157</v>
      </c>
      <c r="B31" s="318" t="s">
        <v>69</v>
      </c>
      <c r="C31" s="326" t="s">
        <v>168</v>
      </c>
      <c r="D31" s="293">
        <v>40000</v>
      </c>
      <c r="E31" s="294"/>
      <c r="F31" s="295">
        <v>40000</v>
      </c>
    </row>
    <row r="32" spans="1:6" s="317" customFormat="1" ht="21" customHeight="1">
      <c r="A32" s="315" t="s">
        <v>159</v>
      </c>
      <c r="B32" s="318" t="s">
        <v>155</v>
      </c>
      <c r="C32" s="361" t="s">
        <v>169</v>
      </c>
      <c r="D32" s="293">
        <v>40000</v>
      </c>
      <c r="E32" s="294"/>
      <c r="F32" s="295">
        <v>40000</v>
      </c>
    </row>
    <row r="33" spans="1:6" s="317" customFormat="1" ht="21" customHeight="1">
      <c r="A33" s="315" t="s">
        <v>161</v>
      </c>
      <c r="B33" s="327" t="s">
        <v>26</v>
      </c>
      <c r="C33" s="328" t="s">
        <v>170</v>
      </c>
      <c r="D33" s="293">
        <v>65000</v>
      </c>
      <c r="E33" s="294"/>
      <c r="F33" s="295">
        <v>65000</v>
      </c>
    </row>
    <row r="34" spans="1:6" s="317" customFormat="1" ht="24.75" customHeight="1">
      <c r="A34" s="315" t="s">
        <v>171</v>
      </c>
      <c r="B34" s="318" t="s">
        <v>26</v>
      </c>
      <c r="C34" s="292" t="s">
        <v>172</v>
      </c>
      <c r="D34" s="293">
        <v>25550</v>
      </c>
      <c r="E34" s="294">
        <v>20000</v>
      </c>
      <c r="F34" s="295">
        <f>D34+E34</f>
        <v>45550</v>
      </c>
    </row>
    <row r="35" spans="1:6" s="301" customFormat="1" ht="24" customHeight="1">
      <c r="A35" s="319" t="s">
        <v>173</v>
      </c>
      <c r="B35" s="320"/>
      <c r="C35" s="329" t="s">
        <v>174</v>
      </c>
      <c r="D35" s="330">
        <f>D36+D37+D38+D39+D43+D44+D45+D46+D49+D50+D51</f>
        <v>217000</v>
      </c>
      <c r="E35" s="323">
        <f>E36+E37+E38+E39+E43+E44+E45+E46+E49+E50+E51</f>
        <v>10000</v>
      </c>
      <c r="F35" s="324">
        <f>F36+F37+F38+F39+F43+F44+F45+F46+F49+F50+F51</f>
        <v>227000</v>
      </c>
    </row>
    <row r="36" spans="1:6" s="301" customFormat="1" ht="21" customHeight="1">
      <c r="A36" s="315" t="s">
        <v>148</v>
      </c>
      <c r="B36" s="318" t="s">
        <v>26</v>
      </c>
      <c r="C36" s="296" t="s">
        <v>175</v>
      </c>
      <c r="D36" s="293">
        <v>14640</v>
      </c>
      <c r="E36" s="294"/>
      <c r="F36" s="295">
        <v>15000</v>
      </c>
    </row>
    <row r="37" spans="1:6" s="301" customFormat="1" ht="21" customHeight="1">
      <c r="A37" s="315" t="s">
        <v>152</v>
      </c>
      <c r="B37" s="318" t="s">
        <v>24</v>
      </c>
      <c r="C37" s="296" t="s">
        <v>176</v>
      </c>
      <c r="D37" s="293">
        <v>3500</v>
      </c>
      <c r="E37" s="294"/>
      <c r="F37" s="295">
        <v>3500</v>
      </c>
    </row>
    <row r="38" spans="1:6" s="301" customFormat="1" ht="27" customHeight="1">
      <c r="A38" s="315" t="s">
        <v>154</v>
      </c>
      <c r="B38" s="325" t="s">
        <v>26</v>
      </c>
      <c r="C38" s="331" t="s">
        <v>177</v>
      </c>
      <c r="D38" s="293">
        <v>10810</v>
      </c>
      <c r="E38" s="294"/>
      <c r="F38" s="295">
        <v>10000</v>
      </c>
    </row>
    <row r="39" spans="1:6" s="301" customFormat="1" ht="21" customHeight="1">
      <c r="A39" s="315" t="s">
        <v>157</v>
      </c>
      <c r="B39" s="318"/>
      <c r="C39" s="307" t="s">
        <v>178</v>
      </c>
      <c r="D39" s="293">
        <f>D40</f>
        <v>10000</v>
      </c>
      <c r="E39" s="294"/>
      <c r="F39" s="295">
        <f>F40</f>
        <v>10000</v>
      </c>
    </row>
    <row r="40" spans="1:6" s="301" customFormat="1" ht="26.25" customHeight="1">
      <c r="A40" s="305"/>
      <c r="B40" s="285"/>
      <c r="C40" s="332" t="s">
        <v>199</v>
      </c>
      <c r="D40" s="308">
        <f>SUM(D41:D42)</f>
        <v>10000</v>
      </c>
      <c r="E40" s="309"/>
      <c r="F40" s="310">
        <f>SUM(F41:F42)</f>
        <v>10000</v>
      </c>
    </row>
    <row r="41" spans="1:6" s="338" customFormat="1" ht="15" customHeight="1">
      <c r="A41" s="333"/>
      <c r="B41" s="285" t="s">
        <v>24</v>
      </c>
      <c r="C41" s="334" t="s">
        <v>150</v>
      </c>
      <c r="D41" s="335">
        <v>6000</v>
      </c>
      <c r="E41" s="336"/>
      <c r="F41" s="337">
        <v>6000</v>
      </c>
    </row>
    <row r="42" spans="1:6" s="338" customFormat="1" ht="16.5" customHeight="1">
      <c r="A42" s="339"/>
      <c r="B42" s="327" t="s">
        <v>26</v>
      </c>
      <c r="C42" s="340" t="s">
        <v>151</v>
      </c>
      <c r="D42" s="341">
        <v>4000</v>
      </c>
      <c r="E42" s="342"/>
      <c r="F42" s="343">
        <v>4000</v>
      </c>
    </row>
    <row r="43" spans="1:6" s="344" customFormat="1" ht="21" customHeight="1">
      <c r="A43" s="315" t="s">
        <v>159</v>
      </c>
      <c r="B43" s="318" t="s">
        <v>26</v>
      </c>
      <c r="C43" s="296" t="s">
        <v>179</v>
      </c>
      <c r="D43" s="293">
        <v>15000</v>
      </c>
      <c r="E43" s="294"/>
      <c r="F43" s="295">
        <v>15000</v>
      </c>
    </row>
    <row r="44" spans="1:6" s="344" customFormat="1" ht="21" customHeight="1">
      <c r="A44" s="315" t="s">
        <v>161</v>
      </c>
      <c r="B44" s="345" t="s">
        <v>155</v>
      </c>
      <c r="C44" s="296" t="s">
        <v>180</v>
      </c>
      <c r="D44" s="293">
        <v>30000</v>
      </c>
      <c r="E44" s="294"/>
      <c r="F44" s="295">
        <v>30000</v>
      </c>
    </row>
    <row r="45" spans="1:6" s="338" customFormat="1" ht="27" customHeight="1">
      <c r="A45" s="315" t="s">
        <v>171</v>
      </c>
      <c r="B45" s="345" t="s">
        <v>26</v>
      </c>
      <c r="C45" s="346" t="s">
        <v>181</v>
      </c>
      <c r="D45" s="293">
        <v>50000</v>
      </c>
      <c r="E45" s="294"/>
      <c r="F45" s="295">
        <v>50000</v>
      </c>
    </row>
    <row r="46" spans="1:6" s="338" customFormat="1" ht="26.25" customHeight="1">
      <c r="A46" s="305" t="s">
        <v>182</v>
      </c>
      <c r="B46" s="347"/>
      <c r="C46" s="331" t="s">
        <v>183</v>
      </c>
      <c r="D46" s="308">
        <f>SUM(D47:D48)</f>
        <v>30000</v>
      </c>
      <c r="E46" s="309"/>
      <c r="F46" s="310">
        <f>SUM(F47:F48)</f>
        <v>30000</v>
      </c>
    </row>
    <row r="47" spans="1:6" s="338" customFormat="1" ht="15" customHeight="1">
      <c r="A47" s="333"/>
      <c r="B47" s="347" t="s">
        <v>24</v>
      </c>
      <c r="C47" s="334" t="s">
        <v>150</v>
      </c>
      <c r="D47" s="335">
        <v>20000</v>
      </c>
      <c r="E47" s="336"/>
      <c r="F47" s="337">
        <v>20000</v>
      </c>
    </row>
    <row r="48" spans="1:6" s="338" customFormat="1" ht="15" customHeight="1">
      <c r="A48" s="339"/>
      <c r="B48" s="345" t="s">
        <v>26</v>
      </c>
      <c r="C48" s="340" t="s">
        <v>151</v>
      </c>
      <c r="D48" s="341">
        <v>10000</v>
      </c>
      <c r="E48" s="342"/>
      <c r="F48" s="343">
        <v>10000</v>
      </c>
    </row>
    <row r="49" spans="1:6" s="338" customFormat="1" ht="21" customHeight="1">
      <c r="A49" s="315" t="s">
        <v>184</v>
      </c>
      <c r="B49" s="345" t="s">
        <v>85</v>
      </c>
      <c r="C49" s="348" t="s">
        <v>185</v>
      </c>
      <c r="D49" s="293">
        <v>3050</v>
      </c>
      <c r="E49" s="294"/>
      <c r="F49" s="295">
        <v>3500</v>
      </c>
    </row>
    <row r="50" spans="1:6" s="338" customFormat="1" ht="21" customHeight="1">
      <c r="A50" s="315" t="s">
        <v>186</v>
      </c>
      <c r="B50" s="345" t="s">
        <v>26</v>
      </c>
      <c r="C50" s="348" t="s">
        <v>187</v>
      </c>
      <c r="D50" s="293">
        <v>50000</v>
      </c>
      <c r="E50" s="294"/>
      <c r="F50" s="295">
        <v>50000</v>
      </c>
    </row>
    <row r="51" spans="1:6" s="259" customFormat="1" ht="25.5" customHeight="1">
      <c r="A51" s="305" t="s">
        <v>188</v>
      </c>
      <c r="B51" s="345" t="s">
        <v>155</v>
      </c>
      <c r="C51" s="331" t="s">
        <v>189</v>
      </c>
      <c r="D51" s="287">
        <v>0</v>
      </c>
      <c r="E51" s="288">
        <v>10000</v>
      </c>
      <c r="F51" s="289">
        <f>D51+E51</f>
        <v>10000</v>
      </c>
    </row>
    <row r="52" spans="1:6" s="301" customFormat="1" ht="24" customHeight="1">
      <c r="A52" s="319" t="s">
        <v>190</v>
      </c>
      <c r="B52" s="320"/>
      <c r="C52" s="321" t="s">
        <v>191</v>
      </c>
      <c r="D52" s="322">
        <f>D53+D57</f>
        <v>85000</v>
      </c>
      <c r="E52" s="323">
        <f>E53+E57</f>
        <v>20000</v>
      </c>
      <c r="F52" s="324">
        <f>F53+F57</f>
        <v>105000</v>
      </c>
    </row>
    <row r="53" spans="1:6" s="259" customFormat="1" ht="21" customHeight="1">
      <c r="A53" s="333" t="s">
        <v>148</v>
      </c>
      <c r="B53" s="285"/>
      <c r="C53" s="331" t="s">
        <v>192</v>
      </c>
      <c r="D53" s="287">
        <f>SUM(D54:D56)</f>
        <v>85000</v>
      </c>
      <c r="E53" s="288">
        <f>SUM(E54:E56)</f>
        <v>0</v>
      </c>
      <c r="F53" s="289">
        <f>SUM(F54:F56)</f>
        <v>85000</v>
      </c>
    </row>
    <row r="54" spans="1:6" s="338" customFormat="1" ht="14.25" customHeight="1">
      <c r="A54" s="349"/>
      <c r="B54" s="285" t="s">
        <v>193</v>
      </c>
      <c r="C54" s="350" t="s">
        <v>194</v>
      </c>
      <c r="D54" s="351">
        <v>10000</v>
      </c>
      <c r="E54" s="336"/>
      <c r="F54" s="337">
        <v>10000</v>
      </c>
    </row>
    <row r="55" spans="1:6" s="338" customFormat="1" ht="15" customHeight="1">
      <c r="A55" s="349"/>
      <c r="B55" s="285" t="s">
        <v>193</v>
      </c>
      <c r="C55" s="350" t="s">
        <v>195</v>
      </c>
      <c r="D55" s="351">
        <v>45000</v>
      </c>
      <c r="E55" s="336"/>
      <c r="F55" s="337">
        <v>45000</v>
      </c>
    </row>
    <row r="56" spans="1:6" s="338" customFormat="1" ht="15" customHeight="1">
      <c r="A56" s="349"/>
      <c r="B56" s="285" t="s">
        <v>155</v>
      </c>
      <c r="C56" s="350" t="s">
        <v>196</v>
      </c>
      <c r="D56" s="351">
        <v>30000</v>
      </c>
      <c r="E56" s="336"/>
      <c r="F56" s="337">
        <v>30000</v>
      </c>
    </row>
    <row r="57" spans="1:6" s="338" customFormat="1" ht="30.75" customHeight="1" thickBot="1">
      <c r="A57" s="352" t="s">
        <v>152</v>
      </c>
      <c r="B57" s="353" t="s">
        <v>26</v>
      </c>
      <c r="C57" s="354" t="s">
        <v>197</v>
      </c>
      <c r="D57" s="355">
        <v>0</v>
      </c>
      <c r="E57" s="356">
        <v>20000</v>
      </c>
      <c r="F57" s="357">
        <f>D57+E57</f>
        <v>20000</v>
      </c>
    </row>
    <row r="58" spans="1:6" s="283" customFormat="1" ht="27.75" customHeight="1" thickBot="1" thickTop="1">
      <c r="A58" s="277" t="s">
        <v>121</v>
      </c>
      <c r="B58" s="358" t="s">
        <v>198</v>
      </c>
      <c r="C58" s="359"/>
      <c r="D58" s="298">
        <f>D13-D17</f>
        <v>0</v>
      </c>
      <c r="E58" s="281">
        <f>E13-E17</f>
        <v>1480</v>
      </c>
      <c r="F58" s="282">
        <f>F13-F17</f>
        <v>1480</v>
      </c>
    </row>
    <row r="59" spans="1:6" s="259" customFormat="1" ht="14.25" thickTop="1">
      <c r="A59" s="257"/>
      <c r="B59" s="258"/>
      <c r="D59" s="360"/>
      <c r="E59" s="360"/>
      <c r="F59" s="360"/>
    </row>
    <row r="60" spans="1:6" s="259" customFormat="1" ht="13.5">
      <c r="A60" s="257"/>
      <c r="B60" s="258"/>
      <c r="D60" s="360"/>
      <c r="E60" s="360"/>
      <c r="F60" s="360"/>
    </row>
    <row r="61" spans="1:6" s="259" customFormat="1" ht="13.5">
      <c r="A61" s="257"/>
      <c r="B61" s="258"/>
      <c r="D61" s="360"/>
      <c r="E61" s="360"/>
      <c r="F61" s="360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7.875" style="78" customWidth="1"/>
    <col min="2" max="2" width="48.25390625" style="78" customWidth="1"/>
    <col min="3" max="4" width="15.75390625" style="78" customWidth="1"/>
    <col min="5" max="16384" width="9.125" style="78" customWidth="1"/>
  </cols>
  <sheetData>
    <row r="1" ht="12.75">
      <c r="C1" s="45" t="s">
        <v>35</v>
      </c>
    </row>
    <row r="2" ht="14.25" customHeight="1">
      <c r="C2" s="55" t="s">
        <v>110</v>
      </c>
    </row>
    <row r="3" spans="1:4" ht="14.25" customHeight="1">
      <c r="A3" s="95"/>
      <c r="B3" s="95"/>
      <c r="C3" s="55" t="s">
        <v>0</v>
      </c>
      <c r="D3" s="96"/>
    </row>
    <row r="4" spans="1:4" ht="14.25" customHeight="1">
      <c r="A4" s="95"/>
      <c r="B4" s="95"/>
      <c r="C4" s="55" t="s">
        <v>111</v>
      </c>
      <c r="D4" s="96"/>
    </row>
    <row r="5" spans="1:4" ht="13.5" customHeight="1">
      <c r="A5" s="95"/>
      <c r="B5" s="95"/>
      <c r="C5" s="97"/>
      <c r="D5" s="96"/>
    </row>
    <row r="6" spans="1:4" ht="18">
      <c r="A6" s="95"/>
      <c r="B6" s="98" t="s">
        <v>36</v>
      </c>
      <c r="C6" s="98"/>
      <c r="D6" s="96"/>
    </row>
    <row r="7" spans="1:4" ht="18">
      <c r="A7" s="95"/>
      <c r="B7" s="98" t="s">
        <v>37</v>
      </c>
      <c r="C7" s="95"/>
      <c r="D7" s="96"/>
    </row>
    <row r="8" ht="13.5" thickBot="1">
      <c r="D8" s="99" t="s">
        <v>1</v>
      </c>
    </row>
    <row r="9" spans="1:4" ht="36.75" customHeight="1" thickBot="1" thickTop="1">
      <c r="A9" s="100" t="s">
        <v>38</v>
      </c>
      <c r="B9" s="101" t="s">
        <v>39</v>
      </c>
      <c r="C9" s="101" t="s">
        <v>40</v>
      </c>
      <c r="D9" s="102" t="s">
        <v>41</v>
      </c>
    </row>
    <row r="10" spans="1:4" ht="14.25" customHeight="1" thickBot="1" thickTop="1">
      <c r="A10" s="103">
        <v>1</v>
      </c>
      <c r="B10" s="104">
        <v>2</v>
      </c>
      <c r="C10" s="104">
        <v>3</v>
      </c>
      <c r="D10" s="105">
        <v>4</v>
      </c>
    </row>
    <row r="11" spans="1:4" ht="45" customHeight="1" thickTop="1">
      <c r="A11" s="106">
        <v>952</v>
      </c>
      <c r="B11" s="107" t="s">
        <v>42</v>
      </c>
      <c r="C11" s="108">
        <f>C14+C16</f>
        <v>21370000</v>
      </c>
      <c r="D11" s="109"/>
    </row>
    <row r="12" spans="1:4" ht="18.75" customHeight="1">
      <c r="A12" s="110"/>
      <c r="B12" s="111" t="s">
        <v>43</v>
      </c>
      <c r="C12" s="112"/>
      <c r="D12" s="109"/>
    </row>
    <row r="13" spans="1:4" ht="12" customHeight="1" hidden="1">
      <c r="A13" s="110"/>
      <c r="B13" s="111"/>
      <c r="C13" s="112"/>
      <c r="D13" s="109"/>
    </row>
    <row r="14" spans="1:4" ht="28.5" customHeight="1">
      <c r="A14" s="110"/>
      <c r="B14" s="113" t="s">
        <v>44</v>
      </c>
      <c r="C14" s="114">
        <v>20000000</v>
      </c>
      <c r="D14" s="115"/>
    </row>
    <row r="15" spans="1:4" ht="3.75" customHeight="1" hidden="1">
      <c r="A15" s="110"/>
      <c r="B15" s="116"/>
      <c r="C15" s="117"/>
      <c r="D15" s="115"/>
    </row>
    <row r="16" spans="1:4" ht="25.5" customHeight="1">
      <c r="A16" s="110"/>
      <c r="B16" s="113" t="s">
        <v>45</v>
      </c>
      <c r="C16" s="114">
        <f>SUM(C17:C19)</f>
        <v>1370000</v>
      </c>
      <c r="D16" s="115"/>
    </row>
    <row r="17" spans="1:4" ht="34.5" customHeight="1">
      <c r="A17" s="110"/>
      <c r="B17" s="118" t="s">
        <v>46</v>
      </c>
      <c r="C17" s="119">
        <v>300000</v>
      </c>
      <c r="D17" s="115"/>
    </row>
    <row r="18" spans="1:4" s="123" customFormat="1" ht="14.25" customHeight="1">
      <c r="A18" s="120"/>
      <c r="B18" s="121" t="s">
        <v>47</v>
      </c>
      <c r="C18" s="119">
        <v>800000</v>
      </c>
      <c r="D18" s="122"/>
    </row>
    <row r="19" spans="1:4" s="123" customFormat="1" ht="31.5" customHeight="1">
      <c r="A19" s="120"/>
      <c r="B19" s="118" t="s">
        <v>102</v>
      </c>
      <c r="C19" s="119">
        <v>270000</v>
      </c>
      <c r="D19" s="122"/>
    </row>
    <row r="20" spans="1:4" ht="30.75" customHeight="1">
      <c r="A20" s="106">
        <v>955</v>
      </c>
      <c r="B20" s="124" t="s">
        <v>48</v>
      </c>
      <c r="C20" s="125">
        <v>1424085</v>
      </c>
      <c r="D20" s="126"/>
    </row>
    <row r="21" spans="1:4" ht="16.5" customHeight="1">
      <c r="A21" s="110"/>
      <c r="B21" s="121"/>
      <c r="C21" s="119"/>
      <c r="D21" s="115"/>
    </row>
    <row r="22" spans="1:4" ht="15.75">
      <c r="A22" s="106">
        <v>992</v>
      </c>
      <c r="B22" s="124" t="s">
        <v>49</v>
      </c>
      <c r="C22" s="127"/>
      <c r="D22" s="128">
        <f>D24+D25+D26+D27</f>
        <v>9975300</v>
      </c>
    </row>
    <row r="23" spans="1:4" ht="15.75" customHeight="1">
      <c r="A23" s="110"/>
      <c r="B23" s="111" t="s">
        <v>43</v>
      </c>
      <c r="C23" s="127"/>
      <c r="D23" s="129"/>
    </row>
    <row r="24" spans="1:4" ht="30.75" customHeight="1">
      <c r="A24" s="110"/>
      <c r="B24" s="130" t="s">
        <v>50</v>
      </c>
      <c r="C24" s="131"/>
      <c r="D24" s="132">
        <v>3840600</v>
      </c>
    </row>
    <row r="25" spans="1:4" ht="32.25" customHeight="1">
      <c r="A25" s="110"/>
      <c r="B25" s="130" t="s">
        <v>51</v>
      </c>
      <c r="C25" s="131"/>
      <c r="D25" s="132">
        <v>4438700</v>
      </c>
    </row>
    <row r="26" spans="1:4" ht="24.75" customHeight="1">
      <c r="A26" s="110"/>
      <c r="B26" s="116" t="s">
        <v>52</v>
      </c>
      <c r="C26" s="117"/>
      <c r="D26" s="122">
        <v>900000</v>
      </c>
    </row>
    <row r="27" spans="1:4" ht="18.75" customHeight="1">
      <c r="A27" s="110"/>
      <c r="B27" s="116" t="s">
        <v>53</v>
      </c>
      <c r="C27" s="117"/>
      <c r="D27" s="122">
        <v>796000</v>
      </c>
    </row>
    <row r="28" spans="1:4" ht="25.5" customHeight="1" thickBot="1">
      <c r="A28" s="106">
        <v>994</v>
      </c>
      <c r="B28" s="124" t="s">
        <v>54</v>
      </c>
      <c r="C28" s="133"/>
      <c r="D28" s="134">
        <v>472951</v>
      </c>
    </row>
    <row r="29" spans="1:4" ht="21" customHeight="1" thickBot="1" thickTop="1">
      <c r="A29" s="135"/>
      <c r="B29" s="136" t="s">
        <v>55</v>
      </c>
      <c r="C29" s="86">
        <f>C20+C11+C21</f>
        <v>22794085</v>
      </c>
      <c r="D29" s="77">
        <f>D22+D28</f>
        <v>10448251</v>
      </c>
    </row>
    <row r="30" spans="1:4" ht="27" customHeight="1" thickBot="1" thickTop="1">
      <c r="A30" s="135"/>
      <c r="B30" s="136" t="s">
        <v>56</v>
      </c>
      <c r="C30" s="137">
        <f>D29-C29</f>
        <v>-12345834</v>
      </c>
      <c r="D30" s="138"/>
    </row>
    <row r="31" spans="1:4" ht="16.5" thickTop="1">
      <c r="A31" s="139"/>
      <c r="B31" s="140"/>
      <c r="C31" s="141"/>
      <c r="D31" s="141"/>
    </row>
    <row r="32" spans="1:4" ht="15.75">
      <c r="A32" s="139"/>
      <c r="B32" s="140"/>
      <c r="C32" s="141"/>
      <c r="D32" s="141"/>
    </row>
    <row r="33" spans="1:4" ht="15.75">
      <c r="A33" s="139"/>
      <c r="B33" s="140"/>
      <c r="C33" s="141"/>
      <c r="D33" s="141"/>
    </row>
    <row r="34" spans="1:4" ht="15.75">
      <c r="A34" s="139"/>
      <c r="B34" s="140"/>
      <c r="C34" s="141"/>
      <c r="D34" s="141"/>
    </row>
    <row r="35" spans="1:4" ht="15.75">
      <c r="A35" s="139"/>
      <c r="B35" s="140"/>
      <c r="C35" s="141"/>
      <c r="D35" s="141"/>
    </row>
    <row r="36" spans="1:4" ht="15.75">
      <c r="A36" s="139"/>
      <c r="B36" s="140"/>
      <c r="C36" s="141"/>
      <c r="D36" s="141"/>
    </row>
    <row r="37" spans="1:4" ht="12.75">
      <c r="A37" s="139"/>
      <c r="B37" s="139"/>
      <c r="C37" s="142"/>
      <c r="D37" s="142"/>
    </row>
    <row r="38" spans="1:4" ht="12.75">
      <c r="A38" s="139"/>
      <c r="B38" s="139"/>
      <c r="C38" s="142"/>
      <c r="D38" s="142"/>
    </row>
    <row r="39" spans="1:4" ht="12.75">
      <c r="A39" s="139"/>
      <c r="B39" s="139"/>
      <c r="C39" s="142"/>
      <c r="D39" s="142"/>
    </row>
    <row r="40" spans="3:4" ht="12.75">
      <c r="C40" s="143"/>
      <c r="D40" s="143"/>
    </row>
    <row r="41" spans="3:4" ht="12.75">
      <c r="C41" s="143"/>
      <c r="D41" s="143"/>
    </row>
    <row r="42" spans="3:4" ht="12.75">
      <c r="C42" s="143"/>
      <c r="D42" s="143"/>
    </row>
    <row r="43" spans="3:4" ht="12.75">
      <c r="C43" s="143"/>
      <c r="D43" s="143"/>
    </row>
    <row r="44" spans="3:4" ht="12.75">
      <c r="C44" s="143"/>
      <c r="D44" s="143"/>
    </row>
  </sheetData>
  <printOptions/>
  <pageMargins left="0.5905511811023623" right="0.3937007874015748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2003-10-27T12:09:28Z</cp:lastPrinted>
  <dcterms:created xsi:type="dcterms:W3CDTF">1999-09-21T08:12:13Z</dcterms:created>
  <dcterms:modified xsi:type="dcterms:W3CDTF">2003-11-06T09:12:17Z</dcterms:modified>
  <cp:category/>
  <cp:version/>
  <cp:contentType/>
  <cp:contentStatus/>
</cp:coreProperties>
</file>