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775" windowHeight="6645" activeTab="0"/>
  </bookViews>
  <sheets>
    <sheet name="powiat" sheetId="1" r:id="rId1"/>
    <sheet name="gmina" sheetId="2" r:id="rId2"/>
    <sheet name="Zal nr3" sheetId="3" r:id="rId3"/>
  </sheets>
  <definedNames>
    <definedName name="_xlnm.Print_Titles" localSheetId="1">'gmina'!$7:$9</definedName>
    <definedName name="_xlnm.Print_Titles" localSheetId="0">'powiat'!$7:$9</definedName>
  </definedNames>
  <calcPr fullCalcOnLoad="1"/>
</workbook>
</file>

<file path=xl/sharedStrings.xml><?xml version="1.0" encoding="utf-8"?>
<sst xmlns="http://schemas.openxmlformats.org/spreadsheetml/2006/main" count="221" uniqueCount="167">
  <si>
    <t>Załącznik  Nr 2 do Uchwały</t>
  </si>
  <si>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</si>
  <si>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</si>
  <si>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</si>
  <si>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</si>
  <si>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</si>
  <si>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</si>
  <si>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</si>
  <si>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</si>
  <si>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</si>
  <si>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</si>
  <si>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</si>
  <si>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</si>
  <si>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</si>
  <si>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069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</si>
  <si>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</si>
  <si>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</si>
  <si>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</si>
  <si>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</si>
  <si>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</si>
  <si>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</si>
  <si>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</si>
  <si>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</si>
  <si>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</si>
  <si>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GOSPODARKA KOMUNALNA I OCHRONA ŚRODOWISKA</t>
  </si>
  <si>
    <t>Zakup pozostałych usług</t>
  </si>
  <si>
    <t>KULTURA I OCHRONA DZIEDZICTWA NARODOWEGO</t>
  </si>
  <si>
    <t>Wynagrodzenia osobowe pracowników</t>
  </si>
  <si>
    <t>OGÓŁEM</t>
  </si>
  <si>
    <t>Załącznik  Nr 1 do Uchwały</t>
  </si>
  <si>
    <t>GOSPODARKA MIESZKANIOWA</t>
  </si>
  <si>
    <t>Zakłady gospodarki mieszkaniowej - ZBM</t>
  </si>
  <si>
    <t>Gospodarka gruntami i nieruchomościami</t>
  </si>
  <si>
    <t>N</t>
  </si>
  <si>
    <t>047</t>
  </si>
  <si>
    <t>Wpływy z opłat za zarząd, użytkowanie i użytkowanie wieczyste nieruchomości</t>
  </si>
  <si>
    <t>Wpływy z różnych opłat</t>
  </si>
  <si>
    <t>077</t>
  </si>
  <si>
    <t>4210</t>
  </si>
  <si>
    <t>Urząd Miejski</t>
  </si>
  <si>
    <t xml:space="preserve">DOCHODY OD OSÓB PRAWNYCH, OD OSÓB FIZYCZNYCH I OD INNYCH JEDNOSTEK NIE POSIADAJĄCYCH OSOBOWOŚCI PRAWNEJ </t>
  </si>
  <si>
    <t>Wpływy z podatku rolnego, podatku leśnego, podatku od czynności cywilnoprawnych oraz podatków i opłat lokalnych od osób prawnych i innych jednostek organizacyjnych</t>
  </si>
  <si>
    <t>031</t>
  </si>
  <si>
    <t>Podatek od nieruchomości</t>
  </si>
  <si>
    <t>Wpływy z podatku rolnego, podatku leśnego, podatku od czynności cywilnoprawnych oraz podatków i opłat lokalnych od osób fizycznych</t>
  </si>
  <si>
    <t>Wpływy z różnych rozliczeń</t>
  </si>
  <si>
    <t>091</t>
  </si>
  <si>
    <t>Odsetki od nieterminowych wpłat z tytułu podatków i opłat</t>
  </si>
  <si>
    <t>4010</t>
  </si>
  <si>
    <t>4300</t>
  </si>
  <si>
    <t>OPIEKA SPOŁECZNA</t>
  </si>
  <si>
    <t>E</t>
  </si>
  <si>
    <t>per saldo</t>
  </si>
  <si>
    <t>TRANSPORT I ŁĄCZNOŚĆ</t>
  </si>
  <si>
    <t>Drogi publiczne gminne</t>
  </si>
  <si>
    <t>034</t>
  </si>
  <si>
    <t>032</t>
  </si>
  <si>
    <t>Podatek rolny</t>
  </si>
  <si>
    <t xml:space="preserve">Podatek od środków transportowych </t>
  </si>
  <si>
    <t>Wpływy z innych opłat stanowiących dochody jednostek samorządu terytorialnego na podstawie ustaw</t>
  </si>
  <si>
    <t>Świadczenia społeczne</t>
  </si>
  <si>
    <t>WYDATKI</t>
  </si>
  <si>
    <t>Dodatkowe wynagrodzenie roczne</t>
  </si>
  <si>
    <t>6060</t>
  </si>
  <si>
    <t>Wydatki na zakupy inwestycyjne jednostek budżetowych</t>
  </si>
  <si>
    <t>Gospodarka ściekowa i ochrona wód</t>
  </si>
  <si>
    <t>Wpływy z podatku dochodowego od osób fizycznych</t>
  </si>
  <si>
    <t>035</t>
  </si>
  <si>
    <t>Podatek od działalności gospodarczej osób fizycznych, opłacanych w formie karty podatkowej</t>
  </si>
  <si>
    <t>041</t>
  </si>
  <si>
    <t>Wpływy z opłaty skarbowej</t>
  </si>
  <si>
    <t>036</t>
  </si>
  <si>
    <t>Podatek od spadków i darowizn</t>
  </si>
  <si>
    <t>pierwsze opłaty</t>
  </si>
  <si>
    <t>opłaty roczne</t>
  </si>
  <si>
    <t>opłaty roczne spółek</t>
  </si>
  <si>
    <t xml:space="preserve">opłaty adiacenckie  </t>
  </si>
  <si>
    <t>zajęcie nieruchomości</t>
  </si>
  <si>
    <t>nieterminowa zabudowa</t>
  </si>
  <si>
    <t>służebność</t>
  </si>
  <si>
    <t>bezumowne korzystanie z gruntu</t>
  </si>
  <si>
    <r>
      <t xml:space="preserve">Wpłaty z tytułu odpłatnego nabycia prawa własności nieruchomości </t>
    </r>
    <r>
      <rPr>
        <i/>
        <sz val="10"/>
        <rFont val="Arial Narrow"/>
        <family val="2"/>
      </rPr>
      <t>(sprzedaż gruntów)</t>
    </r>
  </si>
  <si>
    <t>KS</t>
  </si>
  <si>
    <t>Zadania w zakresie kultury fizycznej i sportu</t>
  </si>
  <si>
    <t>KULTURA FIZYCZNA I SPORT</t>
  </si>
  <si>
    <t>Przedszkola</t>
  </si>
  <si>
    <t>Dotacja podmiotowa z budżetu dla zakładu budżetowego</t>
  </si>
  <si>
    <t>ZOE-APM</t>
  </si>
  <si>
    <t>3030</t>
  </si>
  <si>
    <t>Różne wydatki na rzecz osób fizycznych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</si>
  <si>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</si>
  <si>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</si>
  <si>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</si>
  <si>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</si>
  <si>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</si>
  <si>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</si>
  <si>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</si>
  <si>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</si>
  <si>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</si>
  <si>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</si>
  <si>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</si>
  <si>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</si>
  <si>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</si>
  <si>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</si>
  <si>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</si>
  <si>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</si>
  <si>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</si>
  <si>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</si>
  <si>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</si>
  <si>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</si>
  <si>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</si>
  <si>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</si>
  <si>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RO "Jedliny"</t>
  </si>
  <si>
    <t>BRM</t>
  </si>
  <si>
    <t>Dodatki mieszkaniowe</t>
  </si>
  <si>
    <t>Pozostałe dochody</t>
  </si>
  <si>
    <t>ZMIANY   PLANU  DOCHODÓW  I   WYDATKÓW   NA  ZADANIA  WŁASNE                                                           GMINY  W  2003  ROKU</t>
  </si>
  <si>
    <t>IK</t>
  </si>
  <si>
    <t>Oddziały klas"O" w przedszkolach i szkołach podstawowych</t>
  </si>
  <si>
    <t>Składki na ubezpieczenie społeczne</t>
  </si>
  <si>
    <t>Odpisy na ZFŚS</t>
  </si>
  <si>
    <t>DZIAŁALNOŚĆ USŁUGOWA</t>
  </si>
  <si>
    <t>NB</t>
  </si>
  <si>
    <t>Nadzór budowlany</t>
  </si>
  <si>
    <t>Obiekty sportowe</t>
  </si>
  <si>
    <t>OP</t>
  </si>
  <si>
    <r>
      <t>Zakup usług pozostałych -</t>
    </r>
    <r>
      <rPr>
        <i/>
        <sz val="10"/>
        <rFont val="Arial Narrow"/>
        <family val="2"/>
      </rPr>
      <t xml:space="preserve"> utrzymanie obiektów</t>
    </r>
  </si>
  <si>
    <t>Wydatki inwestycyjne jednostek budżetowych:</t>
  </si>
  <si>
    <t>Budowa ul. Krańcowej</t>
  </si>
  <si>
    <t>Uzbrojenie Osiedla Wenedów</t>
  </si>
  <si>
    <t>Osiedle Lipowe - drogi</t>
  </si>
  <si>
    <t>ul.Świerkowa - Jodłowa</t>
  </si>
  <si>
    <t>ul. Olchowa</t>
  </si>
  <si>
    <t>ul. Artylerzystów</t>
  </si>
  <si>
    <t>ul. Gerberowa - Sadowa</t>
  </si>
  <si>
    <t xml:space="preserve">Dotacja podmiotowa z budżetu dla zakładu budżetowego </t>
  </si>
  <si>
    <t>Remont instalacji c.o.</t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</si>
  <si>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</si>
  <si>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t>Szkoły podstawowe</t>
  </si>
  <si>
    <r>
      <t xml:space="preserve">Wydatki inwestycyjne jednostek budżetowych - </t>
    </r>
    <r>
      <rPr>
        <i/>
        <sz val="10"/>
        <rFont val="Arial Narrow"/>
        <family val="2"/>
      </rPr>
      <t>Boisko przy Sz.P. Nr 3</t>
    </r>
  </si>
  <si>
    <r>
      <t xml:space="preserve">Wydatki inwestycyjne jednostek budżetowych - </t>
    </r>
    <r>
      <rPr>
        <i/>
        <sz val="10"/>
        <rFont val="Arial Narrow"/>
        <family val="2"/>
      </rPr>
      <t>Modernizacja budynku MDK</t>
    </r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</si>
  <si>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</si>
  <si>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</si>
  <si>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</si>
  <si>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4110</t>
  </si>
  <si>
    <t>Składki na ubezpieczenia społeczne</t>
  </si>
  <si>
    <t>4120</t>
  </si>
  <si>
    <t>Składki na FP</t>
  </si>
  <si>
    <t>Dotacje celowe przekazane z budżetu państwa na realizację inwestycji i zakupów inwestycyjnych własnych powiatu</t>
  </si>
  <si>
    <t>Oczyszczalnia ścieków w Jamnie</t>
  </si>
  <si>
    <t>Uzbrojenie Osiedla Unii Europejskiej</t>
  </si>
  <si>
    <t>Uzbrojenie Osiedla Podgórne - Batalionów Chłopskich</t>
  </si>
  <si>
    <t>Kolektor XXVIII</t>
  </si>
  <si>
    <t>Kanalizacja sanitarna w ul. Zwycięstwa</t>
  </si>
  <si>
    <t>Uzbrojenie ul.Zdobywców Wału Pomorskiego (odcinek od ul. Sianowskiej do ul. Słonecznej)</t>
  </si>
  <si>
    <t>Uzbrojenie ul.Zdobywców Wału Pomorskiego (odcinek od ul. Wopistów do ul. Sanatoryjnej)</t>
  </si>
  <si>
    <t xml:space="preserve">Zakup usług pozostałych </t>
  </si>
  <si>
    <t>Inwentaryzacja budynków mieszkalnych wielorodzinnych</t>
  </si>
  <si>
    <t>Zasiłki i pomoc w naturze oraz składki na ubezpieczenia społeczne i zdrowotne</t>
  </si>
  <si>
    <r>
      <t>Wydatki inwestycyjne jednostek budżetowych -</t>
    </r>
    <r>
      <rPr>
        <i/>
        <sz val="10"/>
        <rFont val="Arial Narrow"/>
        <family val="2"/>
      </rPr>
      <t xml:space="preserve"> Budowa sali  sportowej przy LO nr 2</t>
    </r>
  </si>
  <si>
    <r>
      <t xml:space="preserve">Dotacja celowa z budżetu na finansowanie lub dofinansowanie zadań zleconych do realizacji stowarzyszeniom </t>
    </r>
    <r>
      <rPr>
        <i/>
        <sz val="10"/>
        <rFont val="Arial Narrow"/>
        <family val="2"/>
      </rPr>
      <t xml:space="preserve">- Klub Sportowy AZS  </t>
    </r>
  </si>
  <si>
    <t>Osiedle Bukowe</t>
  </si>
  <si>
    <t>Wpłaty z tytułu odpłatnego nabycia nieruchomości</t>
  </si>
  <si>
    <t>IK / N</t>
  </si>
  <si>
    <t>Fk</t>
  </si>
  <si>
    <t>Nr IX / 130 /  2003</t>
  </si>
  <si>
    <t>z dnia 26 września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</si>
</sst>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" xfId="0" applyNumberFormat="1" applyFont="1" applyFill="1" applyBorder="1" applyAlignment="1" applyProtection="1">
      <alignment vertical="center" wrapText="1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1" xfId="0" applyNumberFormat="1" applyFont="1" applyFill="1" applyBorder="1" applyAlignment="1" applyProtection="1">
      <alignment horizontal="centerContinuous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7" fillId="0" borderId="27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0" applyNumberFormat="1" applyFont="1" applyFill="1" applyBorder="1" applyAlignment="1" applyProtection="1">
      <alignment/>
      <protection locked="0"/>
    </xf>
    <xf numFmtId="0" fontId="21" fillId="0" borderId="20" xfId="0" applyNumberFormat="1" applyFont="1" applyFill="1" applyBorder="1" applyAlignment="1" applyProtection="1">
      <alignment vertical="center"/>
      <protection locked="0"/>
    </xf>
    <xf numFmtId="0" fontId="15" fillId="0" borderId="33" xfId="0" applyNumberFormat="1" applyFont="1" applyFill="1" applyBorder="1" applyAlignment="1" applyProtection="1">
      <alignment vertical="center"/>
      <protection locked="0"/>
    </xf>
    <xf numFmtId="0" fontId="15" fillId="0" borderId="34" xfId="0" applyNumberFormat="1" applyFont="1" applyFill="1" applyBorder="1" applyAlignment="1" applyProtection="1">
      <alignment vertical="center"/>
      <protection locked="0"/>
    </xf>
    <xf numFmtId="0" fontId="16" fillId="0" borderId="27" xfId="0" applyNumberFormat="1" applyFont="1" applyFill="1" applyBorder="1" applyAlignment="1" applyProtection="1">
      <alignment vertical="center" wrapText="1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7" fillId="0" borderId="35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7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51" xfId="0" applyNumberFormat="1" applyFont="1" applyFill="1" applyBorder="1" applyAlignment="1" applyProtection="1">
      <alignment horizontal="right" vertical="center"/>
      <protection locked="0"/>
    </xf>
    <xf numFmtId="3" fontId="7" fillId="0" borderId="5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/>
    </xf>
    <xf numFmtId="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164" fontId="16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24" fillId="0" borderId="3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3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right" vertical="center"/>
      <protection locked="0"/>
    </xf>
    <xf numFmtId="3" fontId="15" fillId="0" borderId="44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2" fillId="0" borderId="4" xfId="0" applyFont="1" applyBorder="1" applyAlignment="1">
      <alignment/>
    </xf>
    <xf numFmtId="3" fontId="22" fillId="0" borderId="4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20" fillId="0" borderId="4" xfId="0" applyFont="1" applyBorder="1" applyAlignment="1">
      <alignment/>
    </xf>
    <xf numFmtId="3" fontId="20" fillId="0" borderId="4" xfId="0" applyNumberFormat="1" applyFont="1" applyBorder="1" applyAlignment="1">
      <alignment/>
    </xf>
    <xf numFmtId="0" fontId="20" fillId="0" borderId="4" xfId="0" applyFont="1" applyBorder="1" applyAlignment="1">
      <alignment vertical="center" wrapText="1"/>
    </xf>
    <xf numFmtId="3" fontId="20" fillId="0" borderId="4" xfId="0" applyNumberFormat="1" applyFont="1" applyBorder="1" applyAlignment="1">
      <alignment vertical="center"/>
    </xf>
    <xf numFmtId="0" fontId="17" fillId="0" borderId="60" xfId="0" applyFont="1" applyBorder="1" applyAlignment="1">
      <alignment/>
    </xf>
    <xf numFmtId="0" fontId="20" fillId="0" borderId="4" xfId="0" applyFont="1" applyBorder="1" applyAlignment="1">
      <alignment vertical="center"/>
    </xf>
    <xf numFmtId="3" fontId="20" fillId="0" borderId="61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20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20" fillId="0" borderId="37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 vertical="center"/>
    </xf>
    <xf numFmtId="0" fontId="8" fillId="0" borderId="58" xfId="0" applyFont="1" applyBorder="1" applyAlignment="1">
      <alignment/>
    </xf>
    <xf numFmtId="0" fontId="6" fillId="0" borderId="20" xfId="0" applyFont="1" applyBorder="1" applyAlignment="1">
      <alignment vertical="center"/>
    </xf>
    <xf numFmtId="3" fontId="15" fillId="0" borderId="20" xfId="0" applyNumberFormat="1" applyFont="1" applyBorder="1" applyAlignment="1">
      <alignment horizontal="centerContinuous" vertical="center"/>
    </xf>
    <xf numFmtId="4" fontId="6" fillId="0" borderId="59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16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48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62" xfId="0" applyNumberFormat="1" applyFont="1" applyFill="1" applyBorder="1" applyAlignment="1" applyProtection="1">
      <alignment vertical="center" wrapText="1"/>
      <protection locked="0"/>
    </xf>
    <xf numFmtId="3" fontId="15" fillId="0" borderId="65" xfId="0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Fill="1" applyBorder="1" applyAlignment="1" applyProtection="1">
      <alignment horizontal="centerContinuous" vertical="center"/>
      <protection locked="0"/>
    </xf>
    <xf numFmtId="0" fontId="5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8" xfId="0" applyNumberFormat="1" applyFont="1" applyFill="1" applyBorder="1" applyAlignment="1" applyProtection="1">
      <alignment horizontal="center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6" xfId="0" applyFont="1" applyBorder="1" applyAlignment="1">
      <alignment horizontal="centerContinuous" vertical="center" wrapText="1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3" fontId="15" fillId="0" borderId="68" xfId="0" applyNumberFormat="1" applyFont="1" applyFill="1" applyBorder="1" applyAlignment="1" applyProtection="1">
      <alignment horizontal="right" vertical="center"/>
      <protection locked="0"/>
    </xf>
    <xf numFmtId="3" fontId="7" fillId="0" borderId="69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6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/>
      <protection locked="0"/>
    </xf>
    <xf numFmtId="164" fontId="15" fillId="0" borderId="71" xfId="0" applyNumberFormat="1" applyFont="1" applyFill="1" applyBorder="1" applyAlignment="1" applyProtection="1">
      <alignment horizontal="center" vertical="center"/>
      <protection locked="0"/>
    </xf>
    <xf numFmtId="3" fontId="18" fillId="0" borderId="71" xfId="0" applyNumberFormat="1" applyFont="1" applyFill="1" applyBorder="1" applyAlignment="1" applyProtection="1">
      <alignment horizontal="right" vertical="center"/>
      <protection locked="0"/>
    </xf>
    <xf numFmtId="3" fontId="15" fillId="0" borderId="72" xfId="0" applyNumberFormat="1" applyFont="1" applyFill="1" applyBorder="1" applyAlignment="1" applyProtection="1">
      <alignment horizontal="right" vertical="center"/>
      <protection locked="0"/>
    </xf>
    <xf numFmtId="3" fontId="15" fillId="0" borderId="73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3" fontId="21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125" style="1" customWidth="1"/>
    <col min="2" max="2" width="36.375" style="1" customWidth="1"/>
    <col min="3" max="3" width="6.625" style="1" customWidth="1"/>
    <col min="4" max="4" width="15.375" style="2" customWidth="1"/>
    <col min="5" max="5" width="15.375" style="1" customWidth="1"/>
    <col min="6" max="253" width="10.00390625" style="1" customWidth="1"/>
    <col min="254" max="16384" width="9.125" style="1" customWidth="1"/>
  </cols>
  <sheetData>
    <row r="1" spans="4:5" ht="16.5">
      <c r="D1" s="99" t="s">
        <v>0</v>
      </c>
      <c r="E1" s="3"/>
    </row>
    <row r="2" spans="1:5" ht="14.25" customHeight="1">
      <c r="A2" s="4"/>
      <c r="B2" s="5"/>
      <c r="C2" s="7"/>
      <c r="D2" s="99" t="s">
        <v>165</v>
      </c>
      <c r="E2" s="3"/>
    </row>
    <row r="3" spans="1:5" ht="13.5" customHeight="1">
      <c r="A3" s="4"/>
      <c r="B3" s="5"/>
      <c r="C3" s="7"/>
      <c r="D3" s="99" t="s">
        <v>1</v>
      </c>
      <c r="E3" s="3"/>
    </row>
    <row r="4" spans="1:5" ht="13.5" customHeight="1">
      <c r="A4" s="4"/>
      <c r="B4" s="5"/>
      <c r="C4" s="7"/>
      <c r="D4" s="99" t="s">
        <v>166</v>
      </c>
      <c r="E4" s="3"/>
    </row>
    <row r="5" spans="1:5" s="10" customFormat="1" ht="42.75" customHeight="1">
      <c r="A5" s="241" t="s">
        <v>143</v>
      </c>
      <c r="B5" s="9"/>
      <c r="C5" s="9"/>
      <c r="D5" s="9"/>
      <c r="E5" s="9"/>
    </row>
    <row r="6" spans="1:5" ht="16.5" thickBot="1">
      <c r="A6" s="104"/>
      <c r="C6" s="11"/>
      <c r="D6" s="12"/>
      <c r="E6" s="13" t="s">
        <v>2</v>
      </c>
    </row>
    <row r="7" spans="1:5" s="17" customFormat="1" ht="25.5">
      <c r="A7" s="14" t="s">
        <v>3</v>
      </c>
      <c r="B7" s="15" t="s">
        <v>4</v>
      </c>
      <c r="C7" s="16" t="s">
        <v>5</v>
      </c>
      <c r="D7" s="258" t="s">
        <v>6</v>
      </c>
      <c r="E7" s="77" t="s">
        <v>7</v>
      </c>
    </row>
    <row r="8" spans="1:5" s="80" customFormat="1" ht="13.5">
      <c r="A8" s="78" t="s">
        <v>8</v>
      </c>
      <c r="B8" s="79"/>
      <c r="C8" s="162" t="s">
        <v>9</v>
      </c>
      <c r="D8" s="151" t="s">
        <v>10</v>
      </c>
      <c r="E8" s="152" t="s">
        <v>10</v>
      </c>
    </row>
    <row r="9" spans="1:5" s="10" customFormat="1" ht="11.25" customHeight="1" thickBot="1">
      <c r="A9" s="81">
        <v>1</v>
      </c>
      <c r="B9" s="22">
        <v>2</v>
      </c>
      <c r="C9" s="82">
        <v>3</v>
      </c>
      <c r="D9" s="112">
        <v>4</v>
      </c>
      <c r="E9" s="83">
        <v>5</v>
      </c>
    </row>
    <row r="10" spans="1:5" s="30" customFormat="1" ht="18.75" thickBot="1" thickTop="1">
      <c r="A10" s="87">
        <v>710</v>
      </c>
      <c r="B10" s="84" t="s">
        <v>121</v>
      </c>
      <c r="C10" s="85" t="s">
        <v>122</v>
      </c>
      <c r="D10" s="113"/>
      <c r="E10" s="29">
        <f>E11</f>
        <v>19000</v>
      </c>
    </row>
    <row r="11" spans="1:5" s="37" customFormat="1" ht="21.75" customHeight="1" thickTop="1">
      <c r="A11" s="88">
        <v>71015</v>
      </c>
      <c r="B11" s="89" t="s">
        <v>123</v>
      </c>
      <c r="C11" s="90"/>
      <c r="D11" s="116"/>
      <c r="E11" s="91">
        <f>SUM(E12:E16)</f>
        <v>19000</v>
      </c>
    </row>
    <row r="12" spans="1:5" s="43" customFormat="1" ht="20.25" customHeight="1">
      <c r="A12" s="92" t="s">
        <v>48</v>
      </c>
      <c r="B12" s="103" t="s">
        <v>27</v>
      </c>
      <c r="C12" s="86"/>
      <c r="D12" s="115"/>
      <c r="E12" s="51">
        <v>8000</v>
      </c>
    </row>
    <row r="13" spans="1:5" s="43" customFormat="1" ht="20.25" customHeight="1">
      <c r="A13" s="92" t="s">
        <v>144</v>
      </c>
      <c r="B13" s="103" t="s">
        <v>145</v>
      </c>
      <c r="C13" s="86"/>
      <c r="D13" s="115"/>
      <c r="E13" s="259">
        <v>1500</v>
      </c>
    </row>
    <row r="14" spans="1:5" s="43" customFormat="1" ht="20.25" customHeight="1">
      <c r="A14" s="92" t="s">
        <v>146</v>
      </c>
      <c r="B14" s="103" t="s">
        <v>147</v>
      </c>
      <c r="C14" s="86"/>
      <c r="D14" s="115"/>
      <c r="E14" s="259">
        <v>200</v>
      </c>
    </row>
    <row r="15" spans="1:5" s="43" customFormat="1" ht="20.25" customHeight="1">
      <c r="A15" s="92" t="s">
        <v>38</v>
      </c>
      <c r="B15" s="103" t="s">
        <v>12</v>
      </c>
      <c r="C15" s="86"/>
      <c r="D15" s="115"/>
      <c r="E15" s="259">
        <v>7300</v>
      </c>
    </row>
    <row r="16" spans="1:5" s="43" customFormat="1" ht="19.5" customHeight="1" thickBot="1">
      <c r="A16" s="92" t="s">
        <v>49</v>
      </c>
      <c r="B16" s="103" t="s">
        <v>15</v>
      </c>
      <c r="C16" s="86"/>
      <c r="D16" s="115"/>
      <c r="E16" s="259">
        <v>2000</v>
      </c>
    </row>
    <row r="17" spans="1:5" s="93" customFormat="1" ht="19.5" thickBot="1" thickTop="1">
      <c r="A17" s="25">
        <v>801</v>
      </c>
      <c r="B17" s="26" t="s">
        <v>21</v>
      </c>
      <c r="C17" s="27" t="s">
        <v>51</v>
      </c>
      <c r="D17" s="113">
        <f>SUM(D18)</f>
        <v>63000</v>
      </c>
      <c r="E17" s="260">
        <f>SUM(E18)</f>
        <v>63000</v>
      </c>
    </row>
    <row r="18" spans="1:5" s="37" customFormat="1" ht="19.5" customHeight="1" thickTop="1">
      <c r="A18" s="31">
        <v>80120</v>
      </c>
      <c r="B18" s="44" t="s">
        <v>142</v>
      </c>
      <c r="C18" s="33"/>
      <c r="D18" s="114">
        <f>SUM(D19:D20)</f>
        <v>63000</v>
      </c>
      <c r="E18" s="261">
        <f>SUM(E19:E20)</f>
        <v>63000</v>
      </c>
    </row>
    <row r="19" spans="1:5" s="43" customFormat="1" ht="49.5" customHeight="1">
      <c r="A19" s="38">
        <v>643</v>
      </c>
      <c r="B19" s="39" t="s">
        <v>148</v>
      </c>
      <c r="C19" s="40"/>
      <c r="D19" s="115">
        <v>63000</v>
      </c>
      <c r="E19" s="262"/>
    </row>
    <row r="20" spans="1:5" s="43" customFormat="1" ht="39.75" customHeight="1" thickBot="1">
      <c r="A20" s="38">
        <v>6050</v>
      </c>
      <c r="B20" s="39" t="s">
        <v>159</v>
      </c>
      <c r="C20" s="40"/>
      <c r="D20" s="115"/>
      <c r="E20" s="262">
        <v>63000</v>
      </c>
    </row>
    <row r="21" spans="1:5" s="93" customFormat="1" ht="19.5" customHeight="1" thickBot="1" thickTop="1">
      <c r="A21" s="158"/>
      <c r="B21" s="160" t="s">
        <v>28</v>
      </c>
      <c r="C21" s="159"/>
      <c r="D21" s="120">
        <f>D10+D17</f>
        <v>63000</v>
      </c>
      <c r="E21" s="263">
        <f>E17+E10</f>
        <v>82000</v>
      </c>
    </row>
    <row r="22" ht="16.5" thickTop="1"/>
  </sheetData>
  <printOptions horizontalCentered="1"/>
  <pageMargins left="0" right="0" top="0.98425196850393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A22" sqref="A22:B24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4" width="11.75390625" style="2" customWidth="1"/>
    <col min="5" max="5" width="11.875" style="2" customWidth="1"/>
    <col min="6" max="6" width="13.25390625" style="2" customWidth="1"/>
    <col min="7" max="7" width="13.875" style="1" customWidth="1"/>
    <col min="8" max="16384" width="9.125" style="1" customWidth="1"/>
  </cols>
  <sheetData>
    <row r="1" spans="5:7" ht="16.5">
      <c r="E1" s="99"/>
      <c r="F1" s="99" t="s">
        <v>29</v>
      </c>
      <c r="G1" s="3"/>
    </row>
    <row r="2" spans="1:7" ht="14.25" customHeight="1">
      <c r="A2" s="4"/>
      <c r="B2" s="5"/>
      <c r="C2" s="6"/>
      <c r="E2" s="99"/>
      <c r="F2" s="99" t="s">
        <v>165</v>
      </c>
      <c r="G2" s="3"/>
    </row>
    <row r="3" spans="1:7" ht="13.5" customHeight="1">
      <c r="A3" s="4"/>
      <c r="B3" s="5"/>
      <c r="C3" s="7"/>
      <c r="D3" s="8"/>
      <c r="E3" s="99"/>
      <c r="F3" s="99" t="s">
        <v>1</v>
      </c>
      <c r="G3" s="3"/>
    </row>
    <row r="4" spans="1:7" ht="13.5" customHeight="1">
      <c r="A4" s="4"/>
      <c r="B4" s="5"/>
      <c r="C4" s="7"/>
      <c r="D4" s="8"/>
      <c r="E4" s="99"/>
      <c r="F4" s="99" t="s">
        <v>166</v>
      </c>
      <c r="G4" s="3"/>
    </row>
    <row r="5" spans="1:7" s="10" customFormat="1" ht="40.5" customHeight="1">
      <c r="A5" s="241" t="s">
        <v>116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2</v>
      </c>
    </row>
    <row r="7" spans="1:7" s="17" customFormat="1" ht="25.5">
      <c r="A7" s="14" t="s">
        <v>3</v>
      </c>
      <c r="B7" s="242" t="s">
        <v>4</v>
      </c>
      <c r="C7" s="16" t="s">
        <v>5</v>
      </c>
      <c r="D7" s="281" t="s">
        <v>6</v>
      </c>
      <c r="E7" s="282"/>
      <c r="F7" s="128" t="s">
        <v>61</v>
      </c>
      <c r="G7" s="127"/>
    </row>
    <row r="8" spans="1:7" s="17" customFormat="1" ht="14.25" customHeight="1">
      <c r="A8" s="18" t="s">
        <v>8</v>
      </c>
      <c r="B8" s="19"/>
      <c r="C8" s="20" t="s">
        <v>9</v>
      </c>
      <c r="D8" s="153" t="s">
        <v>11</v>
      </c>
      <c r="E8" s="151" t="s">
        <v>10</v>
      </c>
      <c r="F8" s="154" t="s">
        <v>11</v>
      </c>
      <c r="G8" s="152" t="s">
        <v>10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121">
        <v>5</v>
      </c>
      <c r="F9" s="129">
        <v>6</v>
      </c>
      <c r="G9" s="24">
        <v>7</v>
      </c>
    </row>
    <row r="10" spans="1:7" s="30" customFormat="1" ht="18.75" customHeight="1" thickBot="1" thickTop="1">
      <c r="A10" s="25">
        <v>600</v>
      </c>
      <c r="B10" s="26" t="s">
        <v>53</v>
      </c>
      <c r="C10" s="27" t="s">
        <v>117</v>
      </c>
      <c r="D10" s="28"/>
      <c r="E10" s="113">
        <f>SUM(E11)</f>
        <v>186000</v>
      </c>
      <c r="F10" s="130">
        <f>F11</f>
        <v>655000</v>
      </c>
      <c r="G10" s="29">
        <f>G11</f>
        <v>491000</v>
      </c>
    </row>
    <row r="11" spans="1:7" s="37" customFormat="1" ht="17.25" thickTop="1">
      <c r="A11" s="31">
        <v>60016</v>
      </c>
      <c r="B11" s="32" t="s">
        <v>54</v>
      </c>
      <c r="C11" s="33"/>
      <c r="D11" s="34"/>
      <c r="E11" s="114">
        <f>SUM(E12:E21)</f>
        <v>186000</v>
      </c>
      <c r="F11" s="131">
        <f>F13</f>
        <v>655000</v>
      </c>
      <c r="G11" s="36">
        <f>G13</f>
        <v>491000</v>
      </c>
    </row>
    <row r="12" spans="1:7" s="43" customFormat="1" ht="30" customHeight="1">
      <c r="A12" s="45" t="s">
        <v>37</v>
      </c>
      <c r="B12" s="39" t="s">
        <v>162</v>
      </c>
      <c r="C12" s="98"/>
      <c r="D12" s="41"/>
      <c r="E12" s="115">
        <v>186000</v>
      </c>
      <c r="F12" s="132"/>
      <c r="G12" s="42"/>
    </row>
    <row r="13" spans="1:7" s="43" customFormat="1" ht="16.5" customHeight="1">
      <c r="A13" s="38">
        <v>6050</v>
      </c>
      <c r="B13" s="39" t="s">
        <v>127</v>
      </c>
      <c r="C13" s="98"/>
      <c r="D13" s="41"/>
      <c r="E13" s="115"/>
      <c r="F13" s="132">
        <f>SUM(F14:F21)</f>
        <v>655000</v>
      </c>
      <c r="G13" s="42">
        <f>SUM(G14:G21)</f>
        <v>491000</v>
      </c>
    </row>
    <row r="14" spans="1:7" s="50" customFormat="1" ht="12.75">
      <c r="A14" s="255"/>
      <c r="B14" s="46" t="s">
        <v>128</v>
      </c>
      <c r="C14" s="256"/>
      <c r="D14" s="48"/>
      <c r="E14" s="122"/>
      <c r="F14" s="133">
        <v>290000</v>
      </c>
      <c r="G14" s="49"/>
    </row>
    <row r="15" spans="1:7" s="50" customFormat="1" ht="12.75">
      <c r="A15" s="255"/>
      <c r="B15" s="46" t="s">
        <v>161</v>
      </c>
      <c r="C15" s="256"/>
      <c r="D15" s="48"/>
      <c r="E15" s="122"/>
      <c r="F15" s="133"/>
      <c r="G15" s="49">
        <v>186000</v>
      </c>
    </row>
    <row r="16" spans="1:7" s="50" customFormat="1" ht="12.75">
      <c r="A16" s="255"/>
      <c r="B16" s="46" t="s">
        <v>129</v>
      </c>
      <c r="C16" s="256"/>
      <c r="D16" s="48"/>
      <c r="E16" s="122"/>
      <c r="F16" s="133">
        <v>30000</v>
      </c>
      <c r="G16" s="49"/>
    </row>
    <row r="17" spans="1:7" s="50" customFormat="1" ht="12.75">
      <c r="A17" s="255"/>
      <c r="B17" s="46" t="s">
        <v>130</v>
      </c>
      <c r="C17" s="256"/>
      <c r="D17" s="48"/>
      <c r="E17" s="122"/>
      <c r="F17" s="133">
        <v>150000</v>
      </c>
      <c r="G17" s="49"/>
    </row>
    <row r="18" spans="1:7" s="50" customFormat="1" ht="12.75">
      <c r="A18" s="255"/>
      <c r="B18" s="46" t="s">
        <v>131</v>
      </c>
      <c r="C18" s="256"/>
      <c r="D18" s="48"/>
      <c r="E18" s="122"/>
      <c r="F18" s="133"/>
      <c r="G18" s="49">
        <v>210000</v>
      </c>
    </row>
    <row r="19" spans="1:7" s="50" customFormat="1" ht="12.75">
      <c r="A19" s="255"/>
      <c r="B19" s="46" t="s">
        <v>132</v>
      </c>
      <c r="C19" s="256"/>
      <c r="D19" s="48"/>
      <c r="E19" s="122"/>
      <c r="F19" s="133">
        <v>185000</v>
      </c>
      <c r="G19" s="49"/>
    </row>
    <row r="20" spans="1:7" s="50" customFormat="1" ht="12.75">
      <c r="A20" s="255"/>
      <c r="B20" s="46" t="s">
        <v>133</v>
      </c>
      <c r="C20" s="256"/>
      <c r="D20" s="48"/>
      <c r="E20" s="122"/>
      <c r="F20" s="133"/>
      <c r="G20" s="49">
        <v>10000</v>
      </c>
    </row>
    <row r="21" spans="1:7" s="50" customFormat="1" ht="13.5" thickBot="1">
      <c r="A21" s="255"/>
      <c r="B21" s="46" t="s">
        <v>134</v>
      </c>
      <c r="C21" s="256"/>
      <c r="D21" s="48"/>
      <c r="E21" s="122"/>
      <c r="F21" s="133"/>
      <c r="G21" s="49">
        <v>85000</v>
      </c>
    </row>
    <row r="22" spans="1:7" s="30" customFormat="1" ht="21" customHeight="1" thickBot="1" thickTop="1">
      <c r="A22" s="25">
        <v>700</v>
      </c>
      <c r="B22" s="26" t="s">
        <v>30</v>
      </c>
      <c r="C22" s="27" t="s">
        <v>163</v>
      </c>
      <c r="D22" s="28">
        <f>SUM(D23+D27+D42)</f>
        <v>275000</v>
      </c>
      <c r="E22" s="113">
        <f>SUM(E23+E27+E42)</f>
        <v>975000</v>
      </c>
      <c r="F22" s="130">
        <f>SUM(F23+F27+F42)</f>
        <v>437620</v>
      </c>
      <c r="G22" s="29">
        <f>SUM(G23)+G27+G42</f>
        <v>420000</v>
      </c>
    </row>
    <row r="23" spans="1:7" s="37" customFormat="1" ht="15" customHeight="1" thickTop="1">
      <c r="A23" s="31">
        <v>70001</v>
      </c>
      <c r="B23" s="32" t="s">
        <v>31</v>
      </c>
      <c r="C23" s="33" t="s">
        <v>117</v>
      </c>
      <c r="D23" s="34"/>
      <c r="E23" s="114"/>
      <c r="F23" s="131"/>
      <c r="G23" s="36">
        <f>SUM(G24)</f>
        <v>380000</v>
      </c>
    </row>
    <row r="24" spans="1:7" s="43" customFormat="1" ht="28.5" customHeight="1">
      <c r="A24" s="38">
        <v>2510</v>
      </c>
      <c r="B24" s="39" t="s">
        <v>135</v>
      </c>
      <c r="C24" s="40"/>
      <c r="D24" s="41"/>
      <c r="E24" s="115"/>
      <c r="F24" s="132"/>
      <c r="G24" s="42">
        <f>SUM(G25:G26)</f>
        <v>380000</v>
      </c>
    </row>
    <row r="25" spans="1:7" s="50" customFormat="1" ht="12.75">
      <c r="A25" s="255"/>
      <c r="B25" s="46" t="s">
        <v>136</v>
      </c>
      <c r="C25" s="47"/>
      <c r="D25" s="48"/>
      <c r="E25" s="122"/>
      <c r="F25" s="133"/>
      <c r="G25" s="49">
        <v>180000</v>
      </c>
    </row>
    <row r="26" spans="1:7" s="50" customFormat="1" ht="25.5">
      <c r="A26" s="255"/>
      <c r="B26" s="46" t="s">
        <v>157</v>
      </c>
      <c r="C26" s="47"/>
      <c r="D26" s="48"/>
      <c r="E26" s="122"/>
      <c r="F26" s="133"/>
      <c r="G26" s="49">
        <v>200000</v>
      </c>
    </row>
    <row r="27" spans="1:7" s="37" customFormat="1" ht="29.25" customHeight="1">
      <c r="A27" s="31">
        <v>70005</v>
      </c>
      <c r="B27" s="44" t="s">
        <v>32</v>
      </c>
      <c r="C27" s="33" t="s">
        <v>33</v>
      </c>
      <c r="D27" s="34">
        <f>D28+D32+D38</f>
        <v>275000</v>
      </c>
      <c r="E27" s="114">
        <f>E28+E32+E38</f>
        <v>975000</v>
      </c>
      <c r="F27" s="131">
        <f>SUM(F28:F41)</f>
        <v>437620</v>
      </c>
      <c r="G27" s="36"/>
    </row>
    <row r="28" spans="1:7" s="43" customFormat="1" ht="33">
      <c r="A28" s="45" t="s">
        <v>34</v>
      </c>
      <c r="B28" s="39" t="s">
        <v>35</v>
      </c>
      <c r="C28" s="40"/>
      <c r="D28" s="41">
        <f>SUM(D29:D31)</f>
        <v>100000</v>
      </c>
      <c r="E28" s="115">
        <f>SUM(E29:E31)</f>
        <v>100000</v>
      </c>
      <c r="F28" s="132"/>
      <c r="G28" s="42"/>
    </row>
    <row r="29" spans="1:7" s="50" customFormat="1" ht="12.75">
      <c r="A29" s="126"/>
      <c r="B29" s="46" t="s">
        <v>73</v>
      </c>
      <c r="C29" s="47"/>
      <c r="D29" s="48">
        <v>100000</v>
      </c>
      <c r="E29" s="122"/>
      <c r="F29" s="133"/>
      <c r="G29" s="49"/>
    </row>
    <row r="30" spans="1:7" s="50" customFormat="1" ht="12.75">
      <c r="A30" s="126"/>
      <c r="B30" s="46" t="s">
        <v>74</v>
      </c>
      <c r="C30" s="47"/>
      <c r="D30" s="48"/>
      <c r="E30" s="122">
        <v>73000</v>
      </c>
      <c r="F30" s="133"/>
      <c r="G30" s="49"/>
    </row>
    <row r="31" spans="1:7" s="50" customFormat="1" ht="12.75">
      <c r="A31" s="126"/>
      <c r="B31" s="46" t="s">
        <v>75</v>
      </c>
      <c r="C31" s="47"/>
      <c r="D31" s="48"/>
      <c r="E31" s="122">
        <v>27000</v>
      </c>
      <c r="F31" s="133"/>
      <c r="G31" s="49"/>
    </row>
    <row r="32" spans="1:7" s="43" customFormat="1" ht="16.5">
      <c r="A32" s="45" t="s">
        <v>14</v>
      </c>
      <c r="B32" s="39" t="s">
        <v>36</v>
      </c>
      <c r="C32" s="40"/>
      <c r="D32" s="41">
        <f>SUM(D33:D37)</f>
        <v>175000</v>
      </c>
      <c r="E32" s="115">
        <f>SUM(E33:E37)</f>
        <v>175000</v>
      </c>
      <c r="F32" s="132"/>
      <c r="G32" s="42"/>
    </row>
    <row r="33" spans="1:7" s="50" customFormat="1" ht="12.75">
      <c r="A33" s="126"/>
      <c r="B33" s="46" t="s">
        <v>76</v>
      </c>
      <c r="C33" s="47"/>
      <c r="D33" s="48">
        <v>120000</v>
      </c>
      <c r="E33" s="122"/>
      <c r="F33" s="133"/>
      <c r="G33" s="49"/>
    </row>
    <row r="34" spans="1:7" s="50" customFormat="1" ht="12.75">
      <c r="A34" s="126"/>
      <c r="B34" s="46" t="s">
        <v>77</v>
      </c>
      <c r="C34" s="47"/>
      <c r="D34" s="48"/>
      <c r="E34" s="122">
        <v>150000</v>
      </c>
      <c r="F34" s="133"/>
      <c r="G34" s="49"/>
    </row>
    <row r="35" spans="1:7" s="50" customFormat="1" ht="12.75">
      <c r="A35" s="126"/>
      <c r="B35" s="46" t="s">
        <v>78</v>
      </c>
      <c r="C35" s="47"/>
      <c r="D35" s="48">
        <v>40000</v>
      </c>
      <c r="E35" s="122"/>
      <c r="F35" s="133"/>
      <c r="G35" s="49"/>
    </row>
    <row r="36" spans="1:7" s="50" customFormat="1" ht="12.75">
      <c r="A36" s="126"/>
      <c r="B36" s="46" t="s">
        <v>79</v>
      </c>
      <c r="C36" s="47"/>
      <c r="D36" s="48">
        <v>15000</v>
      </c>
      <c r="E36" s="122"/>
      <c r="F36" s="133"/>
      <c r="G36" s="49"/>
    </row>
    <row r="37" spans="1:7" s="50" customFormat="1" ht="12.75">
      <c r="A37" s="126"/>
      <c r="B37" s="46" t="s">
        <v>80</v>
      </c>
      <c r="C37" s="47"/>
      <c r="D37" s="48"/>
      <c r="E37" s="122">
        <v>25000</v>
      </c>
      <c r="F37" s="133"/>
      <c r="G37" s="49"/>
    </row>
    <row r="38" spans="1:7" s="43" customFormat="1" ht="31.5" customHeight="1">
      <c r="A38" s="45" t="s">
        <v>37</v>
      </c>
      <c r="B38" s="39" t="s">
        <v>81</v>
      </c>
      <c r="C38" s="40"/>
      <c r="D38" s="41"/>
      <c r="E38" s="115">
        <v>700000</v>
      </c>
      <c r="F38" s="132"/>
      <c r="G38" s="42"/>
    </row>
    <row r="39" spans="1:7" s="43" customFormat="1" ht="15" customHeight="1">
      <c r="A39" s="45" t="s">
        <v>88</v>
      </c>
      <c r="B39" s="39" t="s">
        <v>89</v>
      </c>
      <c r="C39" s="40"/>
      <c r="D39" s="41"/>
      <c r="E39" s="115"/>
      <c r="F39" s="132">
        <v>100000</v>
      </c>
      <c r="G39" s="42"/>
    </row>
    <row r="40" spans="1:7" s="43" customFormat="1" ht="15" customHeight="1">
      <c r="A40" s="45" t="s">
        <v>49</v>
      </c>
      <c r="B40" s="39" t="s">
        <v>15</v>
      </c>
      <c r="C40" s="40"/>
      <c r="D40" s="41"/>
      <c r="E40" s="115"/>
      <c r="F40" s="132">
        <v>137620</v>
      </c>
      <c r="G40" s="42"/>
    </row>
    <row r="41" spans="1:7" s="43" customFormat="1" ht="33.75" customHeight="1">
      <c r="A41" s="246" t="s">
        <v>63</v>
      </c>
      <c r="B41" s="247" t="s">
        <v>64</v>
      </c>
      <c r="C41" s="248"/>
      <c r="D41" s="249"/>
      <c r="E41" s="250"/>
      <c r="F41" s="251">
        <v>200000</v>
      </c>
      <c r="G41" s="252"/>
    </row>
    <row r="42" spans="1:7" s="37" customFormat="1" ht="15" customHeight="1">
      <c r="A42" s="31">
        <v>70095</v>
      </c>
      <c r="B42" s="32" t="s">
        <v>22</v>
      </c>
      <c r="C42" s="33" t="s">
        <v>117</v>
      </c>
      <c r="D42" s="34"/>
      <c r="E42" s="114"/>
      <c r="F42" s="131"/>
      <c r="G42" s="36">
        <f>SUM(G43)</f>
        <v>40000</v>
      </c>
    </row>
    <row r="43" spans="1:7" s="43" customFormat="1" ht="30" customHeight="1" thickBot="1">
      <c r="A43" s="272">
        <v>6050</v>
      </c>
      <c r="B43" s="65" t="s">
        <v>137</v>
      </c>
      <c r="C43" s="66"/>
      <c r="D43" s="67"/>
      <c r="E43" s="117"/>
      <c r="F43" s="140"/>
      <c r="G43" s="68">
        <v>40000</v>
      </c>
    </row>
    <row r="44" spans="1:7" s="30" customFormat="1" ht="18.75" thickBot="1" thickTop="1">
      <c r="A44" s="25">
        <v>750</v>
      </c>
      <c r="B44" s="26" t="s">
        <v>13</v>
      </c>
      <c r="C44" s="27"/>
      <c r="D44" s="28"/>
      <c r="E44" s="113"/>
      <c r="F44" s="274">
        <f>SUM(F45)</f>
        <v>57000</v>
      </c>
      <c r="G44" s="143">
        <f>G45+G47</f>
        <v>379</v>
      </c>
    </row>
    <row r="45" spans="1:7" s="37" customFormat="1" ht="21" customHeight="1" thickTop="1">
      <c r="A45" s="94">
        <v>75023</v>
      </c>
      <c r="B45" s="95" t="s">
        <v>39</v>
      </c>
      <c r="C45" s="96"/>
      <c r="D45" s="97"/>
      <c r="E45" s="116"/>
      <c r="F45" s="146">
        <f>SUM(F46:F46)</f>
        <v>57000</v>
      </c>
      <c r="G45" s="148"/>
    </row>
    <row r="46" spans="1:7" s="43" customFormat="1" ht="18.75" customHeight="1">
      <c r="A46" s="70">
        <v>4040</v>
      </c>
      <c r="B46" s="60" t="s">
        <v>62</v>
      </c>
      <c r="C46" s="61"/>
      <c r="D46" s="62"/>
      <c r="E46" s="123"/>
      <c r="F46" s="62">
        <v>57000</v>
      </c>
      <c r="G46" s="142"/>
    </row>
    <row r="47" spans="1:7" s="37" customFormat="1" ht="15.75">
      <c r="A47" s="31">
        <v>75095</v>
      </c>
      <c r="B47" s="44" t="s">
        <v>22</v>
      </c>
      <c r="C47" s="52"/>
      <c r="D47" s="34"/>
      <c r="E47" s="114"/>
      <c r="F47" s="147"/>
      <c r="G47" s="35">
        <f>G48</f>
        <v>379</v>
      </c>
    </row>
    <row r="48" spans="1:7" s="238" customFormat="1" ht="15.75">
      <c r="A48" s="232"/>
      <c r="B48" s="233" t="s">
        <v>112</v>
      </c>
      <c r="C48" s="234"/>
      <c r="D48" s="235"/>
      <c r="E48" s="236"/>
      <c r="F48" s="239"/>
      <c r="G48" s="237">
        <f>SUM(G49:G50)</f>
        <v>379</v>
      </c>
    </row>
    <row r="49" spans="1:7" s="43" customFormat="1" ht="16.5">
      <c r="A49" s="45" t="s">
        <v>38</v>
      </c>
      <c r="B49" s="39" t="s">
        <v>12</v>
      </c>
      <c r="C49" s="40"/>
      <c r="D49" s="41"/>
      <c r="E49" s="115"/>
      <c r="F49" s="132"/>
      <c r="G49" s="51">
        <v>132</v>
      </c>
    </row>
    <row r="50" spans="1:7" s="43" customFormat="1" ht="17.25" thickBot="1">
      <c r="A50" s="45" t="s">
        <v>49</v>
      </c>
      <c r="B50" s="39" t="s">
        <v>15</v>
      </c>
      <c r="C50" s="40"/>
      <c r="D50" s="41"/>
      <c r="E50" s="115"/>
      <c r="F50" s="132"/>
      <c r="G50" s="51">
        <v>247</v>
      </c>
    </row>
    <row r="51" spans="1:7" s="37" customFormat="1" ht="64.5" thickBot="1" thickTop="1">
      <c r="A51" s="25">
        <v>756</v>
      </c>
      <c r="B51" s="55" t="s">
        <v>40</v>
      </c>
      <c r="C51" s="56" t="s">
        <v>164</v>
      </c>
      <c r="D51" s="57">
        <f>D52+D54+D56+D61+D63</f>
        <v>2130000</v>
      </c>
      <c r="E51" s="57">
        <f>E52+E54+E56+E61+E63</f>
        <v>450000</v>
      </c>
      <c r="F51" s="135"/>
      <c r="G51" s="58"/>
    </row>
    <row r="52" spans="1:7" s="37" customFormat="1" ht="33.75" thickTop="1">
      <c r="A52" s="94">
        <v>75601</v>
      </c>
      <c r="B52" s="108" t="s">
        <v>66</v>
      </c>
      <c r="C52" s="96"/>
      <c r="D52" s="97">
        <f>SUM(D53)</f>
        <v>300000</v>
      </c>
      <c r="E52" s="116"/>
      <c r="F52" s="134"/>
      <c r="G52" s="109"/>
    </row>
    <row r="53" spans="1:7" s="37" customFormat="1" ht="45.75" customHeight="1">
      <c r="A53" s="59" t="s">
        <v>67</v>
      </c>
      <c r="B53" s="60" t="s">
        <v>68</v>
      </c>
      <c r="C53" s="33"/>
      <c r="D53" s="62">
        <v>300000</v>
      </c>
      <c r="E53" s="123"/>
      <c r="F53" s="136"/>
      <c r="G53" s="36"/>
    </row>
    <row r="54" spans="1:7" s="37" customFormat="1" ht="78.75" customHeight="1">
      <c r="A54" s="94">
        <v>75615</v>
      </c>
      <c r="B54" s="108" t="s">
        <v>41</v>
      </c>
      <c r="C54" s="96"/>
      <c r="D54" s="97">
        <f>SUM(D55:D55)</f>
        <v>830000</v>
      </c>
      <c r="E54" s="116"/>
      <c r="F54" s="134"/>
      <c r="G54" s="109"/>
    </row>
    <row r="55" spans="1:7" s="37" customFormat="1" ht="16.5">
      <c r="A55" s="45" t="s">
        <v>42</v>
      </c>
      <c r="B55" s="65" t="s">
        <v>43</v>
      </c>
      <c r="C55" s="110"/>
      <c r="D55" s="41">
        <v>830000</v>
      </c>
      <c r="E55" s="115"/>
      <c r="F55" s="132"/>
      <c r="G55" s="111"/>
    </row>
    <row r="56" spans="1:7" s="37" customFormat="1" ht="63" customHeight="1">
      <c r="A56" s="31">
        <v>75616</v>
      </c>
      <c r="B56" s="32" t="s">
        <v>44</v>
      </c>
      <c r="C56" s="33"/>
      <c r="D56" s="34">
        <f>SUM(D57:D60)</f>
        <v>200000</v>
      </c>
      <c r="E56" s="114">
        <f>SUM(E57:E60)</f>
        <v>450000</v>
      </c>
      <c r="F56" s="131"/>
      <c r="G56" s="36"/>
    </row>
    <row r="57" spans="1:7" s="43" customFormat="1" ht="15" customHeight="1">
      <c r="A57" s="64" t="s">
        <v>42</v>
      </c>
      <c r="B57" s="65" t="s">
        <v>43</v>
      </c>
      <c r="C57" s="66"/>
      <c r="D57" s="67">
        <v>200000</v>
      </c>
      <c r="E57" s="117"/>
      <c r="F57" s="140"/>
      <c r="G57" s="68"/>
    </row>
    <row r="58" spans="1:7" s="43" customFormat="1" ht="15" customHeight="1">
      <c r="A58" s="45" t="s">
        <v>56</v>
      </c>
      <c r="B58" s="39" t="s">
        <v>57</v>
      </c>
      <c r="C58" s="40"/>
      <c r="D58" s="41"/>
      <c r="E58" s="115">
        <v>200000</v>
      </c>
      <c r="F58" s="132"/>
      <c r="G58" s="42"/>
    </row>
    <row r="59" spans="1:7" s="43" customFormat="1" ht="15" customHeight="1">
      <c r="A59" s="45" t="s">
        <v>55</v>
      </c>
      <c r="B59" s="39" t="s">
        <v>58</v>
      </c>
      <c r="C59" s="40"/>
      <c r="D59" s="41"/>
      <c r="E59" s="115">
        <v>150000</v>
      </c>
      <c r="F59" s="132"/>
      <c r="G59" s="42"/>
    </row>
    <row r="60" spans="1:7" s="43" customFormat="1" ht="15" customHeight="1">
      <c r="A60" s="45" t="s">
        <v>71</v>
      </c>
      <c r="B60" s="39" t="s">
        <v>72</v>
      </c>
      <c r="C60" s="40"/>
      <c r="D60" s="41"/>
      <c r="E60" s="115">
        <v>100000</v>
      </c>
      <c r="F60" s="132"/>
      <c r="G60" s="42"/>
    </row>
    <row r="61" spans="1:7" s="37" customFormat="1" ht="48" customHeight="1">
      <c r="A61" s="31">
        <v>75618</v>
      </c>
      <c r="B61" s="44" t="s">
        <v>59</v>
      </c>
      <c r="C61" s="33"/>
      <c r="D61" s="34">
        <f>SUM(D62)</f>
        <v>600000</v>
      </c>
      <c r="E61" s="114"/>
      <c r="F61" s="131"/>
      <c r="G61" s="36"/>
    </row>
    <row r="62" spans="1:7" s="43" customFormat="1" ht="16.5">
      <c r="A62" s="45" t="s">
        <v>69</v>
      </c>
      <c r="B62" s="39" t="s">
        <v>70</v>
      </c>
      <c r="C62" s="40"/>
      <c r="D62" s="41">
        <v>600000</v>
      </c>
      <c r="E62" s="115"/>
      <c r="F62" s="132"/>
      <c r="G62" s="42"/>
    </row>
    <row r="63" spans="1:7" s="37" customFormat="1" ht="15.75">
      <c r="A63" s="31">
        <v>75619</v>
      </c>
      <c r="B63" s="44" t="s">
        <v>45</v>
      </c>
      <c r="C63" s="33"/>
      <c r="D63" s="34">
        <f>SUM(D64)</f>
        <v>200000</v>
      </c>
      <c r="E63" s="114"/>
      <c r="F63" s="131"/>
      <c r="G63" s="36"/>
    </row>
    <row r="64" spans="1:7" s="43" customFormat="1" ht="33" customHeight="1" thickBot="1">
      <c r="A64" s="45" t="s">
        <v>46</v>
      </c>
      <c r="B64" s="39" t="s">
        <v>47</v>
      </c>
      <c r="C64" s="40"/>
      <c r="D64" s="41">
        <v>200000</v>
      </c>
      <c r="E64" s="115"/>
      <c r="F64" s="132"/>
      <c r="G64" s="42"/>
    </row>
    <row r="65" spans="1:7" s="30" customFormat="1" ht="17.25" customHeight="1" thickBot="1" thickTop="1">
      <c r="A65" s="25">
        <v>758</v>
      </c>
      <c r="B65" s="26" t="s">
        <v>16</v>
      </c>
      <c r="C65" s="27" t="s">
        <v>164</v>
      </c>
      <c r="D65" s="28">
        <f>SUM(D66)</f>
        <v>150000</v>
      </c>
      <c r="E65" s="113"/>
      <c r="F65" s="130"/>
      <c r="G65" s="29"/>
    </row>
    <row r="66" spans="1:7" s="37" customFormat="1" ht="15.75" customHeight="1" thickTop="1">
      <c r="A66" s="31">
        <v>75814</v>
      </c>
      <c r="B66" s="44" t="s">
        <v>17</v>
      </c>
      <c r="C66" s="33"/>
      <c r="D66" s="34">
        <f>SUM(D67:D67)</f>
        <v>150000</v>
      </c>
      <c r="E66" s="34"/>
      <c r="F66" s="131"/>
      <c r="G66" s="36"/>
    </row>
    <row r="67" spans="1:7" s="43" customFormat="1" ht="12.75" customHeight="1">
      <c r="A67" s="59" t="s">
        <v>18</v>
      </c>
      <c r="B67" s="60" t="s">
        <v>19</v>
      </c>
      <c r="C67" s="61"/>
      <c r="D67" s="62">
        <v>150000</v>
      </c>
      <c r="E67" s="123"/>
      <c r="F67" s="136"/>
      <c r="G67" s="264"/>
    </row>
    <row r="68" spans="1:7" s="30" customFormat="1" ht="21" customHeight="1" thickBot="1">
      <c r="A68" s="243">
        <v>801</v>
      </c>
      <c r="B68" s="244" t="s">
        <v>21</v>
      </c>
      <c r="C68" s="275" t="s">
        <v>51</v>
      </c>
      <c r="D68" s="276"/>
      <c r="E68" s="245"/>
      <c r="F68" s="277">
        <f>F69+F71</f>
        <v>81300</v>
      </c>
      <c r="G68" s="278"/>
    </row>
    <row r="69" spans="1:7" s="139" customFormat="1" ht="17.25" thickTop="1">
      <c r="A69" s="163">
        <v>80101</v>
      </c>
      <c r="B69" s="32" t="s">
        <v>138</v>
      </c>
      <c r="C69" s="166"/>
      <c r="D69" s="167"/>
      <c r="E69" s="168"/>
      <c r="F69" s="179">
        <f>SUM(F70)</f>
        <v>40000</v>
      </c>
      <c r="G69" s="180"/>
    </row>
    <row r="70" spans="1:7" s="139" customFormat="1" ht="33">
      <c r="A70" s="38">
        <v>6050</v>
      </c>
      <c r="B70" s="39" t="s">
        <v>139</v>
      </c>
      <c r="C70" s="98"/>
      <c r="D70" s="41"/>
      <c r="E70" s="115"/>
      <c r="F70" s="132">
        <v>40000</v>
      </c>
      <c r="G70" s="42"/>
    </row>
    <row r="71" spans="1:7" s="139" customFormat="1" ht="33">
      <c r="A71" s="163">
        <v>80104</v>
      </c>
      <c r="B71" s="32" t="s">
        <v>118</v>
      </c>
      <c r="C71" s="166"/>
      <c r="D71" s="169"/>
      <c r="E71" s="170"/>
      <c r="F71" s="257">
        <f>SUM(F72)</f>
        <v>41300</v>
      </c>
      <c r="G71" s="182"/>
    </row>
    <row r="72" spans="1:7" s="139" customFormat="1" ht="33.75" thickBot="1">
      <c r="A72" s="38">
        <v>2510</v>
      </c>
      <c r="B72" s="164" t="s">
        <v>86</v>
      </c>
      <c r="C72" s="98"/>
      <c r="D72" s="41"/>
      <c r="E72" s="115"/>
      <c r="F72" s="132">
        <v>41300</v>
      </c>
      <c r="G72" s="42"/>
    </row>
    <row r="73" spans="1:7" s="30" customFormat="1" ht="17.25" customHeight="1" thickBot="1" thickTop="1">
      <c r="A73" s="25">
        <v>853</v>
      </c>
      <c r="B73" s="26" t="s">
        <v>50</v>
      </c>
      <c r="C73" s="27" t="s">
        <v>82</v>
      </c>
      <c r="D73" s="63"/>
      <c r="E73" s="113">
        <f>E74+E76</f>
        <v>15000</v>
      </c>
      <c r="F73" s="130"/>
      <c r="G73" s="29">
        <f>G74+G76</f>
        <v>130000</v>
      </c>
    </row>
    <row r="74" spans="1:7" s="43" customFormat="1" ht="27.75" customHeight="1" thickTop="1">
      <c r="A74" s="163">
        <v>85314</v>
      </c>
      <c r="B74" s="32" t="s">
        <v>158</v>
      </c>
      <c r="C74" s="33"/>
      <c r="D74" s="100"/>
      <c r="E74" s="118"/>
      <c r="F74" s="137"/>
      <c r="G74" s="36">
        <f>SUM(G75)</f>
        <v>130000</v>
      </c>
    </row>
    <row r="75" spans="1:7" s="43" customFormat="1" ht="18.75" customHeight="1">
      <c r="A75" s="38">
        <v>3110</v>
      </c>
      <c r="B75" s="164" t="s">
        <v>60</v>
      </c>
      <c r="C75" s="101"/>
      <c r="D75" s="102"/>
      <c r="E75" s="119"/>
      <c r="F75" s="138"/>
      <c r="G75" s="42">
        <v>130000</v>
      </c>
    </row>
    <row r="76" spans="1:7" s="43" customFormat="1" ht="16.5">
      <c r="A76" s="163">
        <v>85315</v>
      </c>
      <c r="B76" s="32" t="s">
        <v>114</v>
      </c>
      <c r="C76" s="33"/>
      <c r="D76" s="100"/>
      <c r="E76" s="118">
        <f>SUM(E77)</f>
        <v>15000</v>
      </c>
      <c r="F76" s="137"/>
      <c r="G76" s="36"/>
    </row>
    <row r="77" spans="1:7" s="43" customFormat="1" ht="18.75" customHeight="1" thickBot="1">
      <c r="A77" s="45" t="s">
        <v>20</v>
      </c>
      <c r="B77" s="164" t="s">
        <v>115</v>
      </c>
      <c r="C77" s="101"/>
      <c r="D77" s="102"/>
      <c r="E77" s="119">
        <v>15000</v>
      </c>
      <c r="F77" s="138"/>
      <c r="G77" s="42"/>
    </row>
    <row r="78" spans="1:7" s="30" customFormat="1" ht="30" customHeight="1" thickBot="1" thickTop="1">
      <c r="A78" s="25">
        <v>854</v>
      </c>
      <c r="B78" s="26" t="s">
        <v>23</v>
      </c>
      <c r="C78" s="279" t="s">
        <v>51</v>
      </c>
      <c r="D78" s="280"/>
      <c r="E78" s="113"/>
      <c r="F78" s="130">
        <f>F79+F83+F81</f>
        <v>619600</v>
      </c>
      <c r="G78" s="54">
        <f>G79+G83+G81</f>
        <v>239900</v>
      </c>
    </row>
    <row r="79" spans="1:7" s="139" customFormat="1" ht="17.25" thickTop="1">
      <c r="A79" s="163">
        <v>85404</v>
      </c>
      <c r="B79" s="32" t="s">
        <v>85</v>
      </c>
      <c r="C79" s="166"/>
      <c r="D79" s="167"/>
      <c r="E79" s="168"/>
      <c r="F79" s="179">
        <f>SUM(F80)</f>
        <v>619600</v>
      </c>
      <c r="G79" s="180">
        <f>SUM(G80)</f>
        <v>142400</v>
      </c>
    </row>
    <row r="80" spans="1:7" s="139" customFormat="1" ht="29.25" customHeight="1">
      <c r="A80" s="38">
        <v>2510</v>
      </c>
      <c r="B80" s="164" t="s">
        <v>86</v>
      </c>
      <c r="C80" s="98"/>
      <c r="D80" s="41"/>
      <c r="E80" s="115"/>
      <c r="F80" s="132">
        <v>619600</v>
      </c>
      <c r="G80" s="42">
        <v>142400</v>
      </c>
    </row>
    <row r="81" spans="1:7" s="139" customFormat="1" ht="16.5">
      <c r="A81" s="163">
        <v>85407</v>
      </c>
      <c r="B81" s="32" t="s">
        <v>141</v>
      </c>
      <c r="C81" s="166"/>
      <c r="D81" s="169"/>
      <c r="E81" s="170"/>
      <c r="F81" s="257"/>
      <c r="G81" s="182">
        <f>SUM(G82)</f>
        <v>80000</v>
      </c>
    </row>
    <row r="82" spans="1:7" s="139" customFormat="1" ht="30" customHeight="1">
      <c r="A82" s="38">
        <v>6050</v>
      </c>
      <c r="B82" s="39" t="s">
        <v>140</v>
      </c>
      <c r="C82" s="98"/>
      <c r="D82" s="41"/>
      <c r="E82" s="115"/>
      <c r="F82" s="132"/>
      <c r="G82" s="42">
        <v>80000</v>
      </c>
    </row>
    <row r="83" spans="1:7" s="139" customFormat="1" ht="16.5">
      <c r="A83" s="163">
        <v>85495</v>
      </c>
      <c r="B83" s="32" t="s">
        <v>22</v>
      </c>
      <c r="C83" s="166"/>
      <c r="D83" s="169"/>
      <c r="E83" s="170"/>
      <c r="F83" s="176"/>
      <c r="G83" s="182">
        <f>G84</f>
        <v>17500</v>
      </c>
    </row>
    <row r="84" spans="1:7" s="175" customFormat="1" ht="12.75" customHeight="1">
      <c r="A84" s="171"/>
      <c r="B84" s="172" t="s">
        <v>87</v>
      </c>
      <c r="C84" s="173"/>
      <c r="D84" s="48"/>
      <c r="E84" s="174"/>
      <c r="F84" s="177"/>
      <c r="G84" s="181">
        <f>SUM(G85:G90)</f>
        <v>17500</v>
      </c>
    </row>
    <row r="85" spans="1:7" s="74" customFormat="1" ht="15" customHeight="1">
      <c r="A85" s="38">
        <v>4010</v>
      </c>
      <c r="B85" s="164" t="s">
        <v>27</v>
      </c>
      <c r="C85" s="98"/>
      <c r="D85" s="73"/>
      <c r="E85" s="124"/>
      <c r="F85" s="254"/>
      <c r="G85" s="42">
        <v>9600</v>
      </c>
    </row>
    <row r="86" spans="1:7" s="74" customFormat="1" ht="15" customHeight="1">
      <c r="A86" s="38">
        <v>4110</v>
      </c>
      <c r="B86" s="164" t="s">
        <v>119</v>
      </c>
      <c r="C86" s="98"/>
      <c r="D86" s="73"/>
      <c r="E86" s="124"/>
      <c r="F86" s="254"/>
      <c r="G86" s="42">
        <v>1950</v>
      </c>
    </row>
    <row r="87" spans="1:7" s="74" customFormat="1" ht="15" customHeight="1">
      <c r="A87" s="38">
        <v>4210</v>
      </c>
      <c r="B87" s="164" t="s">
        <v>12</v>
      </c>
      <c r="C87" s="98"/>
      <c r="D87" s="73"/>
      <c r="E87" s="124"/>
      <c r="F87" s="254"/>
      <c r="G87" s="42">
        <v>500</v>
      </c>
    </row>
    <row r="88" spans="1:7" s="139" customFormat="1" ht="15" customHeight="1">
      <c r="A88" s="38">
        <v>4300</v>
      </c>
      <c r="B88" s="164" t="s">
        <v>15</v>
      </c>
      <c r="C88" s="98"/>
      <c r="D88" s="73"/>
      <c r="E88" s="145"/>
      <c r="F88" s="165"/>
      <c r="G88" s="42">
        <v>110</v>
      </c>
    </row>
    <row r="89" spans="1:7" s="139" customFormat="1" ht="15" customHeight="1">
      <c r="A89" s="38">
        <v>4440</v>
      </c>
      <c r="B89" s="164" t="s">
        <v>120</v>
      </c>
      <c r="C89" s="98"/>
      <c r="D89" s="73"/>
      <c r="E89" s="145"/>
      <c r="F89" s="165"/>
      <c r="G89" s="42">
        <v>340</v>
      </c>
    </row>
    <row r="90" spans="1:7" s="139" customFormat="1" ht="33.75" thickBot="1">
      <c r="A90" s="38">
        <v>6060</v>
      </c>
      <c r="B90" s="164" t="s">
        <v>64</v>
      </c>
      <c r="C90" s="98"/>
      <c r="D90" s="73"/>
      <c r="E90" s="145"/>
      <c r="F90" s="165"/>
      <c r="G90" s="42">
        <v>5000</v>
      </c>
    </row>
    <row r="91" spans="1:7" s="30" customFormat="1" ht="33.75" customHeight="1" thickBot="1" thickTop="1">
      <c r="A91" s="25">
        <v>900</v>
      </c>
      <c r="B91" s="26" t="s">
        <v>24</v>
      </c>
      <c r="C91" s="27" t="s">
        <v>117</v>
      </c>
      <c r="D91" s="28"/>
      <c r="E91" s="113"/>
      <c r="F91" s="178">
        <f>F92+F101</f>
        <v>360000</v>
      </c>
      <c r="G91" s="54">
        <f>SUM(G92+G101)</f>
        <v>450000</v>
      </c>
    </row>
    <row r="92" spans="1:7" s="37" customFormat="1" ht="16.5" thickTop="1">
      <c r="A92" s="31">
        <v>90001</v>
      </c>
      <c r="B92" s="44" t="s">
        <v>65</v>
      </c>
      <c r="C92" s="69"/>
      <c r="D92" s="34"/>
      <c r="E92" s="114"/>
      <c r="F92" s="131">
        <f>SUM(F93)</f>
        <v>330000</v>
      </c>
      <c r="G92" s="53">
        <f>SUM(G93:G100)</f>
        <v>450000</v>
      </c>
    </row>
    <row r="93" spans="1:7" s="43" customFormat="1" ht="31.5" customHeight="1">
      <c r="A93" s="38">
        <v>6050</v>
      </c>
      <c r="B93" s="39" t="s">
        <v>127</v>
      </c>
      <c r="C93" s="98"/>
      <c r="D93" s="41"/>
      <c r="E93" s="115"/>
      <c r="F93" s="132">
        <f>SUM(F94:F100)</f>
        <v>330000</v>
      </c>
      <c r="G93" s="42"/>
    </row>
    <row r="94" spans="1:7" s="50" customFormat="1" ht="12.75">
      <c r="A94" s="255"/>
      <c r="B94" s="46" t="s">
        <v>149</v>
      </c>
      <c r="C94" s="256"/>
      <c r="D94" s="48"/>
      <c r="E94" s="122"/>
      <c r="F94" s="133"/>
      <c r="G94" s="49">
        <v>270000</v>
      </c>
    </row>
    <row r="95" spans="1:7" s="50" customFormat="1" ht="12.75">
      <c r="A95" s="255"/>
      <c r="B95" s="46" t="s">
        <v>150</v>
      </c>
      <c r="C95" s="256"/>
      <c r="D95" s="48"/>
      <c r="E95" s="122"/>
      <c r="F95" s="133">
        <v>70000</v>
      </c>
      <c r="G95" s="49"/>
    </row>
    <row r="96" spans="1:7" s="50" customFormat="1" ht="25.5">
      <c r="A96" s="255"/>
      <c r="B96" s="46" t="s">
        <v>151</v>
      </c>
      <c r="C96" s="256"/>
      <c r="D96" s="48"/>
      <c r="E96" s="122"/>
      <c r="F96" s="133"/>
      <c r="G96" s="49">
        <v>170000</v>
      </c>
    </row>
    <row r="97" spans="1:7" s="50" customFormat="1" ht="12.75">
      <c r="A97" s="255"/>
      <c r="B97" s="46" t="s">
        <v>152</v>
      </c>
      <c r="C97" s="256"/>
      <c r="D97" s="48"/>
      <c r="E97" s="122"/>
      <c r="F97" s="133">
        <v>80000</v>
      </c>
      <c r="G97" s="49"/>
    </row>
    <row r="98" spans="1:7" s="50" customFormat="1" ht="12.75">
      <c r="A98" s="255"/>
      <c r="B98" s="46" t="s">
        <v>153</v>
      </c>
      <c r="C98" s="256"/>
      <c r="D98" s="48"/>
      <c r="E98" s="122"/>
      <c r="F98" s="133">
        <v>10000</v>
      </c>
      <c r="G98" s="49"/>
    </row>
    <row r="99" spans="1:7" s="50" customFormat="1" ht="27" customHeight="1">
      <c r="A99" s="265"/>
      <c r="B99" s="266" t="s">
        <v>155</v>
      </c>
      <c r="C99" s="267"/>
      <c r="D99" s="268"/>
      <c r="E99" s="269"/>
      <c r="F99" s="270"/>
      <c r="G99" s="271">
        <v>10000</v>
      </c>
    </row>
    <row r="100" spans="1:7" s="50" customFormat="1" ht="30.75" customHeight="1">
      <c r="A100" s="255"/>
      <c r="B100" s="46" t="s">
        <v>154</v>
      </c>
      <c r="C100" s="256"/>
      <c r="D100" s="48"/>
      <c r="E100" s="122"/>
      <c r="F100" s="133">
        <v>170000</v>
      </c>
      <c r="G100" s="49"/>
    </row>
    <row r="101" spans="1:7" s="71" customFormat="1" ht="19.5" customHeight="1">
      <c r="A101" s="31">
        <v>90095</v>
      </c>
      <c r="B101" s="44" t="s">
        <v>22</v>
      </c>
      <c r="C101" s="69"/>
      <c r="D101" s="34"/>
      <c r="E101" s="114"/>
      <c r="F101" s="131">
        <f>SUM(F102)</f>
        <v>30000</v>
      </c>
      <c r="G101" s="35"/>
    </row>
    <row r="102" spans="1:7" s="72" customFormat="1" ht="22.5" customHeight="1" thickBot="1">
      <c r="A102" s="272">
        <v>4300</v>
      </c>
      <c r="B102" s="65" t="s">
        <v>156</v>
      </c>
      <c r="C102" s="66"/>
      <c r="D102" s="67"/>
      <c r="E102" s="117"/>
      <c r="F102" s="140">
        <v>30000</v>
      </c>
      <c r="G102" s="273"/>
    </row>
    <row r="103" spans="1:7" s="30" customFormat="1" ht="36" customHeight="1" thickBot="1" thickTop="1">
      <c r="A103" s="25">
        <v>921</v>
      </c>
      <c r="B103" s="26" t="s">
        <v>26</v>
      </c>
      <c r="C103" s="27" t="s">
        <v>82</v>
      </c>
      <c r="D103" s="28"/>
      <c r="E103" s="113"/>
      <c r="F103" s="130">
        <f>SUM(F104)</f>
        <v>1100000</v>
      </c>
      <c r="G103" s="143"/>
    </row>
    <row r="104" spans="1:7" s="37" customFormat="1" ht="19.5" customHeight="1" thickTop="1">
      <c r="A104" s="31">
        <v>92195</v>
      </c>
      <c r="B104" s="44" t="s">
        <v>22</v>
      </c>
      <c r="C104" s="69"/>
      <c r="D104" s="34"/>
      <c r="E104" s="114"/>
      <c r="F104" s="131">
        <f>SUM(F105)</f>
        <v>1100000</v>
      </c>
      <c r="G104" s="35"/>
    </row>
    <row r="105" spans="1:7" s="43" customFormat="1" ht="17.25" thickBot="1">
      <c r="A105" s="38">
        <v>4300</v>
      </c>
      <c r="B105" s="39" t="s">
        <v>25</v>
      </c>
      <c r="C105" s="98"/>
      <c r="D105" s="41"/>
      <c r="E105" s="115"/>
      <c r="F105" s="132">
        <v>1100000</v>
      </c>
      <c r="G105" s="141"/>
    </row>
    <row r="106" spans="1:7" s="30" customFormat="1" ht="23.25" customHeight="1" thickBot="1" thickTop="1">
      <c r="A106" s="25">
        <v>926</v>
      </c>
      <c r="B106" s="26" t="s">
        <v>84</v>
      </c>
      <c r="C106" s="27"/>
      <c r="D106" s="28"/>
      <c r="E106" s="113"/>
      <c r="F106" s="130">
        <f>F109+F111+F107</f>
        <v>379</v>
      </c>
      <c r="G106" s="143">
        <f>SUM(G109+G111+G107)</f>
        <v>350000</v>
      </c>
    </row>
    <row r="107" spans="1:7" s="37" customFormat="1" ht="16.5" thickTop="1">
      <c r="A107" s="31">
        <v>92601</v>
      </c>
      <c r="B107" s="44" t="s">
        <v>124</v>
      </c>
      <c r="C107" s="69" t="s">
        <v>82</v>
      </c>
      <c r="D107" s="34"/>
      <c r="E107" s="114"/>
      <c r="F107" s="131"/>
      <c r="G107" s="35">
        <f>SUM(G108)</f>
        <v>200000</v>
      </c>
    </row>
    <row r="108" spans="1:7" s="43" customFormat="1" ht="21.75" customHeight="1">
      <c r="A108" s="38">
        <v>4300</v>
      </c>
      <c r="B108" s="164" t="s">
        <v>126</v>
      </c>
      <c r="C108" s="98"/>
      <c r="D108" s="41"/>
      <c r="E108" s="115"/>
      <c r="F108" s="132"/>
      <c r="G108" s="141">
        <v>200000</v>
      </c>
    </row>
    <row r="109" spans="1:7" s="37" customFormat="1" ht="31.5">
      <c r="A109" s="31">
        <v>92605</v>
      </c>
      <c r="B109" s="44" t="s">
        <v>83</v>
      </c>
      <c r="C109" s="69" t="s">
        <v>125</v>
      </c>
      <c r="D109" s="34"/>
      <c r="E109" s="114"/>
      <c r="F109" s="131"/>
      <c r="G109" s="35">
        <f>SUM(G110)</f>
        <v>150000</v>
      </c>
    </row>
    <row r="110" spans="1:7" s="43" customFormat="1" ht="53.25" customHeight="1">
      <c r="A110" s="38">
        <v>2820</v>
      </c>
      <c r="B110" s="164" t="s">
        <v>160</v>
      </c>
      <c r="C110" s="98"/>
      <c r="D110" s="41"/>
      <c r="E110" s="115"/>
      <c r="F110" s="132"/>
      <c r="G110" s="141">
        <v>150000</v>
      </c>
    </row>
    <row r="111" spans="1:7" s="37" customFormat="1" ht="18" customHeight="1">
      <c r="A111" s="31">
        <v>92695</v>
      </c>
      <c r="B111" s="44" t="s">
        <v>22</v>
      </c>
      <c r="C111" s="240" t="s">
        <v>113</v>
      </c>
      <c r="D111" s="34"/>
      <c r="E111" s="114"/>
      <c r="F111" s="147">
        <f>F112</f>
        <v>379</v>
      </c>
      <c r="G111" s="35"/>
    </row>
    <row r="112" spans="1:7" s="238" customFormat="1" ht="15.75">
      <c r="A112" s="232"/>
      <c r="B112" s="233" t="s">
        <v>112</v>
      </c>
      <c r="C112" s="234"/>
      <c r="D112" s="235"/>
      <c r="E112" s="236"/>
      <c r="F112" s="239">
        <f>SUM(F113:F114)</f>
        <v>379</v>
      </c>
      <c r="G112" s="237"/>
    </row>
    <row r="113" spans="1:7" s="43" customFormat="1" ht="16.5">
      <c r="A113" s="45" t="s">
        <v>38</v>
      </c>
      <c r="B113" s="39" t="s">
        <v>12</v>
      </c>
      <c r="C113" s="40"/>
      <c r="D113" s="41"/>
      <c r="E113" s="115"/>
      <c r="F113" s="132">
        <v>132</v>
      </c>
      <c r="G113" s="51"/>
    </row>
    <row r="114" spans="1:7" s="43" customFormat="1" ht="17.25" thickBot="1">
      <c r="A114" s="45" t="s">
        <v>49</v>
      </c>
      <c r="B114" s="39" t="s">
        <v>15</v>
      </c>
      <c r="C114" s="40"/>
      <c r="D114" s="41"/>
      <c r="E114" s="115"/>
      <c r="F114" s="132">
        <v>247</v>
      </c>
      <c r="G114" s="51"/>
    </row>
    <row r="115" spans="1:7" s="30" customFormat="1" ht="18.75" thickBot="1" thickTop="1">
      <c r="A115" s="155"/>
      <c r="B115" s="157" t="s">
        <v>28</v>
      </c>
      <c r="C115" s="156"/>
      <c r="D115" s="75">
        <f>D10+D22+D44+D51+D73+D78+D91+D103+D106+D65+D68</f>
        <v>2555000</v>
      </c>
      <c r="E115" s="125">
        <f>E10+E22+E44+E51+E73+E78+E91+E103+E106+E65+E68</f>
        <v>1626000</v>
      </c>
      <c r="F115" s="253">
        <f>F10+F22+F44+F51+F73+F78+F91+F103+F106+F65+F68</f>
        <v>3310899</v>
      </c>
      <c r="G115" s="144">
        <f>G10+G22+G44+G51+G73+G78+G91+G103+G106+G65+G68</f>
        <v>2081279</v>
      </c>
    </row>
    <row r="116" spans="1:7" s="76" customFormat="1" ht="18.75" thickBot="1" thickTop="1">
      <c r="A116" s="106"/>
      <c r="B116" s="105" t="s">
        <v>52</v>
      </c>
      <c r="C116" s="107"/>
      <c r="D116" s="283">
        <f>E115-D115</f>
        <v>-929000</v>
      </c>
      <c r="E116" s="284"/>
      <c r="F116" s="285">
        <f>G115-F115</f>
        <v>-1229620</v>
      </c>
      <c r="G116" s="286"/>
    </row>
    <row r="117" ht="16.5" thickTop="1"/>
  </sheetData>
  <mergeCells count="3">
    <mergeCell ref="D7:E7"/>
    <mergeCell ref="D116:E116"/>
    <mergeCell ref="F116:G116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  <rowBreaks count="2" manualBreakCount="2">
    <brk id="41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2">
      <selection activeCell="B25" sqref="B25"/>
    </sheetView>
  </sheetViews>
  <sheetFormatPr defaultColWidth="9.00390625" defaultRowHeight="12.75"/>
  <cols>
    <col min="1" max="1" width="7.875" style="150" customWidth="1"/>
    <col min="2" max="2" width="48.25390625" style="150" customWidth="1"/>
    <col min="3" max="4" width="15.75390625" style="150" customWidth="1"/>
    <col min="5" max="16384" width="9.125" style="150" customWidth="1"/>
  </cols>
  <sheetData>
    <row r="1" ht="12.75">
      <c r="C1" s="74" t="s">
        <v>90</v>
      </c>
    </row>
    <row r="2" ht="14.25" customHeight="1">
      <c r="C2" s="99" t="s">
        <v>165</v>
      </c>
    </row>
    <row r="3" spans="1:4" ht="14.25" customHeight="1">
      <c r="A3" s="183"/>
      <c r="B3" s="183"/>
      <c r="C3" s="99" t="s">
        <v>1</v>
      </c>
      <c r="D3" s="184"/>
    </row>
    <row r="4" spans="1:4" ht="14.25" customHeight="1">
      <c r="A4" s="183"/>
      <c r="B4" s="183"/>
      <c r="C4" s="99" t="s">
        <v>166</v>
      </c>
      <c r="D4" s="184"/>
    </row>
    <row r="5" spans="1:4" ht="13.5" customHeight="1">
      <c r="A5" s="183"/>
      <c r="B5" s="183"/>
      <c r="C5" s="185"/>
      <c r="D5" s="184"/>
    </row>
    <row r="6" spans="1:4" ht="18">
      <c r="A6" s="183"/>
      <c r="B6" s="186" t="s">
        <v>91</v>
      </c>
      <c r="C6" s="186"/>
      <c r="D6" s="184"/>
    </row>
    <row r="7" spans="1:4" ht="18">
      <c r="A7" s="183"/>
      <c r="B7" s="186" t="s">
        <v>92</v>
      </c>
      <c r="C7" s="183"/>
      <c r="D7" s="184"/>
    </row>
    <row r="8" ht="13.5" thickBot="1">
      <c r="D8" s="187" t="s">
        <v>2</v>
      </c>
    </row>
    <row r="9" spans="1:4" ht="36.75" customHeight="1" thickBot="1" thickTop="1">
      <c r="A9" s="188" t="s">
        <v>93</v>
      </c>
      <c r="B9" s="189" t="s">
        <v>94</v>
      </c>
      <c r="C9" s="189" t="s">
        <v>95</v>
      </c>
      <c r="D9" s="190" t="s">
        <v>96</v>
      </c>
    </row>
    <row r="10" spans="1:4" ht="14.25" customHeight="1" thickBot="1" thickTop="1">
      <c r="A10" s="191">
        <v>1</v>
      </c>
      <c r="B10" s="192">
        <v>2</v>
      </c>
      <c r="C10" s="192">
        <v>3</v>
      </c>
      <c r="D10" s="193">
        <v>4</v>
      </c>
    </row>
    <row r="11" spans="1:4" ht="45" customHeight="1" thickTop="1">
      <c r="A11" s="194">
        <v>952</v>
      </c>
      <c r="B11" s="195" t="s">
        <v>97</v>
      </c>
      <c r="C11" s="196">
        <f>C14+C16</f>
        <v>21100000</v>
      </c>
      <c r="D11" s="197"/>
    </row>
    <row r="12" spans="1:4" ht="18.75" customHeight="1">
      <c r="A12" s="198"/>
      <c r="B12" s="199" t="s">
        <v>98</v>
      </c>
      <c r="C12" s="200"/>
      <c r="D12" s="197"/>
    </row>
    <row r="13" spans="1:4" ht="12" customHeight="1" hidden="1">
      <c r="A13" s="198"/>
      <c r="B13" s="199"/>
      <c r="C13" s="200"/>
      <c r="D13" s="197"/>
    </row>
    <row r="14" spans="1:4" ht="28.5" customHeight="1">
      <c r="A14" s="198"/>
      <c r="B14" s="201" t="s">
        <v>99</v>
      </c>
      <c r="C14" s="202">
        <v>20000000</v>
      </c>
      <c r="D14" s="203"/>
    </row>
    <row r="15" spans="1:4" ht="3.75" customHeight="1" hidden="1">
      <c r="A15" s="198"/>
      <c r="B15" s="204"/>
      <c r="C15" s="205"/>
      <c r="D15" s="203"/>
    </row>
    <row r="16" spans="1:4" ht="25.5" customHeight="1">
      <c r="A16" s="198"/>
      <c r="B16" s="201" t="s">
        <v>100</v>
      </c>
      <c r="C16" s="202">
        <f>SUM(C17:C18)</f>
        <v>1100000</v>
      </c>
      <c r="D16" s="203"/>
    </row>
    <row r="17" spans="1:4" ht="34.5" customHeight="1">
      <c r="A17" s="198"/>
      <c r="B17" s="206" t="s">
        <v>101</v>
      </c>
      <c r="C17" s="207">
        <v>300000</v>
      </c>
      <c r="D17" s="203"/>
    </row>
    <row r="18" spans="1:4" s="211" customFormat="1" ht="14.25" customHeight="1">
      <c r="A18" s="208"/>
      <c r="B18" s="209" t="s">
        <v>102</v>
      </c>
      <c r="C18" s="207">
        <v>800000</v>
      </c>
      <c r="D18" s="210"/>
    </row>
    <row r="19" spans="1:4" ht="30.75" customHeight="1">
      <c r="A19" s="194">
        <v>955</v>
      </c>
      <c r="B19" s="212" t="s">
        <v>103</v>
      </c>
      <c r="C19" s="213">
        <v>1424085</v>
      </c>
      <c r="D19" s="214"/>
    </row>
    <row r="20" spans="1:4" ht="16.5" customHeight="1">
      <c r="A20" s="198"/>
      <c r="B20" s="209"/>
      <c r="C20" s="207"/>
      <c r="D20" s="203"/>
    </row>
    <row r="21" spans="1:4" ht="15.75">
      <c r="A21" s="194">
        <v>992</v>
      </c>
      <c r="B21" s="212" t="s">
        <v>104</v>
      </c>
      <c r="C21" s="215"/>
      <c r="D21" s="216">
        <f>D23+D24+D25+D26</f>
        <v>9975300</v>
      </c>
    </row>
    <row r="22" spans="1:4" ht="15.75" customHeight="1">
      <c r="A22" s="198"/>
      <c r="B22" s="199" t="s">
        <v>98</v>
      </c>
      <c r="C22" s="215"/>
      <c r="D22" s="217"/>
    </row>
    <row r="23" spans="1:4" ht="30.75" customHeight="1">
      <c r="A23" s="198"/>
      <c r="B23" s="218" t="s">
        <v>105</v>
      </c>
      <c r="C23" s="219"/>
      <c r="D23" s="220">
        <v>3840600</v>
      </c>
    </row>
    <row r="24" spans="1:4" ht="32.25" customHeight="1">
      <c r="A24" s="198"/>
      <c r="B24" s="218" t="s">
        <v>106</v>
      </c>
      <c r="C24" s="219"/>
      <c r="D24" s="220">
        <v>4438700</v>
      </c>
    </row>
    <row r="25" spans="1:4" ht="24.75" customHeight="1">
      <c r="A25" s="198"/>
      <c r="B25" s="204" t="s">
        <v>107</v>
      </c>
      <c r="C25" s="205"/>
      <c r="D25" s="210">
        <v>900000</v>
      </c>
    </row>
    <row r="26" spans="1:4" ht="18.75" customHeight="1">
      <c r="A26" s="198"/>
      <c r="B26" s="204" t="s">
        <v>108</v>
      </c>
      <c r="C26" s="205"/>
      <c r="D26" s="210">
        <v>796000</v>
      </c>
    </row>
    <row r="27" spans="1:4" ht="25.5" customHeight="1" thickBot="1">
      <c r="A27" s="194">
        <v>994</v>
      </c>
      <c r="B27" s="212" t="s">
        <v>109</v>
      </c>
      <c r="C27" s="221"/>
      <c r="D27" s="222">
        <v>439331</v>
      </c>
    </row>
    <row r="28" spans="1:4" ht="21" customHeight="1" thickBot="1" thickTop="1">
      <c r="A28" s="223"/>
      <c r="B28" s="224" t="s">
        <v>110</v>
      </c>
      <c r="C28" s="161">
        <f>C19+C11+C20</f>
        <v>22524085</v>
      </c>
      <c r="D28" s="149">
        <f>D21+D27</f>
        <v>10414631</v>
      </c>
    </row>
    <row r="29" spans="1:4" ht="27" customHeight="1" thickBot="1" thickTop="1">
      <c r="A29" s="223"/>
      <c r="B29" s="224" t="s">
        <v>111</v>
      </c>
      <c r="C29" s="225">
        <f>D28-C28</f>
        <v>-12109454</v>
      </c>
      <c r="D29" s="226"/>
    </row>
    <row r="30" spans="1:4" ht="16.5" thickTop="1">
      <c r="A30" s="227"/>
      <c r="B30" s="228"/>
      <c r="C30" s="229"/>
      <c r="D30" s="229"/>
    </row>
    <row r="31" spans="1:4" ht="15.75">
      <c r="A31" s="227"/>
      <c r="B31" s="228"/>
      <c r="C31" s="229"/>
      <c r="D31" s="229"/>
    </row>
    <row r="32" spans="1:4" ht="15.75">
      <c r="A32" s="227"/>
      <c r="B32" s="228"/>
      <c r="C32" s="229"/>
      <c r="D32" s="229"/>
    </row>
    <row r="33" spans="1:4" ht="15.75">
      <c r="A33" s="227"/>
      <c r="B33" s="228"/>
      <c r="C33" s="229"/>
      <c r="D33" s="229"/>
    </row>
    <row r="34" spans="1:4" ht="15.75">
      <c r="A34" s="227"/>
      <c r="B34" s="228"/>
      <c r="C34" s="229"/>
      <c r="D34" s="229"/>
    </row>
    <row r="35" spans="1:4" ht="15.75">
      <c r="A35" s="227"/>
      <c r="B35" s="228"/>
      <c r="C35" s="229"/>
      <c r="D35" s="229"/>
    </row>
    <row r="36" spans="1:4" ht="12.75">
      <c r="A36" s="227"/>
      <c r="B36" s="227"/>
      <c r="C36" s="230"/>
      <c r="D36" s="230"/>
    </row>
    <row r="37" spans="1:4" ht="12.75">
      <c r="A37" s="227"/>
      <c r="B37" s="227"/>
      <c r="C37" s="230"/>
      <c r="D37" s="230"/>
    </row>
    <row r="38" spans="1:4" ht="12.75">
      <c r="A38" s="227"/>
      <c r="B38" s="227"/>
      <c r="C38" s="230"/>
      <c r="D38" s="230"/>
    </row>
    <row r="39" spans="3:4" ht="12.75">
      <c r="C39" s="231"/>
      <c r="D39" s="231"/>
    </row>
    <row r="40" spans="3:4" ht="12.75">
      <c r="C40" s="231"/>
      <c r="D40" s="231"/>
    </row>
    <row r="41" spans="3:4" ht="12.75">
      <c r="C41" s="231"/>
      <c r="D41" s="231"/>
    </row>
    <row r="42" spans="3:4" ht="12.75">
      <c r="C42" s="231"/>
      <c r="D42" s="231"/>
    </row>
    <row r="43" spans="3:4" ht="12.75">
      <c r="C43" s="231"/>
      <c r="D43" s="231"/>
    </row>
  </sheetData>
  <printOptions/>
  <pageMargins left="0.5905511811023623" right="0.3937007874015748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2003-09-05T06:35:50Z</cp:lastPrinted>
  <dcterms:created xsi:type="dcterms:W3CDTF">1999-09-21T08:12:13Z</dcterms:created>
  <dcterms:modified xsi:type="dcterms:W3CDTF">2003-10-13T08:51:41Z</dcterms:modified>
  <cp:category/>
  <cp:version/>
  <cp:contentType/>
  <cp:contentStatus/>
</cp:coreProperties>
</file>