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650" activeTab="1"/>
  </bookViews>
  <sheets>
    <sheet name="1" sheetId="1" r:id="rId1"/>
    <sheet name="Zal nr 3 " sheetId="2" r:id="rId2"/>
    <sheet name="Zał nr1 " sheetId="3" r:id="rId3"/>
    <sheet name="Zał nr2" sheetId="4" r:id="rId4"/>
  </sheets>
  <definedNames>
    <definedName name="_xlnm.Print_Titles" localSheetId="0">'1'!$7:$9</definedName>
    <definedName name="_xlnm.Print_Titles" localSheetId="2">'Zał nr1 '!$7:$9</definedName>
    <definedName name="_xlnm.Print_Titles" localSheetId="3">'Zał nr2'!$7:$9</definedName>
  </definedNames>
  <calcPr fullCalcOnLoad="1"/>
</workbook>
</file>

<file path=xl/sharedStrings.xml><?xml version="1.0" encoding="utf-8"?>
<sst xmlns="http://schemas.openxmlformats.org/spreadsheetml/2006/main" count="290" uniqueCount="166">
  <si>
    <t>Załącznik nr 1 do Uchwały</t>
  </si>
  <si>
    <t>ZMIANY  W  PLANIE  DOCHODÓW I WYDATKÓW   NA  ZADANIA                                             WŁASNE   GMINY W  2000  ROKU</t>
  </si>
  <si>
    <t xml:space="preserve">Dział Rozdział   </t>
  </si>
  <si>
    <t>Wyszczególnienie</t>
  </si>
  <si>
    <t xml:space="preserve">DYSPO   </t>
  </si>
  <si>
    <t>DOCHODY</t>
  </si>
  <si>
    <t>WYDATKI</t>
  </si>
  <si>
    <t xml:space="preserve"> §</t>
  </si>
  <si>
    <t xml:space="preserve"> NENT</t>
  </si>
  <si>
    <t>Zwiększenia</t>
  </si>
  <si>
    <t>OŚWIATA I WYCHOWANIE</t>
  </si>
  <si>
    <t>E</t>
  </si>
  <si>
    <t>Szkoły podstawowe</t>
  </si>
  <si>
    <t>Wpływy z usług</t>
  </si>
  <si>
    <t>OPIEKA SPOŁECZNA</t>
  </si>
  <si>
    <t>SZ</t>
  </si>
  <si>
    <t>Dodatki mieszkaniowe</t>
  </si>
  <si>
    <t>Dotacje celowe przekazane z budżetu państwa na realizację własnych zadań bieżących gmin</t>
  </si>
  <si>
    <t>Świadczenia społeczne</t>
  </si>
  <si>
    <t>RÓŻNE ROZLICZENIA</t>
  </si>
  <si>
    <t>OGÓŁEM</t>
  </si>
  <si>
    <t>per saldo</t>
  </si>
  <si>
    <t>Zmniejszenia</t>
  </si>
  <si>
    <t>w złotych</t>
  </si>
  <si>
    <t>Wynagrodzenia osobowe pracowników</t>
  </si>
  <si>
    <t>EDUKACYJNA OPIEKA WYCHOWAWCZA</t>
  </si>
  <si>
    <t>Świetlice szkolne</t>
  </si>
  <si>
    <t>Dodatkowe wynagrodzenie roczne</t>
  </si>
  <si>
    <t>Składki na ubezpieczenie społeczne</t>
  </si>
  <si>
    <t>Składki na Fundusz Pracy</t>
  </si>
  <si>
    <t>Stołówki szkolne</t>
  </si>
  <si>
    <t>Różne rozliczenia finansowe</t>
  </si>
  <si>
    <t>097</t>
  </si>
  <si>
    <t>Wpływy z różnych dochodów</t>
  </si>
  <si>
    <t xml:space="preserve">Nr     /       / 2001  </t>
  </si>
  <si>
    <t>083</t>
  </si>
  <si>
    <t>4270</t>
  </si>
  <si>
    <t>4300</t>
  </si>
  <si>
    <t>Zakup usług remontowych</t>
  </si>
  <si>
    <t>Zakup usług pozostałych</t>
  </si>
  <si>
    <t>80110</t>
  </si>
  <si>
    <t>Gimnazja</t>
  </si>
  <si>
    <t>Zmniejszenie</t>
  </si>
  <si>
    <t>851</t>
  </si>
  <si>
    <t>OCHRONA ZDROWIA</t>
  </si>
  <si>
    <t>85158</t>
  </si>
  <si>
    <t>Izby Wytrzeźwień</t>
  </si>
  <si>
    <t>075</t>
  </si>
  <si>
    <t>Dochody z najmu i dzierżawy składników majątkowych Skarbu Państwa lub jednostek samorządu terytorialnego oraz innych umów o podobnym charakterze</t>
  </si>
  <si>
    <t>z dnia  ..  stycznia 2001 roku</t>
  </si>
  <si>
    <t>w  złotych</t>
  </si>
  <si>
    <t>85121</t>
  </si>
  <si>
    <t>Lecznictwo ambulatoryjne</t>
  </si>
  <si>
    <t>ADMINISTRACJA PUBLICZNA</t>
  </si>
  <si>
    <t>Or</t>
  </si>
  <si>
    <t>75023</t>
  </si>
  <si>
    <t>Urząd Miejski</t>
  </si>
  <si>
    <t>Zarządu Miasta Koszalina</t>
  </si>
  <si>
    <t>Załącznik nr 2 do Uchwały</t>
  </si>
  <si>
    <t>Rady Miejskiej w Koszalinie</t>
  </si>
  <si>
    <t>Fk</t>
  </si>
  <si>
    <t>z tego:</t>
  </si>
  <si>
    <t>DOCHODY OD OSÓB PRAWNYCH , OD OSÓB FIZYCZNYCH I OD INNYCH JEDNOSTEK NIE POSIADAJĄCYCH OSOBOWOŚCI PRAWNEJ</t>
  </si>
  <si>
    <t>ZMIANY   PLANU  DOCHODÓW  I  WYDATKÓW   NA  ZADANIA  WŁASNE                                               POWIATU  W  2003  ROKU</t>
  </si>
  <si>
    <t>Załącznik nr 3 do Uchwały</t>
  </si>
  <si>
    <t>Pozostała działalność</t>
  </si>
  <si>
    <t>Zakup materiałów i wyposażenia</t>
  </si>
  <si>
    <t>Składki na FP</t>
  </si>
  <si>
    <t>Odpis na ZFŚS</t>
  </si>
  <si>
    <t>Gospodarka ściekowa i ochrona wód</t>
  </si>
  <si>
    <t>GOSPODARKA KOMUNALNA     I OCHRONA ŚRODOWISKA</t>
  </si>
  <si>
    <t>Dotacje otrzymane z funduszy celowych na realizację zadań bieżących jednostek sektora finansów publicznych</t>
  </si>
  <si>
    <t>TRANSPORT I ŁĄCZNOŚĆ</t>
  </si>
  <si>
    <t>85395</t>
  </si>
  <si>
    <t>DEFICYTU   BUDŻETOWEGO</t>
  </si>
  <si>
    <t>§</t>
  </si>
  <si>
    <t>WYSZCZEGÓLNIENIE</t>
  </si>
  <si>
    <t>PRZYCHODY</t>
  </si>
  <si>
    <t>ROZCHODY</t>
  </si>
  <si>
    <t>Przychody z zaciągnietych pożyczek i kredytów na rynku krajowym</t>
  </si>
  <si>
    <t xml:space="preserve">Kredyt komercyjny </t>
  </si>
  <si>
    <t>Pożyczka z WFOŚ i GW</t>
  </si>
  <si>
    <t xml:space="preserve"> - kanalizacja sanitarno-deszczowa - Os. Unii  Europejskiej </t>
  </si>
  <si>
    <t>Przychody z tytułu innych rozliczeń krajowych</t>
  </si>
  <si>
    <t>Spłaty otrzymanych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</si>
  <si>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</si>
  <si>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</si>
  <si>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</si>
  <si>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</si>
  <si>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</si>
  <si>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</si>
  <si>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- kolektor sanitarny "A" - II etap</t>
  </si>
  <si>
    <t>Lokaty</t>
  </si>
  <si>
    <t>058</t>
  </si>
  <si>
    <t>Drogi publiczne gminne</t>
  </si>
  <si>
    <t xml:space="preserve">ŹRÓDŁA  POKRYCIA </t>
  </si>
  <si>
    <t>IK</t>
  </si>
  <si>
    <t>80101</t>
  </si>
  <si>
    <t>2540</t>
  </si>
  <si>
    <t xml:space="preserve">Dotacja podmiotowa z budżetu dla niepublicznej szkoły </t>
  </si>
  <si>
    <t>85415</t>
  </si>
  <si>
    <t>Pomoc materialna dla uczniów</t>
  </si>
  <si>
    <t>Stypendia oraz inne formy pomocy dla uczniów</t>
  </si>
  <si>
    <t>85417</t>
  </si>
  <si>
    <t>Szkolne schroniska młodzieżowe</t>
  </si>
  <si>
    <t>626</t>
  </si>
  <si>
    <t>6230</t>
  </si>
  <si>
    <t>Dotacje celowe z budżetu  na finansowanie lub dofinansowanie kosztów realizacji inwestycji i zakupów inwestycyjnych jednostek nie zaliczanych do sektora finansów publicznych</t>
  </si>
  <si>
    <t xml:space="preserve">Środki na dofinansowanie własnych inwestycji gmin pozyskane z innych źródeł </t>
  </si>
  <si>
    <t>75624</t>
  </si>
  <si>
    <t>Dywidendy</t>
  </si>
  <si>
    <t>074</t>
  </si>
  <si>
    <t>Dywidendy i kwoty uzyskane ze zbycia praw majątkowych</t>
  </si>
  <si>
    <t>Telewizja Kablowa Koszalin Sp. z o.o.</t>
  </si>
  <si>
    <t>MWiK Sp. z o.o.</t>
  </si>
  <si>
    <t>60015</t>
  </si>
  <si>
    <t>Drogi publiczne w miastach na prawach powiatu</t>
  </si>
  <si>
    <t>Grzywny i inne kary pieniężne od osób prawnych i innych jednostek organizacyjnych</t>
  </si>
  <si>
    <t>GOSPODARKA MIESZKANIOWA</t>
  </si>
  <si>
    <t>N</t>
  </si>
  <si>
    <t>Gospodarka gruntami i nieruchomościami</t>
  </si>
  <si>
    <t>047</t>
  </si>
  <si>
    <t>Wpływy z opłat za zarząd, użytkowanie i użytkowanie wieczyste nieruchomości</t>
  </si>
  <si>
    <t>Dochody z najmu i dzierżawy składników majątkowych Skarbu Państwa, jednostek samorządu terytorialnego lub innych jednostek zaliczanych do sektora finansów publicznych oraz innych umów o podobnym charakterze</t>
  </si>
  <si>
    <t>077</t>
  </si>
  <si>
    <t>Wpłaty z tytułu odpłatnego nabycia prawa własności nieruchomości</t>
  </si>
  <si>
    <t>Dotacje otrzymane z funduszy celowych na finansowanie lub dofinansowanie kosztów realizacji inwestycji i zakupów inwestycyjnych jednostek sektora finansów publicznych</t>
  </si>
  <si>
    <t>4100</t>
  </si>
  <si>
    <t>Wynagrodzenia agencyjno - prowizyjne</t>
  </si>
  <si>
    <t>4110</t>
  </si>
  <si>
    <t>Składki na ubezpieczenia społeczne</t>
  </si>
  <si>
    <t>OA</t>
  </si>
  <si>
    <t>4120</t>
  </si>
  <si>
    <t>Pobór podatków, opłat i niepodatkowych należności budżetowych</t>
  </si>
  <si>
    <t xml:space="preserve">Wydatki inwestycyjne jednostek budżetowych </t>
  </si>
  <si>
    <t>758</t>
  </si>
  <si>
    <t>75805</t>
  </si>
  <si>
    <t>Część rekompensująca subwencji ogólnej dla gmin</t>
  </si>
  <si>
    <t>292</t>
  </si>
  <si>
    <t>Subwencje ogólne z budżetu państwa</t>
  </si>
  <si>
    <t>KULTURA FIZYCZNA I SPORT</t>
  </si>
  <si>
    <t>Obiekty sportowe</t>
  </si>
  <si>
    <t>Wydatki inwestycyjne jednostek budżetowych</t>
  </si>
  <si>
    <t>Uzbrojenie osiedla Wenedów</t>
  </si>
  <si>
    <t>ul. Artylerzystów</t>
  </si>
  <si>
    <t>ul. Walecznych</t>
  </si>
  <si>
    <t>Placówki wychowania pozaszkolnego</t>
  </si>
  <si>
    <t>Uzbrojenie  Osiedla Podgórne - Batalionów Chłopskich</t>
  </si>
  <si>
    <t>Uzbrojenie  Osiedla Unii Europejskiej</t>
  </si>
  <si>
    <t>Uzbrojenie ul. Szczecińskiej</t>
  </si>
  <si>
    <t>Uzbrojenie ul. ZWPomorskiego</t>
  </si>
  <si>
    <t>Magistrala wodociągowa do Dzierżęcina</t>
  </si>
  <si>
    <t>GOSPODARKA KOMUNALNA I OCHRONA ŚRODOWISKA</t>
  </si>
  <si>
    <t>90003</t>
  </si>
  <si>
    <t>Oczyszczanie miast i wsi</t>
  </si>
  <si>
    <t>Utrzymanie zieleni w miastach i gminach</t>
  </si>
  <si>
    <t>90004</t>
  </si>
  <si>
    <r>
      <t xml:space="preserve">Zakup usług pozostałych - </t>
    </r>
    <r>
      <rPr>
        <i/>
        <sz val="10"/>
        <rFont val="Arial Narrow"/>
        <family val="2"/>
      </rPr>
      <t>prowizje za pobór opłaty targowej</t>
    </r>
  </si>
  <si>
    <r>
      <t>Zakup usług pozostałych -</t>
    </r>
    <r>
      <rPr>
        <i/>
        <sz val="11"/>
        <rFont val="Arial Narrow"/>
        <family val="2"/>
      </rPr>
      <t xml:space="preserve"> utrzymanie obiektów sportowych ZOS</t>
    </r>
  </si>
  <si>
    <r>
      <t>Wydatki inwestycyjne jednostek budżetowych -</t>
    </r>
    <r>
      <rPr>
        <i/>
        <sz val="11"/>
        <rFont val="Arial Narrow"/>
        <family val="2"/>
      </rPr>
      <t xml:space="preserve"> </t>
    </r>
    <r>
      <rPr>
        <i/>
        <sz val="10"/>
        <rFont val="Arial Narrow"/>
        <family val="2"/>
      </rPr>
      <t>Modernizacja budynku MDK ul. Bogusława II</t>
    </r>
  </si>
  <si>
    <r>
      <t>Wydatki inwestycyjne jednostek budżetowych -</t>
    </r>
    <r>
      <rPr>
        <i/>
        <sz val="10"/>
        <rFont val="Arial Narrow"/>
        <family val="2"/>
      </rPr>
      <t xml:space="preserve"> budowa budynku komunalnego</t>
    </r>
  </si>
  <si>
    <r>
      <t xml:space="preserve">Wydatki inwestycyjne jednostek budżetowych - </t>
    </r>
    <r>
      <rPr>
        <i/>
        <sz val="11"/>
        <rFont val="Arial Narrow"/>
        <family val="2"/>
      </rPr>
      <t>budowa boiska przy SP Nr 3</t>
    </r>
  </si>
  <si>
    <t>KS</t>
  </si>
  <si>
    <t>ZMIANY   PLANU  DOCHODÓW  I   WYDATKÓW   NA  ZADANIA  WŁASNE                                   GMINY    W  2003  ROKU</t>
  </si>
  <si>
    <t>z dnia  26    czerwca  2003 roku</t>
  </si>
  <si>
    <t xml:space="preserve">Nr VIII / 107 / 2003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</si>
</sst>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3"/>
      <name val="Arial Narrow"/>
      <family val="2"/>
    </font>
    <font>
      <i/>
      <sz val="10"/>
      <name val="Arial Narrow"/>
      <family val="2"/>
    </font>
    <font>
      <b/>
      <i/>
      <sz val="12"/>
      <name val="Arial Narrow"/>
      <family val="2"/>
    </font>
    <font>
      <sz val="14"/>
      <name val="Arial Narrow"/>
      <family val="2"/>
    </font>
    <font>
      <i/>
      <sz val="12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6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i/>
      <sz val="13"/>
      <name val="Arial Narrow"/>
      <family val="2"/>
    </font>
    <font>
      <i/>
      <sz val="13"/>
      <name val="Arial Narrow"/>
      <family val="2"/>
    </font>
    <font>
      <b/>
      <sz val="7"/>
      <name val="Arial Narrow"/>
      <family val="2"/>
    </font>
    <font>
      <sz val="8"/>
      <name val="Arial Narrow"/>
      <family val="2"/>
    </font>
    <font>
      <i/>
      <sz val="11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165" fontId="8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vertical="center" wrapText="1"/>
      <protection locked="0"/>
    </xf>
    <xf numFmtId="164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5" fillId="0" borderId="13" xfId="0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  <protection locked="0"/>
    </xf>
    <xf numFmtId="0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vertical="center"/>
      <protection locked="0"/>
    </xf>
    <xf numFmtId="0" fontId="12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2" xfId="0" applyNumberFormat="1" applyFont="1" applyFill="1" applyBorder="1" applyAlignment="1" applyProtection="1">
      <alignment vertical="center" wrapText="1"/>
      <protection locked="0"/>
    </xf>
    <xf numFmtId="164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2" xfId="0" applyNumberFormat="1" applyFont="1" applyFill="1" applyBorder="1" applyAlignment="1" applyProtection="1">
      <alignment vertical="center"/>
      <protection locked="0"/>
    </xf>
    <xf numFmtId="3" fontId="5" fillId="0" borderId="7" xfId="0" applyNumberFormat="1" applyFont="1" applyFill="1" applyBorder="1" applyAlignment="1" applyProtection="1">
      <alignment vertical="center"/>
      <protection locked="0"/>
    </xf>
    <xf numFmtId="0" fontId="12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7" fillId="0" borderId="14" xfId="0" applyNumberFormat="1" applyFont="1" applyBorder="1" applyAlignment="1">
      <alignment horizontal="centerContinuous" vertical="center"/>
    </xf>
    <xf numFmtId="3" fontId="7" fillId="0" borderId="18" xfId="0" applyNumberFormat="1" applyFont="1" applyBorder="1" applyAlignment="1">
      <alignment horizontal="centerContinuous"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5" fillId="0" borderId="21" xfId="0" applyNumberFormat="1" applyFont="1" applyFill="1" applyBorder="1" applyAlignment="1" applyProtection="1">
      <alignment vertical="center"/>
      <protection locked="0"/>
    </xf>
    <xf numFmtId="3" fontId="7" fillId="0" borderId="11" xfId="0" applyNumberFormat="1" applyFont="1" applyBorder="1" applyAlignment="1">
      <alignment horizontal="centerContinuous" vertical="center"/>
    </xf>
    <xf numFmtId="0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horizontal="center" vertical="center"/>
      <protection locked="0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12" fillId="0" borderId="25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49" fontId="8" fillId="0" borderId="13" xfId="0" applyNumberFormat="1" applyFont="1" applyFill="1" applyBorder="1" applyAlignment="1" applyProtection="1">
      <alignment horizontal="centerContinuous" vertical="center"/>
      <protection locked="0"/>
    </xf>
    <xf numFmtId="49" fontId="12" fillId="0" borderId="22" xfId="0" applyNumberFormat="1" applyFont="1" applyFill="1" applyBorder="1" applyAlignment="1" applyProtection="1">
      <alignment horizontal="centerContinuous" vertical="center"/>
      <protection locked="0"/>
    </xf>
    <xf numFmtId="49" fontId="5" fillId="0" borderId="1" xfId="0" applyNumberFormat="1" applyFont="1" applyFill="1" applyBorder="1" applyAlignment="1" applyProtection="1">
      <alignment horizontal="centerContinuous" vertical="center"/>
      <protection locked="0"/>
    </xf>
    <xf numFmtId="49" fontId="7" fillId="0" borderId="27" xfId="0" applyNumberFormat="1" applyFont="1" applyBorder="1" applyAlignment="1">
      <alignment vertical="center"/>
    </xf>
    <xf numFmtId="0" fontId="14" fillId="0" borderId="28" xfId="0" applyFont="1" applyBorder="1" applyAlignment="1">
      <alignment horizontal="center" vertical="center"/>
    </xf>
    <xf numFmtId="0" fontId="15" fillId="0" borderId="29" xfId="0" applyNumberFormat="1" applyFont="1" applyFill="1" applyBorder="1" applyAlignment="1" applyProtection="1">
      <alignment horizontal="center" vertical="center"/>
      <protection locked="0"/>
    </xf>
    <xf numFmtId="3" fontId="12" fillId="0" borderId="14" xfId="0" applyNumberFormat="1" applyFont="1" applyFill="1" applyBorder="1" applyAlignment="1" applyProtection="1">
      <alignment vertical="center"/>
      <protection locked="0"/>
    </xf>
    <xf numFmtId="3" fontId="8" fillId="0" borderId="29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12" fillId="0" borderId="23" xfId="0" applyNumberFormat="1" applyFont="1" applyFill="1" applyBorder="1" applyAlignment="1" applyProtection="1">
      <alignment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horizontal="centerContinuous" vertical="center"/>
    </xf>
    <xf numFmtId="49" fontId="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164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29" xfId="0" applyNumberFormat="1" applyFont="1" applyFill="1" applyBorder="1" applyAlignment="1" applyProtection="1">
      <alignment vertical="center"/>
      <protection locked="0"/>
    </xf>
    <xf numFmtId="3" fontId="5" fillId="0" borderId="20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2" xfId="0" applyNumberFormat="1" applyFont="1" applyFill="1" applyBorder="1" applyAlignment="1" applyProtection="1">
      <alignment horizontal="center" vertical="center"/>
      <protection locked="0"/>
    </xf>
    <xf numFmtId="3" fontId="12" fillId="0" borderId="2" xfId="0" applyNumberFormat="1" applyFont="1" applyFill="1" applyBorder="1" applyAlignment="1" applyProtection="1">
      <alignment vertical="center"/>
      <protection locked="0"/>
    </xf>
    <xf numFmtId="3" fontId="12" fillId="0" borderId="17" xfId="0" applyNumberFormat="1" applyFont="1" applyFill="1" applyBorder="1" applyAlignment="1" applyProtection="1">
      <alignment vertical="center"/>
      <protection locked="0"/>
    </xf>
    <xf numFmtId="3" fontId="12" fillId="0" borderId="21" xfId="0" applyNumberFormat="1" applyFont="1" applyFill="1" applyBorder="1" applyAlignment="1" applyProtection="1">
      <alignment vertical="center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0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17" xfId="0" applyNumberFormat="1" applyFont="1" applyFill="1" applyBorder="1" applyAlignment="1" applyProtection="1">
      <alignment horizontal="center" vertical="center"/>
      <protection locked="0"/>
    </xf>
    <xf numFmtId="0" fontId="1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Continuous" vertical="center"/>
      <protection locked="0"/>
    </xf>
    <xf numFmtId="0" fontId="5" fillId="0" borderId="3" xfId="0" applyNumberFormat="1" applyFont="1" applyFill="1" applyBorder="1" applyAlignment="1" applyProtection="1">
      <alignment vertical="center" wrapText="1"/>
      <protection locked="0"/>
    </xf>
    <xf numFmtId="164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3" xfId="0" applyNumberFormat="1" applyFont="1" applyFill="1" applyBorder="1" applyAlignment="1" applyProtection="1">
      <alignment vertical="center"/>
      <protection locked="0"/>
    </xf>
    <xf numFmtId="3" fontId="5" fillId="0" borderId="2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4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left" vertical="center"/>
      <protection locked="0"/>
    </xf>
    <xf numFmtId="3" fontId="20" fillId="0" borderId="23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 vertical="center"/>
    </xf>
    <xf numFmtId="3" fontId="19" fillId="0" borderId="2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23" fillId="0" borderId="0" xfId="0" applyFont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/>
    </xf>
    <xf numFmtId="3" fontId="17" fillId="0" borderId="17" xfId="0" applyNumberFormat="1" applyFont="1" applyBorder="1" applyAlignment="1">
      <alignment/>
    </xf>
    <xf numFmtId="0" fontId="17" fillId="0" borderId="34" xfId="0" applyFont="1" applyBorder="1" applyAlignment="1">
      <alignment/>
    </xf>
    <xf numFmtId="0" fontId="17" fillId="0" borderId="2" xfId="0" applyFont="1" applyBorder="1" applyAlignment="1">
      <alignment/>
    </xf>
    <xf numFmtId="3" fontId="17" fillId="0" borderId="2" xfId="0" applyNumberFormat="1" applyFont="1" applyBorder="1" applyAlignment="1">
      <alignment/>
    </xf>
    <xf numFmtId="0" fontId="22" fillId="0" borderId="2" xfId="0" applyFont="1" applyBorder="1" applyAlignment="1">
      <alignment/>
    </xf>
    <xf numFmtId="3" fontId="22" fillId="0" borderId="2" xfId="0" applyNumberFormat="1" applyFont="1" applyBorder="1" applyAlignment="1">
      <alignment/>
    </xf>
    <xf numFmtId="3" fontId="16" fillId="0" borderId="17" xfId="0" applyNumberFormat="1" applyFont="1" applyBorder="1" applyAlignment="1">
      <alignment/>
    </xf>
    <xf numFmtId="0" fontId="24" fillId="0" borderId="2" xfId="0" applyFont="1" applyBorder="1" applyAlignment="1">
      <alignment/>
    </xf>
    <xf numFmtId="3" fontId="24" fillId="0" borderId="2" xfId="0" applyNumberFormat="1" applyFont="1" applyBorder="1" applyAlignment="1">
      <alignment/>
    </xf>
    <xf numFmtId="0" fontId="24" fillId="0" borderId="2" xfId="0" applyFont="1" applyBorder="1" applyAlignment="1">
      <alignment vertical="center" wrapText="1"/>
    </xf>
    <xf numFmtId="3" fontId="24" fillId="0" borderId="2" xfId="0" applyNumberFormat="1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19" fillId="0" borderId="2" xfId="0" applyFont="1" applyBorder="1" applyAlignment="1">
      <alignment horizontal="left" vertical="center"/>
    </xf>
    <xf numFmtId="3" fontId="19" fillId="0" borderId="17" xfId="0" applyNumberFormat="1" applyFont="1" applyBorder="1" applyAlignment="1">
      <alignment horizontal="center" vertical="center"/>
    </xf>
    <xf numFmtId="3" fontId="16" fillId="0" borderId="2" xfId="0" applyNumberFormat="1" applyFont="1" applyBorder="1" applyAlignment="1">
      <alignment/>
    </xf>
    <xf numFmtId="3" fontId="19" fillId="0" borderId="17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0" fontId="24" fillId="0" borderId="2" xfId="0" applyFont="1" applyBorder="1" applyAlignment="1">
      <alignment wrapText="1"/>
    </xf>
    <xf numFmtId="3" fontId="21" fillId="0" borderId="0" xfId="0" applyNumberFormat="1" applyFont="1" applyAlignment="1">
      <alignment/>
    </xf>
    <xf numFmtId="3" fontId="24" fillId="0" borderId="35" xfId="0" applyNumberFormat="1" applyFont="1" applyBorder="1" applyAlignment="1">
      <alignment/>
    </xf>
    <xf numFmtId="3" fontId="24" fillId="0" borderId="17" xfId="0" applyNumberFormat="1" applyFont="1" applyBorder="1" applyAlignment="1">
      <alignment/>
    </xf>
    <xf numFmtId="3" fontId="16" fillId="0" borderId="30" xfId="0" applyNumberFormat="1" applyFont="1" applyBorder="1" applyAlignment="1">
      <alignment/>
    </xf>
    <xf numFmtId="0" fontId="17" fillId="0" borderId="33" xfId="0" applyFont="1" applyBorder="1" applyAlignment="1">
      <alignment/>
    </xf>
    <xf numFmtId="0" fontId="18" fillId="0" borderId="11" xfId="0" applyFont="1" applyBorder="1" applyAlignment="1">
      <alignment vertical="center"/>
    </xf>
    <xf numFmtId="3" fontId="20" fillId="0" borderId="11" xfId="0" applyNumberFormat="1" applyFont="1" applyBorder="1" applyAlignment="1">
      <alignment horizontal="centerContinuous" vertical="center"/>
    </xf>
    <xf numFmtId="4" fontId="18" fillId="0" borderId="14" xfId="0" applyNumberFormat="1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0" fontId="21" fillId="0" borderId="34" xfId="0" applyFont="1" applyBorder="1" applyAlignment="1">
      <alignment/>
    </xf>
    <xf numFmtId="0" fontId="21" fillId="0" borderId="0" xfId="0" applyFont="1" applyAlignment="1">
      <alignment/>
    </xf>
    <xf numFmtId="3" fontId="19" fillId="0" borderId="36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164" fontId="18" fillId="0" borderId="0" xfId="0" applyNumberFormat="1" applyFont="1" applyFill="1" applyBorder="1" applyAlignment="1" applyProtection="1">
      <alignment horizontal="centerContinuous"/>
      <protection locked="0"/>
    </xf>
    <xf numFmtId="0" fontId="18" fillId="0" borderId="0" xfId="0" applyNumberFormat="1" applyFont="1" applyFill="1" applyBorder="1" applyAlignment="1" applyProtection="1">
      <alignment horizontal="centerContinuous"/>
      <protection locked="0"/>
    </xf>
    <xf numFmtId="165" fontId="19" fillId="0" borderId="0" xfId="0" applyNumberFormat="1" applyFont="1" applyFill="1" applyBorder="1" applyAlignment="1" applyProtection="1">
      <alignment horizontal="centerContinuous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NumberFormat="1" applyFont="1" applyFill="1" applyBorder="1" applyAlignment="1" applyProtection="1">
      <alignment horizontal="centerContinuous"/>
      <protection locked="0"/>
    </xf>
    <xf numFmtId="164" fontId="1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1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19" fillId="0" borderId="0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6" fillId="0" borderId="0" xfId="0" applyNumberFormat="1" applyFont="1" applyFill="1" applyBorder="1" applyAlignment="1" applyProtection="1">
      <alignment vertical="center"/>
      <protection locked="0"/>
    </xf>
    <xf numFmtId="0" fontId="2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9" xfId="0" applyNumberFormat="1" applyFont="1" applyFill="1" applyBorder="1" applyAlignment="1" applyProtection="1">
      <alignment horizontal="center" wrapText="1"/>
      <protection locked="0"/>
    </xf>
    <xf numFmtId="0" fontId="19" fillId="0" borderId="15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16" xfId="0" applyNumberFormat="1" applyFont="1" applyFill="1" applyBorder="1" applyAlignment="1" applyProtection="1">
      <alignment horizontal="centerContinuous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" xfId="0" applyNumberFormat="1" applyFont="1" applyFill="1" applyBorder="1" applyAlignment="1" applyProtection="1">
      <alignment horizontal="center" vertical="top" wrapText="1"/>
      <protection locked="0"/>
    </xf>
    <xf numFmtId="0" fontId="27" fillId="0" borderId="3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9" fillId="0" borderId="31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0" borderId="29" xfId="0" applyNumberFormat="1" applyFont="1" applyFill="1" applyBorder="1" applyAlignment="1" applyProtection="1">
      <alignment horizontal="center" vertical="center"/>
      <protection locked="0"/>
    </xf>
    <xf numFmtId="0" fontId="29" fillId="0" borderId="6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vertical="center"/>
      <protection locked="0"/>
    </xf>
    <xf numFmtId="0" fontId="30" fillId="0" borderId="27" xfId="0" applyNumberFormat="1" applyFont="1" applyFill="1" applyBorder="1" applyAlignment="1" applyProtection="1">
      <alignment horizontal="centerContinuous" vertical="center"/>
      <protection locked="0"/>
    </xf>
    <xf numFmtId="0" fontId="30" fillId="0" borderId="2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23" xfId="0" applyNumberFormat="1" applyFont="1" applyFill="1" applyBorder="1" applyAlignment="1" applyProtection="1">
      <alignment horizontal="center" vertical="center"/>
      <protection locked="0"/>
    </xf>
    <xf numFmtId="3" fontId="30" fillId="0" borderId="23" xfId="0" applyNumberFormat="1" applyFont="1" applyFill="1" applyBorder="1" applyAlignment="1" applyProtection="1">
      <alignment horizontal="right" vertical="center"/>
      <protection locked="0"/>
    </xf>
    <xf numFmtId="3" fontId="30" fillId="0" borderId="32" xfId="0" applyNumberFormat="1" applyFont="1" applyFill="1" applyBorder="1" applyAlignment="1" applyProtection="1">
      <alignment horizontal="right" vertical="center"/>
      <protection locked="0"/>
    </xf>
    <xf numFmtId="3" fontId="30" fillId="0" borderId="12" xfId="0" applyNumberFormat="1" applyFont="1" applyFill="1" applyBorder="1" applyAlignment="1" applyProtection="1">
      <alignment horizontal="right" vertical="center"/>
      <protection locked="0"/>
    </xf>
    <xf numFmtId="3" fontId="30" fillId="0" borderId="25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NumberFormat="1" applyFont="1" applyFill="1" applyBorder="1" applyAlignment="1" applyProtection="1">
      <alignment vertical="center"/>
      <protection locked="0"/>
    </xf>
    <xf numFmtId="49" fontId="30" fillId="0" borderId="37" xfId="0" applyNumberFormat="1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Fill="1" applyBorder="1" applyAlignment="1" applyProtection="1">
      <alignment vertical="center" wrapText="1"/>
      <protection locked="0"/>
    </xf>
    <xf numFmtId="0" fontId="30" fillId="0" borderId="38" xfId="0" applyNumberFormat="1" applyFont="1" applyFill="1" applyBorder="1" applyAlignment="1" applyProtection="1">
      <alignment horizontal="center" vertical="center"/>
      <protection locked="0"/>
    </xf>
    <xf numFmtId="3" fontId="30" fillId="0" borderId="39" xfId="0" applyNumberFormat="1" applyFont="1" applyFill="1" applyBorder="1" applyAlignment="1" applyProtection="1">
      <alignment horizontal="right" vertical="center"/>
      <protection locked="0"/>
    </xf>
    <xf numFmtId="3" fontId="30" fillId="0" borderId="40" xfId="0" applyNumberFormat="1" applyFont="1" applyFill="1" applyBorder="1" applyAlignment="1" applyProtection="1">
      <alignment horizontal="right" vertical="center"/>
      <protection locked="0"/>
    </xf>
    <xf numFmtId="3" fontId="30" fillId="0" borderId="41" xfId="0" applyNumberFormat="1" applyFont="1" applyFill="1" applyBorder="1" applyAlignment="1" applyProtection="1">
      <alignment horizontal="right" vertical="center"/>
      <protection locked="0"/>
    </xf>
    <xf numFmtId="3" fontId="30" fillId="0" borderId="42" xfId="0" applyNumberFormat="1" applyFont="1" applyFill="1" applyBorder="1" applyAlignment="1" applyProtection="1">
      <alignment horizontal="right" vertical="center"/>
      <protection locked="0"/>
    </xf>
    <xf numFmtId="49" fontId="25" fillId="0" borderId="31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vertical="center" wrapText="1"/>
      <protection locked="0"/>
    </xf>
    <xf numFmtId="0" fontId="25" fillId="0" borderId="3" xfId="0" applyNumberFormat="1" applyFont="1" applyFill="1" applyBorder="1" applyAlignment="1" applyProtection="1">
      <alignment horizontal="center" vertical="center"/>
      <protection locked="0"/>
    </xf>
    <xf numFmtId="3" fontId="25" fillId="0" borderId="43" xfId="0" applyNumberFormat="1" applyFont="1" applyFill="1" applyBorder="1" applyAlignment="1" applyProtection="1">
      <alignment horizontal="right" vertical="center"/>
      <protection locked="0"/>
    </xf>
    <xf numFmtId="3" fontId="25" fillId="0" borderId="28" xfId="0" applyNumberFormat="1" applyFont="1" applyFill="1" applyBorder="1" applyAlignment="1" applyProtection="1">
      <alignment horizontal="right" vertical="center"/>
      <protection locked="0"/>
    </xf>
    <xf numFmtId="3" fontId="30" fillId="0" borderId="43" xfId="0" applyNumberFormat="1" applyFont="1" applyFill="1" applyBorder="1" applyAlignment="1" applyProtection="1">
      <alignment horizontal="right" vertical="center"/>
      <protection locked="0"/>
    </xf>
    <xf numFmtId="3" fontId="30" fillId="0" borderId="4" xfId="0" applyNumberFormat="1" applyFont="1" applyFill="1" applyBorder="1" applyAlignment="1" applyProtection="1">
      <alignment horizontal="right" vertical="center"/>
      <protection locked="0"/>
    </xf>
    <xf numFmtId="3" fontId="30" fillId="0" borderId="14" xfId="0" applyNumberFormat="1" applyFont="1" applyFill="1" applyBorder="1" applyAlignment="1" applyProtection="1">
      <alignment horizontal="right" vertical="center"/>
      <protection locked="0"/>
    </xf>
    <xf numFmtId="3" fontId="30" fillId="0" borderId="33" xfId="0" applyNumberFormat="1" applyFont="1" applyFill="1" applyBorder="1" applyAlignment="1" applyProtection="1">
      <alignment horizontal="right" vertical="center"/>
      <protection locked="0"/>
    </xf>
    <xf numFmtId="0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38" xfId="0" applyNumberFormat="1" applyFont="1" applyFill="1" applyBorder="1" applyAlignment="1" applyProtection="1">
      <alignment vertical="center" wrapText="1"/>
      <protection locked="0"/>
    </xf>
    <xf numFmtId="164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29" xfId="0" applyNumberFormat="1" applyFont="1" applyFill="1" applyBorder="1" applyAlignment="1" applyProtection="1">
      <alignment vertical="center"/>
      <protection locked="0"/>
    </xf>
    <xf numFmtId="3" fontId="30" fillId="0" borderId="44" xfId="0" applyNumberFormat="1" applyFont="1" applyFill="1" applyBorder="1" applyAlignment="1" applyProtection="1">
      <alignment horizontal="right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3" xfId="0" applyNumberFormat="1" applyFont="1" applyFill="1" applyBorder="1" applyAlignment="1" applyProtection="1">
      <alignment horizontal="center" vertical="center"/>
      <protection locked="0"/>
    </xf>
    <xf numFmtId="3" fontId="30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17" xfId="0" applyNumberFormat="1" applyFont="1" applyFill="1" applyBorder="1" applyAlignment="1" applyProtection="1">
      <alignment horizontal="right" vertical="center"/>
      <protection locked="0"/>
    </xf>
    <xf numFmtId="3" fontId="30" fillId="0" borderId="0" xfId="0" applyNumberFormat="1" applyFont="1" applyFill="1" applyBorder="1" applyAlignment="1" applyProtection="1">
      <alignment horizontal="right" vertical="center"/>
      <protection locked="0"/>
    </xf>
    <xf numFmtId="3" fontId="30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2" xfId="0" applyNumberFormat="1" applyFont="1" applyFill="1" applyBorder="1" applyAlignment="1" applyProtection="1">
      <alignment vertical="center" wrapText="1"/>
      <protection locked="0"/>
    </xf>
    <xf numFmtId="3" fontId="25" fillId="0" borderId="45" xfId="0" applyNumberFormat="1" applyFont="1" applyFill="1" applyBorder="1" applyAlignment="1" applyProtection="1">
      <alignment horizontal="right" vertical="center"/>
      <protection locked="0"/>
    </xf>
    <xf numFmtId="0" fontId="30" fillId="0" borderId="22" xfId="0" applyNumberFormat="1" applyFont="1" applyFill="1" applyBorder="1" applyAlignment="1" applyProtection="1">
      <alignment horizontal="centerContinuous" vertical="center"/>
      <protection locked="0"/>
    </xf>
    <xf numFmtId="0" fontId="30" fillId="0" borderId="23" xfId="0" applyNumberFormat="1" applyFont="1" applyFill="1" applyBorder="1" applyAlignment="1" applyProtection="1">
      <alignment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5" xfId="0" applyNumberFormat="1" applyFont="1" applyFill="1" applyBorder="1" applyAlignment="1" applyProtection="1">
      <alignment vertical="center"/>
      <protection locked="0"/>
    </xf>
    <xf numFmtId="3" fontId="30" fillId="0" borderId="46" xfId="0" applyNumberFormat="1" applyFont="1" applyFill="1" applyBorder="1" applyAlignment="1" applyProtection="1">
      <alignment horizontal="right" vertical="center"/>
      <protection locked="0"/>
    </xf>
    <xf numFmtId="3" fontId="30" fillId="0" borderId="47" xfId="0" applyNumberFormat="1" applyFont="1" applyFill="1" applyBorder="1" applyAlignment="1" applyProtection="1">
      <alignment horizontal="right" vertical="center"/>
      <protection locked="0"/>
    </xf>
    <xf numFmtId="3" fontId="30" fillId="0" borderId="6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2" xfId="0" applyNumberFormat="1" applyFont="1" applyFill="1" applyBorder="1" applyAlignment="1" applyProtection="1">
      <alignment vertical="center"/>
      <protection locked="0"/>
    </xf>
    <xf numFmtId="3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7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NumberFormat="1" applyFont="1" applyFill="1" applyBorder="1" applyAlignment="1" applyProtection="1">
      <alignment vertical="center"/>
      <protection locked="0"/>
    </xf>
    <xf numFmtId="0" fontId="20" fillId="0" borderId="2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3" fontId="20" fillId="0" borderId="24" xfId="0" applyNumberFormat="1" applyFont="1" applyBorder="1" applyAlignment="1">
      <alignment vertical="center"/>
    </xf>
    <xf numFmtId="3" fontId="20" fillId="0" borderId="26" xfId="0" applyNumberFormat="1" applyFont="1" applyBorder="1" applyAlignment="1">
      <alignment vertical="center"/>
    </xf>
    <xf numFmtId="3" fontId="20" fillId="0" borderId="25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9" fontId="31" fillId="0" borderId="27" xfId="0" applyNumberFormat="1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3" fontId="31" fillId="0" borderId="11" xfId="0" applyNumberFormat="1" applyFont="1" applyBorder="1" applyAlignment="1">
      <alignment horizontal="centerContinuous" vertical="center"/>
    </xf>
    <xf numFmtId="3" fontId="31" fillId="0" borderId="14" xfId="0" applyNumberFormat="1" applyFont="1" applyBorder="1" applyAlignment="1">
      <alignment horizontal="centerContinuous" vertical="center"/>
    </xf>
    <xf numFmtId="3" fontId="31" fillId="0" borderId="18" xfId="0" applyNumberFormat="1" applyFont="1" applyBorder="1" applyAlignment="1">
      <alignment horizontal="centerContinuous" vertical="center"/>
    </xf>
    <xf numFmtId="0" fontId="32" fillId="0" borderId="0" xfId="0" applyFont="1" applyAlignment="1">
      <alignment/>
    </xf>
    <xf numFmtId="0" fontId="33" fillId="0" borderId="9" xfId="0" applyNumberFormat="1" applyFont="1" applyFill="1" applyBorder="1" applyAlignment="1" applyProtection="1">
      <alignment horizontal="center" wrapText="1"/>
      <protection locked="0"/>
    </xf>
    <xf numFmtId="0" fontId="19" fillId="0" borderId="48" xfId="0" applyNumberFormat="1" applyFont="1" applyFill="1" applyBorder="1" applyAlignment="1" applyProtection="1">
      <alignment horizontal="centerContinuous" vertical="center" wrapText="1"/>
      <protection locked="0"/>
    </xf>
    <xf numFmtId="0" fontId="19" fillId="0" borderId="49" xfId="0" applyNumberFormat="1" applyFont="1" applyFill="1" applyBorder="1" applyAlignment="1" applyProtection="1">
      <alignment horizontal="centerContinuous" vertical="center" wrapText="1"/>
      <protection locked="0"/>
    </xf>
    <xf numFmtId="0" fontId="27" fillId="0" borderId="43" xfId="0" applyFont="1" applyBorder="1" applyAlignment="1">
      <alignment horizontal="center" vertical="center"/>
    </xf>
    <xf numFmtId="0" fontId="34" fillId="0" borderId="13" xfId="0" applyNumberFormat="1" applyFont="1" applyFill="1" applyBorder="1" applyAlignment="1" applyProtection="1">
      <alignment horizontal="center" vertical="center"/>
      <protection locked="0"/>
    </xf>
    <xf numFmtId="0" fontId="34" fillId="0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29" xfId="0" applyNumberFormat="1" applyFont="1" applyFill="1" applyBorder="1" applyAlignment="1" applyProtection="1">
      <alignment horizontal="center" vertical="center"/>
      <protection locked="0"/>
    </xf>
    <xf numFmtId="0" fontId="34" fillId="0" borderId="47" xfId="0" applyNumberFormat="1" applyFont="1" applyFill="1" applyBorder="1" applyAlignment="1" applyProtection="1">
      <alignment horizontal="center" vertical="center"/>
      <protection locked="0"/>
    </xf>
    <xf numFmtId="0" fontId="34" fillId="0" borderId="6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NumberFormat="1" applyFont="1" applyFill="1" applyBorder="1" applyAlignment="1" applyProtection="1">
      <alignment vertical="center"/>
      <protection locked="0"/>
    </xf>
    <xf numFmtId="1" fontId="30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5" xfId="18" applyNumberFormat="1" applyFont="1" applyFill="1" applyBorder="1" applyAlignment="1" applyProtection="1">
      <alignment vertical="center" wrapText="1"/>
      <protection locked="0"/>
    </xf>
    <xf numFmtId="3" fontId="30" fillId="0" borderId="5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1" fontId="25" fillId="0" borderId="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2" xfId="18" applyNumberFormat="1" applyFont="1" applyFill="1" applyBorder="1" applyAlignment="1" applyProtection="1">
      <alignment vertical="center" wrapText="1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3" fontId="25" fillId="0" borderId="17" xfId="0" applyNumberFormat="1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3" fontId="25" fillId="0" borderId="7" xfId="0" applyNumberFormat="1" applyFont="1" applyFill="1" applyBorder="1" applyAlignment="1" applyProtection="1">
      <alignment vertical="center"/>
      <protection locked="0"/>
    </xf>
    <xf numFmtId="1" fontId="25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2" xfId="0" applyNumberFormat="1" applyFont="1" applyFill="1" applyBorder="1" applyAlignment="1" applyProtection="1">
      <alignment horizontal="center" vertical="center"/>
      <protection locked="0"/>
    </xf>
    <xf numFmtId="1" fontId="35" fillId="0" borderId="51" xfId="0" applyNumberFormat="1" applyFont="1" applyFill="1" applyBorder="1" applyAlignment="1" applyProtection="1">
      <alignment horizontal="centerContinuous" vertical="center"/>
      <protection locked="0"/>
    </xf>
    <xf numFmtId="1" fontId="30" fillId="0" borderId="27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23" xfId="18" applyNumberFormat="1" applyFont="1" applyFill="1" applyBorder="1" applyAlignment="1" applyProtection="1">
      <alignment vertical="center" wrapText="1"/>
      <protection locked="0"/>
    </xf>
    <xf numFmtId="3" fontId="30" fillId="0" borderId="23" xfId="0" applyNumberFormat="1" applyFont="1" applyFill="1" applyBorder="1" applyAlignment="1" applyProtection="1">
      <alignment vertical="center"/>
      <protection locked="0"/>
    </xf>
    <xf numFmtId="3" fontId="30" fillId="0" borderId="14" xfId="0" applyNumberFormat="1" applyFont="1" applyFill="1" applyBorder="1" applyAlignment="1" applyProtection="1">
      <alignment vertical="center"/>
      <protection locked="0"/>
    </xf>
    <xf numFmtId="3" fontId="30" fillId="0" borderId="11" xfId="0" applyNumberFormat="1" applyFont="1" applyFill="1" applyBorder="1" applyAlignment="1" applyProtection="1">
      <alignment vertical="center"/>
      <protection locked="0"/>
    </xf>
    <xf numFmtId="3" fontId="30" fillId="0" borderId="25" xfId="0" applyNumberFormat="1" applyFont="1" applyFill="1" applyBorder="1" applyAlignment="1" applyProtection="1">
      <alignment vertical="center"/>
      <protection locked="0"/>
    </xf>
    <xf numFmtId="1" fontId="30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53" xfId="18" applyNumberFormat="1" applyFont="1" applyFill="1" applyBorder="1" applyAlignment="1" applyProtection="1">
      <alignment vertical="center" wrapText="1"/>
      <protection locked="0"/>
    </xf>
    <xf numFmtId="164" fontId="30" fillId="0" borderId="53" xfId="0" applyNumberFormat="1" applyFont="1" applyFill="1" applyBorder="1" applyAlignment="1" applyProtection="1">
      <alignment horizontal="center" vertical="center"/>
      <protection locked="0"/>
    </xf>
    <xf numFmtId="3" fontId="30" fillId="0" borderId="53" xfId="0" applyNumberFormat="1" applyFont="1" applyFill="1" applyBorder="1" applyAlignment="1" applyProtection="1">
      <alignment vertical="center"/>
      <protection locked="0"/>
    </xf>
    <xf numFmtId="3" fontId="30" fillId="0" borderId="54" xfId="0" applyNumberFormat="1" applyFont="1" applyFill="1" applyBorder="1" applyAlignment="1" applyProtection="1">
      <alignment vertical="center"/>
      <protection locked="0"/>
    </xf>
    <xf numFmtId="3" fontId="30" fillId="0" borderId="55" xfId="0" applyNumberFormat="1" applyFont="1" applyFill="1" applyBorder="1" applyAlignment="1" applyProtection="1">
      <alignment vertical="center"/>
      <protection locked="0"/>
    </xf>
    <xf numFmtId="3" fontId="30" fillId="0" borderId="42" xfId="0" applyNumberFormat="1" applyFont="1" applyFill="1" applyBorder="1" applyAlignment="1" applyProtection="1">
      <alignment vertical="center"/>
      <protection locked="0"/>
    </xf>
    <xf numFmtId="0" fontId="30" fillId="0" borderId="27" xfId="0" applyNumberFormat="1" applyFont="1" applyFill="1" applyBorder="1" applyAlignment="1" applyProtection="1">
      <alignment horizontal="center" vertical="center"/>
      <protection locked="0"/>
    </xf>
    <xf numFmtId="0" fontId="30" fillId="0" borderId="23" xfId="0" applyNumberFormat="1" applyFont="1" applyFill="1" applyBorder="1" applyAlignment="1" applyProtection="1">
      <alignment horizontal="center" vertical="center"/>
      <protection locked="0"/>
    </xf>
    <xf numFmtId="0" fontId="30" fillId="0" borderId="37" xfId="0" applyNumberFormat="1" applyFont="1" applyFill="1" applyBorder="1" applyAlignment="1" applyProtection="1">
      <alignment horizontal="center" vertical="center"/>
      <protection locked="0"/>
    </xf>
    <xf numFmtId="0" fontId="30" fillId="0" borderId="38" xfId="0" applyNumberFormat="1" applyFont="1" applyFill="1" applyBorder="1" applyAlignment="1" applyProtection="1">
      <alignment horizontal="left" vertical="center" wrapText="1"/>
      <protection locked="0"/>
    </xf>
    <xf numFmtId="3" fontId="30" fillId="0" borderId="38" xfId="0" applyNumberFormat="1" applyFont="1" applyFill="1" applyBorder="1" applyAlignment="1" applyProtection="1">
      <alignment horizontal="right" vertical="center"/>
      <protection locked="0"/>
    </xf>
    <xf numFmtId="3" fontId="30" fillId="0" borderId="56" xfId="0" applyNumberFormat="1" applyFont="1" applyFill="1" applyBorder="1" applyAlignment="1" applyProtection="1">
      <alignment horizontal="right" vertical="center"/>
      <protection locked="0"/>
    </xf>
    <xf numFmtId="3" fontId="30" fillId="0" borderId="57" xfId="0" applyNumberFormat="1" applyFont="1" applyFill="1" applyBorder="1" applyAlignment="1" applyProtection="1">
      <alignment horizontal="right" vertical="center"/>
      <protection locked="0"/>
    </xf>
    <xf numFmtId="3" fontId="25" fillId="0" borderId="35" xfId="0" applyNumberFormat="1" applyFont="1" applyFill="1" applyBorder="1" applyAlignment="1" applyProtection="1">
      <alignment horizontal="right" vertical="center"/>
      <protection locked="0"/>
    </xf>
    <xf numFmtId="49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25" fillId="0" borderId="51" xfId="0" applyNumberFormat="1" applyFont="1" applyFill="1" applyBorder="1" applyAlignment="1" applyProtection="1">
      <alignment horizontal="center" vertical="center"/>
      <protection locked="0"/>
    </xf>
    <xf numFmtId="0" fontId="30" fillId="0" borderId="13" xfId="0" applyNumberFormat="1" applyFont="1" applyFill="1" applyBorder="1" applyAlignment="1" applyProtection="1">
      <alignment horizontal="center" vertical="center"/>
      <protection locked="0"/>
    </xf>
    <xf numFmtId="0" fontId="30" fillId="0" borderId="5" xfId="0" applyNumberFormat="1" applyFont="1" applyFill="1" applyBorder="1" applyAlignment="1" applyProtection="1">
      <alignment horizontal="center" vertical="center"/>
      <protection locked="0"/>
    </xf>
    <xf numFmtId="3" fontId="30" fillId="0" borderId="5" xfId="0" applyNumberFormat="1" applyFont="1" applyFill="1" applyBorder="1" applyAlignment="1" applyProtection="1">
      <alignment horizontal="right" vertical="center"/>
      <protection locked="0"/>
    </xf>
    <xf numFmtId="3" fontId="25" fillId="0" borderId="47" xfId="0" applyNumberFormat="1" applyFont="1" applyFill="1" applyBorder="1" applyAlignment="1" applyProtection="1">
      <alignment horizontal="right" vertical="center"/>
      <protection locked="0"/>
    </xf>
    <xf numFmtId="3" fontId="25" fillId="0" borderId="4" xfId="0" applyNumberFormat="1" applyFont="1" applyFill="1" applyBorder="1" applyAlignment="1" applyProtection="1">
      <alignment horizontal="right" vertical="center"/>
      <protection locked="0"/>
    </xf>
    <xf numFmtId="0" fontId="25" fillId="0" borderId="1" xfId="0" applyNumberFormat="1" applyFont="1" applyFill="1" applyBorder="1" applyAlignment="1" applyProtection="1">
      <alignment horizontal="center" vertical="center"/>
      <protection locked="0"/>
    </xf>
    <xf numFmtId="3" fontId="25" fillId="0" borderId="58" xfId="0" applyNumberFormat="1" applyFont="1" applyFill="1" applyBorder="1" applyAlignment="1" applyProtection="1">
      <alignment horizontal="right" vertical="center"/>
      <protection locked="0"/>
    </xf>
    <xf numFmtId="49" fontId="30" fillId="0" borderId="59" xfId="0" applyNumberFormat="1" applyFont="1" applyFill="1" applyBorder="1" applyAlignment="1" applyProtection="1">
      <alignment horizontal="center" vertical="center"/>
      <protection locked="0"/>
    </xf>
    <xf numFmtId="0" fontId="30" fillId="0" borderId="53" xfId="0" applyNumberFormat="1" applyFont="1" applyFill="1" applyBorder="1" applyAlignment="1" applyProtection="1">
      <alignment horizontal="left" vertical="center" wrapText="1"/>
      <protection locked="0"/>
    </xf>
    <xf numFmtId="164" fontId="30" fillId="0" borderId="53" xfId="0" applyNumberFormat="1" applyFont="1" applyFill="1" applyBorder="1" applyAlignment="1" applyProtection="1">
      <alignment vertical="center"/>
      <protection locked="0"/>
    </xf>
    <xf numFmtId="3" fontId="25" fillId="0" borderId="2" xfId="0" applyNumberFormat="1" applyFont="1" applyFill="1" applyBorder="1" applyAlignment="1" applyProtection="1">
      <alignment vertical="center"/>
      <protection locked="0"/>
    </xf>
    <xf numFmtId="3" fontId="30" fillId="0" borderId="45" xfId="0" applyNumberFormat="1" applyFont="1" applyFill="1" applyBorder="1" applyAlignment="1" applyProtection="1">
      <alignment horizontal="right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2" xfId="0" applyNumberFormat="1" applyFont="1" applyFill="1" applyBorder="1" applyAlignment="1" applyProtection="1">
      <alignment vertical="center"/>
      <protection locked="0"/>
    </xf>
    <xf numFmtId="3" fontId="21" fillId="0" borderId="2" xfId="0" applyNumberFormat="1" applyFont="1" applyFill="1" applyBorder="1" applyAlignment="1" applyProtection="1">
      <alignment vertical="center"/>
      <protection locked="0"/>
    </xf>
    <xf numFmtId="3" fontId="21" fillId="0" borderId="17" xfId="0" applyNumberFormat="1" applyFont="1" applyFill="1" applyBorder="1" applyAlignment="1" applyProtection="1">
      <alignment horizontal="right" vertical="center"/>
      <protection locked="0"/>
    </xf>
    <xf numFmtId="3" fontId="37" fillId="0" borderId="45" xfId="0" applyNumberFormat="1" applyFont="1" applyFill="1" applyBorder="1" applyAlignment="1" applyProtection="1">
      <alignment horizontal="right" vertical="center"/>
      <protection locked="0"/>
    </xf>
    <xf numFmtId="3" fontId="37" fillId="0" borderId="7" xfId="0" applyNumberFormat="1" applyFont="1" applyFill="1" applyBorder="1" applyAlignment="1" applyProtection="1">
      <alignment horizontal="right" vertical="center"/>
      <protection locked="0"/>
    </xf>
    <xf numFmtId="0" fontId="37" fillId="0" borderId="0" xfId="0" applyNumberFormat="1" applyFont="1" applyFill="1" applyBorder="1" applyAlignment="1" applyProtection="1">
      <alignment vertical="center"/>
      <protection locked="0"/>
    </xf>
    <xf numFmtId="49" fontId="30" fillId="0" borderId="22" xfId="0" applyNumberFormat="1" applyFont="1" applyFill="1" applyBorder="1" applyAlignment="1" applyProtection="1">
      <alignment horizontal="center" vertical="center"/>
      <protection locked="0"/>
    </xf>
    <xf numFmtId="3" fontId="30" fillId="0" borderId="54" xfId="0" applyNumberFormat="1" applyFont="1" applyFill="1" applyBorder="1" applyAlignment="1" applyProtection="1">
      <alignment horizontal="right" vertical="center"/>
      <protection locked="0"/>
    </xf>
    <xf numFmtId="164" fontId="25" fillId="0" borderId="3" xfId="0" applyNumberFormat="1" applyFont="1" applyFill="1" applyBorder="1" applyAlignment="1" applyProtection="1">
      <alignment vertical="center"/>
      <protection locked="0"/>
    </xf>
    <xf numFmtId="3" fontId="25" fillId="0" borderId="3" xfId="0" applyNumberFormat="1" applyFont="1" applyFill="1" applyBorder="1" applyAlignment="1" applyProtection="1">
      <alignment vertical="center"/>
      <protection locked="0"/>
    </xf>
    <xf numFmtId="0" fontId="17" fillId="0" borderId="3" xfId="0" applyNumberFormat="1" applyFont="1" applyFill="1" applyBorder="1" applyAlignment="1" applyProtection="1">
      <alignment vertical="center" wrapText="1"/>
      <protection locked="0"/>
    </xf>
    <xf numFmtId="164" fontId="25" fillId="0" borderId="3" xfId="0" applyNumberFormat="1" applyFont="1" applyFill="1" applyBorder="1" applyAlignment="1" applyProtection="1">
      <alignment horizontal="center" vertical="center"/>
      <protection locked="0"/>
    </xf>
    <xf numFmtId="0" fontId="30" fillId="0" borderId="59" xfId="0" applyNumberFormat="1" applyFont="1" applyFill="1" applyBorder="1" applyAlignment="1" applyProtection="1">
      <alignment horizontal="centerContinuous" vertical="center"/>
      <protection locked="0"/>
    </xf>
    <xf numFmtId="0" fontId="30" fillId="0" borderId="53" xfId="0" applyNumberFormat="1" applyFont="1" applyFill="1" applyBorder="1" applyAlignment="1" applyProtection="1">
      <alignment vertical="center" wrapText="1"/>
      <protection locked="0"/>
    </xf>
    <xf numFmtId="3" fontId="30" fillId="0" borderId="53" xfId="0" applyNumberFormat="1" applyFont="1" applyFill="1" applyBorder="1" applyAlignment="1" applyProtection="1">
      <alignment horizontal="right" vertical="center"/>
      <protection locked="0"/>
    </xf>
    <xf numFmtId="164" fontId="25" fillId="0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60" xfId="0" applyNumberFormat="1" applyFont="1" applyFill="1" applyBorder="1" applyAlignment="1" applyProtection="1">
      <alignment horizontal="centerContinuous" vertical="center"/>
      <protection locked="0"/>
    </xf>
    <xf numFmtId="0" fontId="25" fillId="0" borderId="61" xfId="0" applyNumberFormat="1" applyFont="1" applyFill="1" applyBorder="1" applyAlignment="1" applyProtection="1">
      <alignment vertical="center" wrapText="1"/>
      <protection locked="0"/>
    </xf>
    <xf numFmtId="164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25" fillId="0" borderId="30" xfId="0" applyNumberFormat="1" applyFont="1" applyFill="1" applyBorder="1" applyAlignment="1" applyProtection="1">
      <alignment horizontal="right" vertical="center"/>
      <protection locked="0"/>
    </xf>
    <xf numFmtId="3" fontId="25" fillId="0" borderId="36" xfId="0" applyNumberFormat="1" applyFont="1" applyFill="1" applyBorder="1" applyAlignment="1" applyProtection="1">
      <alignment horizontal="right" vertical="center"/>
      <protection locked="0"/>
    </xf>
    <xf numFmtId="3" fontId="25" fillId="0" borderId="62" xfId="0" applyNumberFormat="1" applyFont="1" applyFill="1" applyBorder="1" applyAlignment="1" applyProtection="1">
      <alignment horizontal="right" vertical="center"/>
      <protection locked="0"/>
    </xf>
    <xf numFmtId="3" fontId="25" fillId="0" borderId="63" xfId="0" applyNumberFormat="1" applyFont="1" applyFill="1" applyBorder="1" applyAlignment="1" applyProtection="1">
      <alignment horizontal="right" vertical="center"/>
      <protection locked="0"/>
    </xf>
    <xf numFmtId="0" fontId="30" fillId="0" borderId="60" xfId="0" applyNumberFormat="1" applyFont="1" applyFill="1" applyBorder="1" applyAlignment="1" applyProtection="1">
      <alignment horizontal="centerContinuous" vertical="center"/>
      <protection locked="0"/>
    </xf>
    <xf numFmtId="0" fontId="30" fillId="0" borderId="30" xfId="0" applyNumberFormat="1" applyFont="1" applyFill="1" applyBorder="1" applyAlignment="1" applyProtection="1">
      <alignment vertical="center" wrapText="1"/>
      <protection locked="0"/>
    </xf>
    <xf numFmtId="164" fontId="30" fillId="0" borderId="30" xfId="0" applyNumberFormat="1" applyFont="1" applyFill="1" applyBorder="1" applyAlignment="1" applyProtection="1">
      <alignment horizontal="center" vertical="center"/>
      <protection locked="0"/>
    </xf>
    <xf numFmtId="3" fontId="30" fillId="0" borderId="30" xfId="0" applyNumberFormat="1" applyFont="1" applyFill="1" applyBorder="1" applyAlignment="1" applyProtection="1">
      <alignment vertical="center"/>
      <protection locked="0"/>
    </xf>
    <xf numFmtId="3" fontId="30" fillId="0" borderId="64" xfId="0" applyNumberFormat="1" applyFont="1" applyFill="1" applyBorder="1" applyAlignment="1" applyProtection="1">
      <alignment vertical="center"/>
      <protection locked="0"/>
    </xf>
    <xf numFmtId="3" fontId="30" fillId="0" borderId="65" xfId="0" applyNumberFormat="1" applyFont="1" applyFill="1" applyBorder="1" applyAlignment="1" applyProtection="1">
      <alignment vertical="center"/>
      <protection locked="0"/>
    </xf>
    <xf numFmtId="3" fontId="30" fillId="0" borderId="66" xfId="0" applyNumberFormat="1" applyFont="1" applyFill="1" applyBorder="1" applyAlignment="1" applyProtection="1">
      <alignment vertical="center"/>
      <protection locked="0"/>
    </xf>
    <xf numFmtId="0" fontId="19" fillId="0" borderId="13" xfId="0" applyNumberFormat="1" applyFont="1" applyFill="1" applyBorder="1" applyAlignment="1" applyProtection="1">
      <alignment horizontal="centerContinuous" vertical="center"/>
      <protection locked="0"/>
    </xf>
    <xf numFmtId="0" fontId="19" fillId="0" borderId="5" xfId="0" applyNumberFormat="1" applyFont="1" applyFill="1" applyBorder="1" applyAlignment="1" applyProtection="1">
      <alignment vertical="center" wrapText="1"/>
      <protection locked="0"/>
    </xf>
    <xf numFmtId="164" fontId="19" fillId="0" borderId="5" xfId="0" applyNumberFormat="1" applyFont="1" applyFill="1" applyBorder="1" applyAlignment="1" applyProtection="1">
      <alignment horizontal="center" vertical="center"/>
      <protection locked="0"/>
    </xf>
    <xf numFmtId="3" fontId="19" fillId="0" borderId="5" xfId="0" applyNumberFormat="1" applyFont="1" applyFill="1" applyBorder="1" applyAlignment="1" applyProtection="1">
      <alignment vertical="center"/>
      <protection locked="0"/>
    </xf>
    <xf numFmtId="3" fontId="19" fillId="0" borderId="46" xfId="0" applyNumberFormat="1" applyFont="1" applyFill="1" applyBorder="1" applyAlignment="1" applyProtection="1">
      <alignment vertical="center"/>
      <protection locked="0"/>
    </xf>
    <xf numFmtId="3" fontId="19" fillId="0" borderId="6" xfId="0" applyNumberFormat="1" applyFont="1" applyFill="1" applyBorder="1" applyAlignment="1" applyProtection="1">
      <alignment vertical="center"/>
      <protection locked="0"/>
    </xf>
    <xf numFmtId="0" fontId="25" fillId="0" borderId="31" xfId="0" applyNumberFormat="1" applyFont="1" applyFill="1" applyBorder="1" applyAlignment="1" applyProtection="1">
      <alignment horizontal="centerContinuous" vertical="center"/>
      <protection locked="0"/>
    </xf>
    <xf numFmtId="3" fontId="25" fillId="0" borderId="67" xfId="0" applyNumberFormat="1" applyFont="1" applyFill="1" applyBorder="1" applyAlignment="1" applyProtection="1">
      <alignment vertical="center"/>
      <protection locked="0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0" fontId="25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45" xfId="0" applyNumberFormat="1" applyFont="1" applyFill="1" applyBorder="1" applyAlignment="1" applyProtection="1">
      <alignment vertical="center"/>
      <protection locked="0"/>
    </xf>
    <xf numFmtId="3" fontId="25" fillId="0" borderId="35" xfId="0" applyNumberFormat="1" applyFont="1" applyFill="1" applyBorder="1" applyAlignment="1" applyProtection="1">
      <alignment vertical="center"/>
      <protection locked="0"/>
    </xf>
    <xf numFmtId="3" fontId="30" fillId="0" borderId="32" xfId="0" applyNumberFormat="1" applyFont="1" applyFill="1" applyBorder="1" applyAlignment="1" applyProtection="1">
      <alignment vertical="center"/>
      <protection locked="0"/>
    </xf>
    <xf numFmtId="3" fontId="30" fillId="0" borderId="26" xfId="0" applyNumberFormat="1" applyFont="1" applyFill="1" applyBorder="1" applyAlignment="1" applyProtection="1">
      <alignment vertical="center"/>
      <protection locked="0"/>
    </xf>
    <xf numFmtId="3" fontId="30" fillId="0" borderId="18" xfId="0" applyNumberFormat="1" applyFont="1" applyFill="1" applyBorder="1" applyAlignment="1" applyProtection="1">
      <alignment vertical="center"/>
      <protection locked="0"/>
    </xf>
    <xf numFmtId="3" fontId="25" fillId="0" borderId="68" xfId="0" applyNumberFormat="1" applyFont="1" applyFill="1" applyBorder="1" applyAlignment="1" applyProtection="1">
      <alignment horizontal="right" vertical="center"/>
      <protection locked="0"/>
    </xf>
    <xf numFmtId="164" fontId="35" fillId="0" borderId="45" xfId="0" applyNumberFormat="1" applyFont="1" applyFill="1" applyBorder="1" applyAlignment="1" applyProtection="1">
      <alignment vertical="center"/>
      <protection locked="0"/>
    </xf>
    <xf numFmtId="3" fontId="35" fillId="0" borderId="2" xfId="0" applyNumberFormat="1" applyFont="1" applyFill="1" applyBorder="1" applyAlignment="1" applyProtection="1">
      <alignment vertical="center"/>
      <protection locked="0"/>
    </xf>
    <xf numFmtId="3" fontId="35" fillId="0" borderId="17" xfId="0" applyNumberFormat="1" applyFont="1" applyFill="1" applyBorder="1" applyAlignment="1" applyProtection="1">
      <alignment horizontal="right" vertical="center"/>
      <protection locked="0"/>
    </xf>
    <xf numFmtId="3" fontId="35" fillId="0" borderId="68" xfId="0" applyNumberFormat="1" applyFont="1" applyFill="1" applyBorder="1" applyAlignment="1" applyProtection="1">
      <alignment horizontal="right" vertical="center"/>
      <protection locked="0"/>
    </xf>
    <xf numFmtId="0" fontId="36" fillId="0" borderId="0" xfId="0" applyNumberFormat="1" applyFont="1" applyFill="1" applyBorder="1" applyAlignment="1" applyProtection="1">
      <alignment vertical="center"/>
      <protection locked="0"/>
    </xf>
    <xf numFmtId="1" fontId="30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30" fillId="0" borderId="47" xfId="0" applyNumberFormat="1" applyFont="1" applyFill="1" applyBorder="1" applyAlignment="1" applyProtection="1">
      <alignment vertical="center"/>
      <protection locked="0"/>
    </xf>
    <xf numFmtId="3" fontId="30" fillId="0" borderId="29" xfId="0" applyNumberFormat="1" applyFont="1" applyFill="1" applyBorder="1" applyAlignment="1" applyProtection="1">
      <alignment horizontal="right" vertical="center"/>
      <protection locked="0"/>
    </xf>
    <xf numFmtId="3" fontId="30" fillId="0" borderId="70" xfId="0" applyNumberFormat="1" applyFont="1" applyFill="1" applyBorder="1" applyAlignment="1" applyProtection="1">
      <alignment horizontal="right" vertical="center"/>
      <protection locked="0"/>
    </xf>
    <xf numFmtId="164" fontId="21" fillId="0" borderId="2" xfId="18" applyNumberFormat="1" applyFont="1" applyFill="1" applyBorder="1" applyAlignment="1" applyProtection="1">
      <alignment vertical="center" wrapText="1"/>
      <protection locked="0"/>
    </xf>
    <xf numFmtId="3" fontId="31" fillId="0" borderId="24" xfId="0" applyNumberFormat="1" applyFont="1" applyBorder="1" applyAlignment="1">
      <alignment horizontal="centerContinuous" vertical="center"/>
    </xf>
    <xf numFmtId="3" fontId="2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3" fontId="21" fillId="0" borderId="45" xfId="0" applyNumberFormat="1" applyFont="1" applyFill="1" applyBorder="1" applyAlignment="1" applyProtection="1">
      <alignment horizontal="right" vertical="center"/>
      <protection locked="0"/>
    </xf>
    <xf numFmtId="1" fontId="21" fillId="0" borderId="51" xfId="0" applyNumberFormat="1" applyFont="1" applyFill="1" applyBorder="1" applyAlignment="1" applyProtection="1">
      <alignment horizontal="centerContinuous" vertical="center"/>
      <protection locked="0"/>
    </xf>
    <xf numFmtId="164" fontId="37" fillId="0" borderId="2" xfId="0" applyNumberFormat="1" applyFont="1" applyFill="1" applyBorder="1" applyAlignment="1" applyProtection="1">
      <alignment horizontal="center" vertical="center"/>
      <protection locked="0"/>
    </xf>
    <xf numFmtId="3" fontId="37" fillId="0" borderId="2" xfId="0" applyNumberFormat="1" applyFont="1" applyFill="1" applyBorder="1" applyAlignment="1" applyProtection="1">
      <alignment vertical="center"/>
      <protection locked="0"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7" xfId="0" applyNumberFormat="1" applyFont="1" applyFill="1" applyBorder="1" applyAlignment="1" applyProtection="1">
      <alignment vertical="center"/>
      <protection locked="0"/>
    </xf>
    <xf numFmtId="0" fontId="21" fillId="0" borderId="0" xfId="0" applyNumberFormat="1" applyFont="1" applyFill="1" applyBorder="1" applyAlignment="1" applyProtection="1">
      <alignment vertical="center"/>
      <protection locked="0"/>
    </xf>
    <xf numFmtId="164" fontId="21" fillId="0" borderId="45" xfId="0" applyNumberFormat="1" applyFont="1" applyFill="1" applyBorder="1" applyAlignment="1" applyProtection="1">
      <alignment vertical="center"/>
      <protection locked="0"/>
    </xf>
    <xf numFmtId="3" fontId="21" fillId="0" borderId="68" xfId="0" applyNumberFormat="1" applyFont="1" applyFill="1" applyBorder="1" applyAlignment="1" applyProtection="1">
      <alignment horizontal="right" vertical="center"/>
      <protection locked="0"/>
    </xf>
    <xf numFmtId="0" fontId="30" fillId="0" borderId="71" xfId="0" applyNumberFormat="1" applyFont="1" applyFill="1" applyBorder="1" applyAlignment="1" applyProtection="1">
      <alignment horizontal="center" vertical="center"/>
      <protection locked="0"/>
    </xf>
    <xf numFmtId="3" fontId="30" fillId="0" borderId="30" xfId="0" applyNumberFormat="1" applyFont="1" applyFill="1" applyBorder="1" applyAlignment="1" applyProtection="1">
      <alignment horizontal="right" vertical="center"/>
      <protection locked="0"/>
    </xf>
    <xf numFmtId="3" fontId="30" fillId="0" borderId="36" xfId="0" applyNumberFormat="1" applyFont="1" applyFill="1" applyBorder="1" applyAlignment="1" applyProtection="1">
      <alignment horizontal="right" vertical="center"/>
      <protection locked="0"/>
    </xf>
    <xf numFmtId="3" fontId="30" fillId="0" borderId="62" xfId="0" applyNumberFormat="1" applyFont="1" applyFill="1" applyBorder="1" applyAlignment="1" applyProtection="1">
      <alignment horizontal="right" vertical="center"/>
      <protection locked="0"/>
    </xf>
    <xf numFmtId="3" fontId="30" fillId="0" borderId="63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NumberFormat="1" applyFont="1" applyFill="1" applyBorder="1" applyAlignment="1" applyProtection="1">
      <alignment horizontal="center" vertical="center"/>
      <protection locked="0"/>
    </xf>
    <xf numFmtId="0" fontId="25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5" xfId="0" applyNumberFormat="1" applyFont="1" applyFill="1" applyBorder="1" applyAlignment="1" applyProtection="1">
      <alignment horizontal="center" vertical="center"/>
      <protection locked="0"/>
    </xf>
    <xf numFmtId="3" fontId="25" fillId="0" borderId="5" xfId="0" applyNumberFormat="1" applyFont="1" applyFill="1" applyBorder="1" applyAlignment="1" applyProtection="1">
      <alignment horizontal="right" vertical="center"/>
      <protection locked="0"/>
    </xf>
    <xf numFmtId="3" fontId="25" fillId="0" borderId="29" xfId="0" applyNumberFormat="1" applyFont="1" applyFill="1" applyBorder="1" applyAlignment="1" applyProtection="1">
      <alignment horizontal="right" vertical="center"/>
      <protection locked="0"/>
    </xf>
    <xf numFmtId="3" fontId="25" fillId="0" borderId="6" xfId="0" applyNumberFormat="1" applyFont="1" applyFill="1" applyBorder="1" applyAlignment="1" applyProtection="1">
      <alignment horizontal="right" vertical="center"/>
      <protection locked="0"/>
    </xf>
    <xf numFmtId="0" fontId="25" fillId="0" borderId="13" xfId="0" applyNumberFormat="1" applyFont="1" applyFill="1" applyBorder="1" applyAlignment="1" applyProtection="1">
      <alignment horizontal="centerContinuous" vertical="center"/>
      <protection locked="0"/>
    </xf>
    <xf numFmtId="0" fontId="25" fillId="0" borderId="5" xfId="0" applyNumberFormat="1" applyFont="1" applyFill="1" applyBorder="1" applyAlignment="1" applyProtection="1">
      <alignment vertical="center" wrapText="1"/>
      <protection locked="0"/>
    </xf>
    <xf numFmtId="164" fontId="25" fillId="0" borderId="5" xfId="0" applyNumberFormat="1" applyFont="1" applyFill="1" applyBorder="1" applyAlignment="1" applyProtection="1">
      <alignment vertical="center"/>
      <protection locked="0"/>
    </xf>
    <xf numFmtId="3" fontId="25" fillId="0" borderId="5" xfId="0" applyNumberFormat="1" applyFont="1" applyFill="1" applyBorder="1" applyAlignment="1" applyProtection="1">
      <alignment vertical="center"/>
      <protection locked="0"/>
    </xf>
    <xf numFmtId="1" fontId="2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5" xfId="18" applyNumberFormat="1" applyFont="1" applyFill="1" applyBorder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1">
      <selection activeCell="C12" sqref="C12"/>
    </sheetView>
  </sheetViews>
  <sheetFormatPr defaultColWidth="9.00390625" defaultRowHeight="12.75"/>
  <cols>
    <col min="1" max="1" width="8.00390625" style="1" customWidth="1"/>
    <col min="2" max="2" width="31.375" style="1" customWidth="1"/>
    <col min="3" max="3" width="6.875" style="1" customWidth="1"/>
    <col min="4" max="4" width="12.25390625" style="1" customWidth="1"/>
    <col min="5" max="6" width="14.00390625" style="1" customWidth="1"/>
    <col min="7" max="7" width="12.25390625" style="1" customWidth="1"/>
    <col min="8" max="16384" width="10.00390625" style="1" customWidth="1"/>
  </cols>
  <sheetData>
    <row r="1" spans="4:8" ht="15.75">
      <c r="D1" s="2"/>
      <c r="E1" s="2"/>
      <c r="F1" s="12" t="s">
        <v>0</v>
      </c>
      <c r="G1" s="2"/>
      <c r="H1" s="3"/>
    </row>
    <row r="2" spans="1:8" ht="14.25" customHeight="1">
      <c r="A2" s="4"/>
      <c r="B2" s="5"/>
      <c r="C2" s="6"/>
      <c r="D2" s="7"/>
      <c r="E2" s="7"/>
      <c r="F2" s="86" t="s">
        <v>34</v>
      </c>
      <c r="G2" s="7"/>
      <c r="H2" s="3"/>
    </row>
    <row r="3" spans="1:8" ht="13.5" customHeight="1">
      <c r="A3" s="4"/>
      <c r="B3" s="5"/>
      <c r="C3" s="6"/>
      <c r="D3" s="7"/>
      <c r="E3" s="7"/>
      <c r="F3" s="86" t="s">
        <v>57</v>
      </c>
      <c r="G3" s="7"/>
      <c r="H3" s="3"/>
    </row>
    <row r="4" spans="1:8" ht="15" customHeight="1">
      <c r="A4" s="4"/>
      <c r="B4" s="5"/>
      <c r="C4" s="6"/>
      <c r="D4" s="7"/>
      <c r="E4" s="7"/>
      <c r="F4" s="86" t="s">
        <v>49</v>
      </c>
      <c r="G4" s="7"/>
      <c r="H4" s="3"/>
    </row>
    <row r="5" spans="1:8" s="13" customFormat="1" ht="49.5" customHeight="1">
      <c r="A5" s="8" t="s">
        <v>1</v>
      </c>
      <c r="B5" s="9"/>
      <c r="C5" s="10"/>
      <c r="D5" s="11"/>
      <c r="E5" s="11"/>
      <c r="F5" s="11"/>
      <c r="G5" s="11"/>
      <c r="H5" s="12"/>
    </row>
    <row r="6" spans="1:8" s="13" customFormat="1" ht="17.25" customHeight="1" thickBot="1">
      <c r="A6" s="8"/>
      <c r="B6" s="9"/>
      <c r="C6" s="10"/>
      <c r="D6" s="11"/>
      <c r="E6" s="11"/>
      <c r="F6" s="11"/>
      <c r="G6" s="11" t="s">
        <v>23</v>
      </c>
      <c r="H6" s="12"/>
    </row>
    <row r="7" spans="1:7" s="14" customFormat="1" ht="28.5" customHeight="1">
      <c r="A7" s="30" t="s">
        <v>2</v>
      </c>
      <c r="B7" s="31" t="s">
        <v>3</v>
      </c>
      <c r="C7" s="32" t="s">
        <v>4</v>
      </c>
      <c r="D7" s="33" t="s">
        <v>5</v>
      </c>
      <c r="E7" s="42"/>
      <c r="F7" s="48" t="s">
        <v>6</v>
      </c>
      <c r="G7" s="48"/>
    </row>
    <row r="8" spans="1:7" s="14" customFormat="1" ht="14.25" customHeight="1">
      <c r="A8" s="15" t="s">
        <v>7</v>
      </c>
      <c r="B8" s="16"/>
      <c r="C8" s="17" t="s">
        <v>8</v>
      </c>
      <c r="D8" s="18" t="s">
        <v>42</v>
      </c>
      <c r="E8" s="71" t="s">
        <v>9</v>
      </c>
      <c r="F8" s="52" t="s">
        <v>22</v>
      </c>
      <c r="G8" s="19" t="s">
        <v>9</v>
      </c>
    </row>
    <row r="9" spans="1:7" s="41" customFormat="1" ht="12.75" customHeight="1" thickBot="1">
      <c r="A9" s="37">
        <v>1</v>
      </c>
      <c r="B9" s="38">
        <v>2</v>
      </c>
      <c r="C9" s="38">
        <v>3</v>
      </c>
      <c r="D9" s="38">
        <v>4</v>
      </c>
      <c r="E9" s="72">
        <v>5</v>
      </c>
      <c r="F9" s="53">
        <v>6</v>
      </c>
      <c r="G9" s="39">
        <v>7</v>
      </c>
    </row>
    <row r="10" spans="1:7" s="63" customFormat="1" ht="32.25" customHeight="1" thickBot="1" thickTop="1">
      <c r="A10" s="58">
        <v>750</v>
      </c>
      <c r="B10" s="59" t="s">
        <v>53</v>
      </c>
      <c r="C10" s="60" t="s">
        <v>54</v>
      </c>
      <c r="D10" s="76"/>
      <c r="E10" s="73"/>
      <c r="F10" s="61"/>
      <c r="G10" s="62">
        <f>G11</f>
        <v>66200</v>
      </c>
    </row>
    <row r="11" spans="1:7" s="2" customFormat="1" ht="21.75" customHeight="1" thickTop="1">
      <c r="A11" s="67" t="s">
        <v>55</v>
      </c>
      <c r="B11" s="20" t="s">
        <v>56</v>
      </c>
      <c r="C11" s="21"/>
      <c r="D11" s="22"/>
      <c r="E11" s="74"/>
      <c r="F11" s="54"/>
      <c r="G11" s="23">
        <f>SUM(G12:G14)</f>
        <v>66200</v>
      </c>
    </row>
    <row r="12" spans="1:7" s="2" customFormat="1" ht="31.5" customHeight="1">
      <c r="A12" s="97">
        <v>4010</v>
      </c>
      <c r="B12" s="98" t="s">
        <v>24</v>
      </c>
      <c r="C12" s="99"/>
      <c r="D12" s="100"/>
      <c r="E12" s="101"/>
      <c r="F12" s="102"/>
      <c r="G12" s="103">
        <v>55000</v>
      </c>
    </row>
    <row r="13" spans="1:7" s="41" customFormat="1" ht="15.75" customHeight="1">
      <c r="A13" s="69">
        <v>4110</v>
      </c>
      <c r="B13" s="24" t="s">
        <v>28</v>
      </c>
      <c r="C13" s="94"/>
      <c r="D13" s="94"/>
      <c r="E13" s="95"/>
      <c r="F13" s="96"/>
      <c r="G13" s="27">
        <v>9850</v>
      </c>
    </row>
    <row r="14" spans="1:7" s="41" customFormat="1" ht="15.75" customHeight="1" thickBot="1">
      <c r="A14" s="69">
        <v>4120</v>
      </c>
      <c r="B14" s="24" t="s">
        <v>29</v>
      </c>
      <c r="C14" s="94"/>
      <c r="D14" s="94"/>
      <c r="E14" s="95"/>
      <c r="F14" s="96"/>
      <c r="G14" s="27">
        <v>1350</v>
      </c>
    </row>
    <row r="15" spans="1:7" s="63" customFormat="1" ht="22.5" customHeight="1" thickBot="1" thickTop="1">
      <c r="A15" s="58">
        <v>758</v>
      </c>
      <c r="B15" s="59" t="s">
        <v>19</v>
      </c>
      <c r="C15" s="60" t="s">
        <v>15</v>
      </c>
      <c r="D15" s="76"/>
      <c r="E15" s="73">
        <f>E16</f>
        <v>1503500</v>
      </c>
      <c r="F15" s="61"/>
      <c r="G15" s="62"/>
    </row>
    <row r="16" spans="1:7" s="2" customFormat="1" ht="21.75" customHeight="1" thickTop="1">
      <c r="A16" s="67">
        <v>75814</v>
      </c>
      <c r="B16" s="20" t="s">
        <v>31</v>
      </c>
      <c r="C16" s="21"/>
      <c r="D16" s="22"/>
      <c r="E16" s="74">
        <f>SUM(E17)</f>
        <v>1503500</v>
      </c>
      <c r="F16" s="54"/>
      <c r="G16" s="23"/>
    </row>
    <row r="17" spans="1:7" s="43" customFormat="1" ht="25.5" customHeight="1" thickBot="1">
      <c r="A17" s="66" t="s">
        <v>32</v>
      </c>
      <c r="B17" s="44" t="s">
        <v>33</v>
      </c>
      <c r="C17" s="45"/>
      <c r="D17" s="46"/>
      <c r="E17" s="49">
        <v>1503500</v>
      </c>
      <c r="F17" s="55"/>
      <c r="G17" s="47"/>
    </row>
    <row r="18" spans="1:7" s="63" customFormat="1" ht="22.5" customHeight="1" thickBot="1" thickTop="1">
      <c r="A18" s="68">
        <v>801</v>
      </c>
      <c r="B18" s="59" t="s">
        <v>10</v>
      </c>
      <c r="C18" s="60" t="s">
        <v>11</v>
      </c>
      <c r="D18" s="76"/>
      <c r="E18" s="73">
        <f>E19+E24</f>
        <v>7000</v>
      </c>
      <c r="F18" s="61"/>
      <c r="G18" s="62">
        <f>G19+G24</f>
        <v>32320</v>
      </c>
    </row>
    <row r="19" spans="1:7" s="2" customFormat="1" ht="21.75" customHeight="1" thickTop="1">
      <c r="A19" s="67">
        <v>80101</v>
      </c>
      <c r="B19" s="20" t="s">
        <v>12</v>
      </c>
      <c r="C19" s="21"/>
      <c r="D19" s="22"/>
      <c r="E19" s="74">
        <f>SUM(E20:E23)</f>
        <v>7000</v>
      </c>
      <c r="F19" s="54"/>
      <c r="G19" s="23">
        <f>SUM(G20:G23)</f>
        <v>31320</v>
      </c>
    </row>
    <row r="20" spans="1:7" s="2" customFormat="1" ht="18" customHeight="1">
      <c r="A20" s="69" t="s">
        <v>35</v>
      </c>
      <c r="B20" s="24" t="s">
        <v>13</v>
      </c>
      <c r="C20" s="25"/>
      <c r="D20" s="26"/>
      <c r="E20" s="75">
        <v>7000</v>
      </c>
      <c r="F20" s="56"/>
      <c r="G20" s="27"/>
    </row>
    <row r="21" spans="1:7" s="43" customFormat="1" ht="27.75" customHeight="1">
      <c r="A21" s="66">
        <v>4010</v>
      </c>
      <c r="B21" s="44" t="s">
        <v>24</v>
      </c>
      <c r="C21" s="45"/>
      <c r="D21" s="46"/>
      <c r="E21" s="49"/>
      <c r="F21" s="55"/>
      <c r="G21" s="47">
        <v>25320</v>
      </c>
    </row>
    <row r="22" spans="1:7" s="43" customFormat="1" ht="20.25" customHeight="1">
      <c r="A22" s="66" t="s">
        <v>36</v>
      </c>
      <c r="B22" s="44" t="s">
        <v>38</v>
      </c>
      <c r="C22" s="45"/>
      <c r="D22" s="46"/>
      <c r="E22" s="49"/>
      <c r="F22" s="55"/>
      <c r="G22" s="47">
        <v>4000</v>
      </c>
    </row>
    <row r="23" spans="1:7" s="43" customFormat="1" ht="20.25" customHeight="1">
      <c r="A23" s="66" t="s">
        <v>37</v>
      </c>
      <c r="B23" s="44" t="s">
        <v>39</v>
      </c>
      <c r="C23" s="45"/>
      <c r="D23" s="46"/>
      <c r="E23" s="49"/>
      <c r="F23" s="55"/>
      <c r="G23" s="47">
        <v>2000</v>
      </c>
    </row>
    <row r="24" spans="1:7" s="2" customFormat="1" ht="21.75" customHeight="1">
      <c r="A24" s="67" t="s">
        <v>40</v>
      </c>
      <c r="B24" s="20" t="s">
        <v>41</v>
      </c>
      <c r="C24" s="21"/>
      <c r="D24" s="22"/>
      <c r="E24" s="74"/>
      <c r="F24" s="54"/>
      <c r="G24" s="23">
        <f>SUM(G25)</f>
        <v>1000</v>
      </c>
    </row>
    <row r="25" spans="1:7" s="43" customFormat="1" ht="24" customHeight="1" thickBot="1">
      <c r="A25" s="66" t="s">
        <v>36</v>
      </c>
      <c r="B25" s="44" t="s">
        <v>38</v>
      </c>
      <c r="C25" s="45"/>
      <c r="D25" s="46"/>
      <c r="E25" s="49"/>
      <c r="F25" s="55"/>
      <c r="G25" s="47">
        <v>1000</v>
      </c>
    </row>
    <row r="26" spans="1:7" s="63" customFormat="1" ht="22.5" customHeight="1" thickBot="1" thickTop="1">
      <c r="A26" s="68" t="s">
        <v>43</v>
      </c>
      <c r="B26" s="59" t="s">
        <v>44</v>
      </c>
      <c r="C26" s="60" t="s">
        <v>15</v>
      </c>
      <c r="D26" s="76">
        <f>D37+D27</f>
        <v>78100</v>
      </c>
      <c r="E26" s="73">
        <f>E37+E27</f>
        <v>78100</v>
      </c>
      <c r="F26" s="61"/>
      <c r="G26" s="62">
        <f>G37+G27</f>
        <v>25320</v>
      </c>
    </row>
    <row r="27" spans="1:7" s="2" customFormat="1" ht="21.75" customHeight="1" thickTop="1">
      <c r="A27" s="67" t="s">
        <v>51</v>
      </c>
      <c r="B27" s="20" t="s">
        <v>52</v>
      </c>
      <c r="C27" s="21"/>
      <c r="D27" s="22"/>
      <c r="E27" s="74"/>
      <c r="F27" s="54"/>
      <c r="G27" s="23"/>
    </row>
    <row r="28" spans="1:7" s="43" customFormat="1" ht="24" customHeight="1">
      <c r="A28" s="66" t="s">
        <v>36</v>
      </c>
      <c r="B28" s="44" t="s">
        <v>38</v>
      </c>
      <c r="C28" s="45"/>
      <c r="D28" s="46"/>
      <c r="E28" s="49"/>
      <c r="F28" s="55"/>
      <c r="G28" s="47"/>
    </row>
    <row r="29" spans="1:7" s="63" customFormat="1" ht="22.5" customHeight="1">
      <c r="A29" s="87"/>
      <c r="B29" s="88"/>
      <c r="C29" s="89"/>
      <c r="D29" s="90"/>
      <c r="E29" s="91"/>
      <c r="F29" s="92"/>
      <c r="G29" s="93"/>
    </row>
    <row r="30" spans="1:7" s="63" customFormat="1" ht="22.5" customHeight="1">
      <c r="A30" s="87"/>
      <c r="B30" s="88"/>
      <c r="C30" s="89"/>
      <c r="D30" s="90"/>
      <c r="E30" s="91"/>
      <c r="F30" s="92"/>
      <c r="G30" s="93"/>
    </row>
    <row r="31" spans="1:7" s="63" customFormat="1" ht="22.5" customHeight="1">
      <c r="A31" s="87"/>
      <c r="B31" s="88"/>
      <c r="C31" s="89"/>
      <c r="D31" s="90"/>
      <c r="E31" s="91"/>
      <c r="F31" s="92"/>
      <c r="G31" s="93"/>
    </row>
    <row r="32" spans="1:7" s="63" customFormat="1" ht="22.5" customHeight="1">
      <c r="A32" s="87"/>
      <c r="B32" s="88"/>
      <c r="C32" s="89"/>
      <c r="D32" s="90"/>
      <c r="E32" s="91"/>
      <c r="F32" s="92"/>
      <c r="G32" s="93"/>
    </row>
    <row r="33" spans="1:7" s="63" customFormat="1" ht="22.5" customHeight="1">
      <c r="A33" s="87"/>
      <c r="B33" s="88"/>
      <c r="C33" s="89"/>
      <c r="D33" s="90"/>
      <c r="E33" s="91"/>
      <c r="F33" s="92"/>
      <c r="G33" s="93"/>
    </row>
    <row r="34" spans="1:7" s="63" customFormat="1" ht="22.5" customHeight="1">
      <c r="A34" s="87"/>
      <c r="B34" s="88"/>
      <c r="C34" s="89"/>
      <c r="D34" s="90"/>
      <c r="E34" s="91"/>
      <c r="F34" s="92"/>
      <c r="G34" s="93"/>
    </row>
    <row r="35" spans="1:7" s="63" customFormat="1" ht="22.5" customHeight="1">
      <c r="A35" s="87"/>
      <c r="B35" s="88"/>
      <c r="C35" s="89"/>
      <c r="D35" s="90"/>
      <c r="E35" s="91"/>
      <c r="F35" s="92"/>
      <c r="G35" s="93"/>
    </row>
    <row r="36" spans="1:7" s="63" customFormat="1" ht="22.5" customHeight="1">
      <c r="A36" s="87"/>
      <c r="B36" s="88"/>
      <c r="C36" s="89"/>
      <c r="D36" s="90"/>
      <c r="E36" s="91"/>
      <c r="F36" s="92"/>
      <c r="G36" s="93"/>
    </row>
    <row r="37" spans="1:7" s="2" customFormat="1" ht="21.75" customHeight="1">
      <c r="A37" s="67" t="s">
        <v>45</v>
      </c>
      <c r="B37" s="20" t="s">
        <v>46</v>
      </c>
      <c r="C37" s="21"/>
      <c r="D37" s="22">
        <f>SUM(D38:D39)</f>
        <v>78100</v>
      </c>
      <c r="E37" s="74">
        <f>SUM(E38:E39)</f>
        <v>78100</v>
      </c>
      <c r="F37" s="54"/>
      <c r="G37" s="23">
        <f>SUM(G38:G39)</f>
        <v>25320</v>
      </c>
    </row>
    <row r="38" spans="1:7" s="2" customFormat="1" ht="76.5" customHeight="1">
      <c r="A38" s="69" t="s">
        <v>47</v>
      </c>
      <c r="B38" s="24" t="s">
        <v>48</v>
      </c>
      <c r="C38" s="25"/>
      <c r="D38" s="26"/>
      <c r="E38" s="75">
        <v>78100</v>
      </c>
      <c r="F38" s="56"/>
      <c r="G38" s="27"/>
    </row>
    <row r="39" spans="1:7" s="43" customFormat="1" ht="25.5" customHeight="1" thickBot="1">
      <c r="A39" s="66" t="s">
        <v>32</v>
      </c>
      <c r="B39" s="77" t="s">
        <v>33</v>
      </c>
      <c r="C39" s="45"/>
      <c r="D39" s="46">
        <v>78100</v>
      </c>
      <c r="E39" s="49"/>
      <c r="F39" s="55"/>
      <c r="G39" s="47">
        <v>25320</v>
      </c>
    </row>
    <row r="40" spans="1:7" s="63" customFormat="1" ht="22.5" customHeight="1" thickBot="1" thickTop="1">
      <c r="A40" s="68">
        <v>853</v>
      </c>
      <c r="B40" s="59" t="s">
        <v>14</v>
      </c>
      <c r="C40" s="60" t="s">
        <v>15</v>
      </c>
      <c r="D40" s="76">
        <f>D41</f>
        <v>0</v>
      </c>
      <c r="E40" s="73">
        <f>E41</f>
        <v>266376</v>
      </c>
      <c r="F40" s="61"/>
      <c r="G40" s="62">
        <f>G41</f>
        <v>266376</v>
      </c>
    </row>
    <row r="41" spans="1:7" s="2" customFormat="1" ht="21.75" customHeight="1" thickTop="1">
      <c r="A41" s="67">
        <v>85315</v>
      </c>
      <c r="B41" s="20" t="s">
        <v>16</v>
      </c>
      <c r="C41" s="21"/>
      <c r="D41" s="22"/>
      <c r="E41" s="74">
        <f>SUM(E42:E43)</f>
        <v>266376</v>
      </c>
      <c r="F41" s="54"/>
      <c r="G41" s="23">
        <f>SUM(G42:G43)</f>
        <v>266376</v>
      </c>
    </row>
    <row r="42" spans="1:7" s="43" customFormat="1" ht="45" customHeight="1">
      <c r="A42" s="66">
        <v>2030</v>
      </c>
      <c r="B42" s="44" t="s">
        <v>17</v>
      </c>
      <c r="C42" s="45"/>
      <c r="D42" s="46"/>
      <c r="E42" s="49">
        <v>266376</v>
      </c>
      <c r="F42" s="55"/>
      <c r="G42" s="47"/>
    </row>
    <row r="43" spans="1:7" s="43" customFormat="1" ht="18" customHeight="1" thickBot="1">
      <c r="A43" s="66">
        <v>3110</v>
      </c>
      <c r="B43" s="44" t="s">
        <v>18</v>
      </c>
      <c r="C43" s="45"/>
      <c r="D43" s="46"/>
      <c r="E43" s="49"/>
      <c r="F43" s="55"/>
      <c r="G43" s="47">
        <v>266376</v>
      </c>
    </row>
    <row r="44" spans="1:7" s="63" customFormat="1" ht="35.25" customHeight="1" thickBot="1" thickTop="1">
      <c r="A44" s="68">
        <v>854</v>
      </c>
      <c r="B44" s="59" t="s">
        <v>25</v>
      </c>
      <c r="C44" s="60" t="s">
        <v>11</v>
      </c>
      <c r="D44" s="76"/>
      <c r="E44" s="73"/>
      <c r="F44" s="61">
        <f>F45+F50</f>
        <v>17920</v>
      </c>
      <c r="G44" s="62"/>
    </row>
    <row r="45" spans="1:7" s="2" customFormat="1" ht="21.75" customHeight="1" thickTop="1">
      <c r="A45" s="67">
        <v>85401</v>
      </c>
      <c r="B45" s="20" t="s">
        <v>26</v>
      </c>
      <c r="C45" s="21"/>
      <c r="D45" s="22"/>
      <c r="E45" s="74"/>
      <c r="F45" s="54">
        <f>F46+F47+F48+F49</f>
        <v>17910</v>
      </c>
      <c r="G45" s="23"/>
    </row>
    <row r="46" spans="1:7" s="2" customFormat="1" ht="31.5" customHeight="1">
      <c r="A46" s="79">
        <v>4010</v>
      </c>
      <c r="B46" s="80" t="s">
        <v>24</v>
      </c>
      <c r="C46" s="81"/>
      <c r="D46" s="82"/>
      <c r="E46" s="83"/>
      <c r="F46" s="84">
        <v>14200</v>
      </c>
      <c r="G46" s="85"/>
    </row>
    <row r="47" spans="1:7" s="2" customFormat="1" ht="23.25" customHeight="1">
      <c r="A47" s="69">
        <v>4040</v>
      </c>
      <c r="B47" s="24" t="s">
        <v>27</v>
      </c>
      <c r="C47" s="25"/>
      <c r="D47" s="26"/>
      <c r="E47" s="75"/>
      <c r="F47" s="56">
        <v>410</v>
      </c>
      <c r="G47" s="27"/>
    </row>
    <row r="48" spans="1:7" s="2" customFormat="1" ht="23.25" customHeight="1">
      <c r="A48" s="69">
        <v>4110</v>
      </c>
      <c r="B48" s="24" t="s">
        <v>28</v>
      </c>
      <c r="C48" s="25"/>
      <c r="D48" s="26"/>
      <c r="E48" s="75"/>
      <c r="F48" s="56">
        <v>2700</v>
      </c>
      <c r="G48" s="27"/>
    </row>
    <row r="49" spans="1:7" s="2" customFormat="1" ht="33" customHeight="1">
      <c r="A49" s="69">
        <v>4120</v>
      </c>
      <c r="B49" s="24" t="s">
        <v>29</v>
      </c>
      <c r="C49" s="25"/>
      <c r="D49" s="26"/>
      <c r="E49" s="75"/>
      <c r="F49" s="56">
        <v>600</v>
      </c>
      <c r="G49" s="27"/>
    </row>
    <row r="50" spans="1:7" s="2" customFormat="1" ht="21.75" customHeight="1">
      <c r="A50" s="67">
        <v>85414</v>
      </c>
      <c r="B50" s="20" t="s">
        <v>30</v>
      </c>
      <c r="C50" s="21"/>
      <c r="D50" s="22"/>
      <c r="E50" s="74"/>
      <c r="F50" s="54">
        <f>SUM(F51)</f>
        <v>10</v>
      </c>
      <c r="G50" s="23"/>
    </row>
    <row r="51" spans="1:7" s="2" customFormat="1" ht="23.25" customHeight="1" thickBot="1">
      <c r="A51" s="69">
        <v>4040</v>
      </c>
      <c r="B51" s="24" t="s">
        <v>27</v>
      </c>
      <c r="C51" s="25"/>
      <c r="D51" s="26"/>
      <c r="E51" s="75"/>
      <c r="F51" s="56">
        <v>10</v>
      </c>
      <c r="G51" s="27"/>
    </row>
    <row r="52" spans="1:7" s="29" customFormat="1" ht="27" customHeight="1" thickBot="1" thickTop="1">
      <c r="A52" s="70"/>
      <c r="B52" s="34" t="s">
        <v>20</v>
      </c>
      <c r="C52" s="35"/>
      <c r="D52" s="36">
        <f>D44+D40+D26+D18+D15+D10</f>
        <v>78100</v>
      </c>
      <c r="E52" s="40">
        <f>E44+E40+E26+E18+E15+E10</f>
        <v>1854976</v>
      </c>
      <c r="F52" s="64">
        <f>F44+F40+F26+F18+F15+F10</f>
        <v>17920</v>
      </c>
      <c r="G52" s="65">
        <f>G44+G40+G26+G18+G15+G10</f>
        <v>390216</v>
      </c>
    </row>
    <row r="53" spans="1:7" s="29" customFormat="1" ht="24" customHeight="1" thickBot="1" thickTop="1">
      <c r="A53" s="70"/>
      <c r="B53" s="34" t="s">
        <v>21</v>
      </c>
      <c r="C53" s="34"/>
      <c r="D53" s="78">
        <f>E52-D52</f>
        <v>1776876</v>
      </c>
      <c r="E53" s="50"/>
      <c r="F53" s="57">
        <f>G52-F52</f>
        <v>372296</v>
      </c>
      <c r="G53" s="51"/>
    </row>
    <row r="54" s="28" customFormat="1" ht="13.5" thickTop="1"/>
    <row r="55" s="28" customFormat="1" ht="12.75"/>
    <row r="56" s="28" customFormat="1" ht="12.75"/>
    <row r="57" s="28" customFormat="1" ht="12.75"/>
    <row r="58" s="28" customFormat="1" ht="12.75"/>
    <row r="59" s="28" customFormat="1" ht="12.75"/>
    <row r="60" s="28" customFormat="1" ht="12.75"/>
    <row r="61" s="28" customFormat="1" ht="12.75"/>
    <row r="62" s="28" customFormat="1" ht="12.75"/>
    <row r="63" s="28" customFormat="1" ht="12.75"/>
  </sheetData>
  <printOptions horizontalCentered="1"/>
  <pageMargins left="0" right="0" top="0.7874015748031497" bottom="0.3937007874015748" header="0.5118110236220472" footer="0.5118110236220472"/>
  <pageSetup blackAndWhite="1" firstPageNumber="4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7.875" style="108" customWidth="1"/>
    <col min="2" max="2" width="48.25390625" style="108" customWidth="1"/>
    <col min="3" max="4" width="15.75390625" style="108" customWidth="1"/>
    <col min="5" max="16384" width="9.125" style="108" customWidth="1"/>
  </cols>
  <sheetData>
    <row r="1" ht="12.75">
      <c r="C1" s="104" t="s">
        <v>64</v>
      </c>
    </row>
    <row r="2" ht="14.25" customHeight="1">
      <c r="C2" s="105" t="s">
        <v>165</v>
      </c>
    </row>
    <row r="3" spans="1:4" ht="14.25" customHeight="1">
      <c r="A3" s="112"/>
      <c r="B3" s="112"/>
      <c r="C3" s="105" t="s">
        <v>59</v>
      </c>
      <c r="D3" s="113"/>
    </row>
    <row r="4" spans="1:4" ht="14.25" customHeight="1">
      <c r="A4" s="112"/>
      <c r="B4" s="112"/>
      <c r="C4" s="105" t="s">
        <v>164</v>
      </c>
      <c r="D4" s="113"/>
    </row>
    <row r="5" spans="1:4" ht="13.5" customHeight="1">
      <c r="A5" s="112"/>
      <c r="B5" s="112"/>
      <c r="C5" s="114"/>
      <c r="D5" s="113"/>
    </row>
    <row r="6" spans="1:4" ht="18">
      <c r="A6" s="112"/>
      <c r="B6" s="109" t="s">
        <v>95</v>
      </c>
      <c r="C6" s="109"/>
      <c r="D6" s="113"/>
    </row>
    <row r="7" spans="1:4" ht="18">
      <c r="A7" s="112"/>
      <c r="B7" s="109" t="s">
        <v>74</v>
      </c>
      <c r="C7" s="112"/>
      <c r="D7" s="113"/>
    </row>
    <row r="8" ht="13.5" thickBot="1">
      <c r="D8" s="111" t="s">
        <v>23</v>
      </c>
    </row>
    <row r="9" spans="1:4" ht="36.75" customHeight="1" thickBot="1" thickTop="1">
      <c r="A9" s="115" t="s">
        <v>75</v>
      </c>
      <c r="B9" s="116" t="s">
        <v>76</v>
      </c>
      <c r="C9" s="116" t="s">
        <v>77</v>
      </c>
      <c r="D9" s="117" t="s">
        <v>78</v>
      </c>
    </row>
    <row r="10" spans="1:4" ht="14.25" customHeight="1" thickBot="1" thickTop="1">
      <c r="A10" s="118">
        <v>1</v>
      </c>
      <c r="B10" s="119">
        <v>2</v>
      </c>
      <c r="C10" s="119">
        <v>3</v>
      </c>
      <c r="D10" s="120">
        <v>4</v>
      </c>
    </row>
    <row r="11" spans="1:4" ht="45" customHeight="1" thickTop="1">
      <c r="A11" s="121">
        <v>952</v>
      </c>
      <c r="B11" s="122" t="s">
        <v>79</v>
      </c>
      <c r="C11" s="123">
        <f>C14+C16</f>
        <v>21100000</v>
      </c>
      <c r="D11" s="124"/>
    </row>
    <row r="12" spans="1:4" ht="18.75" customHeight="1">
      <c r="A12" s="125"/>
      <c r="B12" s="126" t="s">
        <v>61</v>
      </c>
      <c r="C12" s="127"/>
      <c r="D12" s="124"/>
    </row>
    <row r="13" spans="1:4" ht="12" customHeight="1" hidden="1">
      <c r="A13" s="125"/>
      <c r="B13" s="126"/>
      <c r="C13" s="127"/>
      <c r="D13" s="124"/>
    </row>
    <row r="14" spans="1:4" ht="28.5" customHeight="1">
      <c r="A14" s="125"/>
      <c r="B14" s="128" t="s">
        <v>80</v>
      </c>
      <c r="C14" s="129">
        <v>20000000</v>
      </c>
      <c r="D14" s="130"/>
    </row>
    <row r="15" spans="1:4" ht="3.75" customHeight="1" hidden="1">
      <c r="A15" s="125"/>
      <c r="B15" s="131"/>
      <c r="C15" s="132"/>
      <c r="D15" s="130"/>
    </row>
    <row r="16" spans="1:4" ht="25.5" customHeight="1">
      <c r="A16" s="125"/>
      <c r="B16" s="128" t="s">
        <v>81</v>
      </c>
      <c r="C16" s="129">
        <f>SUM(C17:C18)</f>
        <v>1100000</v>
      </c>
      <c r="D16" s="130"/>
    </row>
    <row r="17" spans="1:4" ht="34.5" customHeight="1">
      <c r="A17" s="125"/>
      <c r="B17" s="133" t="s">
        <v>82</v>
      </c>
      <c r="C17" s="134">
        <v>300000</v>
      </c>
      <c r="D17" s="130"/>
    </row>
    <row r="18" spans="1:4" s="156" customFormat="1" ht="14.25" customHeight="1">
      <c r="A18" s="155"/>
      <c r="B18" s="135" t="s">
        <v>91</v>
      </c>
      <c r="C18" s="134">
        <v>800000</v>
      </c>
      <c r="D18" s="144"/>
    </row>
    <row r="19" spans="1:4" ht="30.75" customHeight="1">
      <c r="A19" s="121">
        <v>955</v>
      </c>
      <c r="B19" s="136" t="s">
        <v>83</v>
      </c>
      <c r="C19" s="110">
        <v>1424085</v>
      </c>
      <c r="D19" s="137"/>
    </row>
    <row r="20" spans="1:4" ht="16.5" customHeight="1">
      <c r="A20" s="125"/>
      <c r="B20" s="135"/>
      <c r="C20" s="134"/>
      <c r="D20" s="130"/>
    </row>
    <row r="21" spans="1:4" ht="15.75">
      <c r="A21" s="121">
        <v>992</v>
      </c>
      <c r="B21" s="136" t="s">
        <v>84</v>
      </c>
      <c r="C21" s="138"/>
      <c r="D21" s="139">
        <f>D23+D24+D25+D26</f>
        <v>9975300</v>
      </c>
    </row>
    <row r="22" spans="1:4" ht="15.75" customHeight="1">
      <c r="A22" s="125"/>
      <c r="B22" s="126" t="s">
        <v>61</v>
      </c>
      <c r="C22" s="138"/>
      <c r="D22" s="140"/>
    </row>
    <row r="23" spans="1:4" ht="30.75" customHeight="1">
      <c r="A23" s="125"/>
      <c r="B23" s="141" t="s">
        <v>85</v>
      </c>
      <c r="C23" s="142"/>
      <c r="D23" s="143">
        <v>3840600</v>
      </c>
    </row>
    <row r="24" spans="1:4" ht="32.25" customHeight="1">
      <c r="A24" s="125"/>
      <c r="B24" s="141" t="s">
        <v>86</v>
      </c>
      <c r="C24" s="142"/>
      <c r="D24" s="143">
        <v>4438700</v>
      </c>
    </row>
    <row r="25" spans="1:4" ht="24.75" customHeight="1">
      <c r="A25" s="125"/>
      <c r="B25" s="131" t="s">
        <v>87</v>
      </c>
      <c r="C25" s="132"/>
      <c r="D25" s="144">
        <v>900000</v>
      </c>
    </row>
    <row r="26" spans="1:4" ht="18.75" customHeight="1">
      <c r="A26" s="125"/>
      <c r="B26" s="131" t="s">
        <v>88</v>
      </c>
      <c r="C26" s="132"/>
      <c r="D26" s="144">
        <v>796000</v>
      </c>
    </row>
    <row r="27" spans="1:4" ht="25.5" customHeight="1" thickBot="1">
      <c r="A27" s="121">
        <v>994</v>
      </c>
      <c r="B27" s="136" t="s">
        <v>92</v>
      </c>
      <c r="C27" s="145"/>
      <c r="D27" s="157">
        <f>951+156760</f>
        <v>157711</v>
      </c>
    </row>
    <row r="28" spans="1:4" ht="21" customHeight="1" thickBot="1" thickTop="1">
      <c r="A28" s="146"/>
      <c r="B28" s="147" t="s">
        <v>89</v>
      </c>
      <c r="C28" s="106">
        <f>C19+C11+C20</f>
        <v>22524085</v>
      </c>
      <c r="D28" s="107">
        <f>D21+D27</f>
        <v>10133011</v>
      </c>
    </row>
    <row r="29" spans="1:4" ht="27" customHeight="1" thickBot="1" thickTop="1">
      <c r="A29" s="146"/>
      <c r="B29" s="147" t="s">
        <v>90</v>
      </c>
      <c r="C29" s="148">
        <f>D28-C28</f>
        <v>-12391074</v>
      </c>
      <c r="D29" s="149"/>
    </row>
    <row r="30" spans="1:4" ht="16.5" thickTop="1">
      <c r="A30" s="150"/>
      <c r="B30" s="151"/>
      <c r="C30" s="152"/>
      <c r="D30" s="152"/>
    </row>
    <row r="31" spans="1:4" ht="15.75">
      <c r="A31" s="150"/>
      <c r="B31" s="151"/>
      <c r="C31" s="152"/>
      <c r="D31" s="152"/>
    </row>
    <row r="32" spans="1:4" ht="15.75">
      <c r="A32" s="150"/>
      <c r="B32" s="151"/>
      <c r="C32" s="152"/>
      <c r="D32" s="152"/>
    </row>
    <row r="33" spans="1:4" ht="15.75">
      <c r="A33" s="150"/>
      <c r="B33" s="151"/>
      <c r="C33" s="152"/>
      <c r="D33" s="152"/>
    </row>
    <row r="34" spans="1:4" ht="15.75">
      <c r="A34" s="150"/>
      <c r="B34" s="151"/>
      <c r="C34" s="152"/>
      <c r="D34" s="152"/>
    </row>
    <row r="35" spans="1:4" ht="15.75">
      <c r="A35" s="150"/>
      <c r="B35" s="151"/>
      <c r="C35" s="152"/>
      <c r="D35" s="152"/>
    </row>
    <row r="36" spans="1:4" ht="12.75">
      <c r="A36" s="150"/>
      <c r="B36" s="150"/>
      <c r="C36" s="153"/>
      <c r="D36" s="153"/>
    </row>
    <row r="37" spans="1:4" ht="12.75">
      <c r="A37" s="150"/>
      <c r="B37" s="150"/>
      <c r="C37" s="153"/>
      <c r="D37" s="153"/>
    </row>
    <row r="38" spans="1:4" ht="12.75">
      <c r="A38" s="150"/>
      <c r="B38" s="150"/>
      <c r="C38" s="153"/>
      <c r="D38" s="153"/>
    </row>
    <row r="39" spans="3:4" ht="12.75">
      <c r="C39" s="154"/>
      <c r="D39" s="154"/>
    </row>
    <row r="40" spans="3:4" ht="12.75">
      <c r="C40" s="154"/>
      <c r="D40" s="154"/>
    </row>
    <row r="41" spans="3:4" ht="12.75">
      <c r="C41" s="154"/>
      <c r="D41" s="154"/>
    </row>
    <row r="42" spans="3:4" ht="12.75">
      <c r="C42" s="154"/>
      <c r="D42" s="154"/>
    </row>
    <row r="43" spans="3:4" ht="12.75">
      <c r="C43" s="154"/>
      <c r="D43" s="154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C9" sqref="C9"/>
    </sheetView>
  </sheetViews>
  <sheetFormatPr defaultColWidth="9.00390625" defaultRowHeight="12.75"/>
  <cols>
    <col min="1" max="1" width="6.875" style="158" customWidth="1"/>
    <col min="2" max="2" width="31.625" style="158" customWidth="1"/>
    <col min="3" max="3" width="6.125" style="158" customWidth="1"/>
    <col min="4" max="5" width="10.375" style="158" customWidth="1"/>
    <col min="6" max="7" width="12.00390625" style="158" customWidth="1"/>
    <col min="8" max="16384" width="10.00390625" style="158" customWidth="1"/>
  </cols>
  <sheetData>
    <row r="1" spans="4:8" ht="11.25" customHeight="1">
      <c r="D1" s="159"/>
      <c r="E1" s="159"/>
      <c r="F1" s="104" t="s">
        <v>0</v>
      </c>
      <c r="G1" s="160"/>
      <c r="H1" s="160"/>
    </row>
    <row r="2" spans="1:8" ht="11.25" customHeight="1">
      <c r="A2" s="161"/>
      <c r="B2" s="162"/>
      <c r="C2" s="163"/>
      <c r="D2" s="164"/>
      <c r="E2" s="164"/>
      <c r="F2" s="105" t="s">
        <v>165</v>
      </c>
      <c r="G2" s="165"/>
      <c r="H2" s="160"/>
    </row>
    <row r="3" spans="1:8" ht="11.25" customHeight="1">
      <c r="A3" s="161"/>
      <c r="B3" s="162"/>
      <c r="C3" s="163"/>
      <c r="D3" s="164"/>
      <c r="E3" s="164"/>
      <c r="F3" s="105" t="s">
        <v>59</v>
      </c>
      <c r="G3" s="165"/>
      <c r="H3" s="160"/>
    </row>
    <row r="4" spans="1:8" ht="11.25" customHeight="1">
      <c r="A4" s="161"/>
      <c r="B4" s="162"/>
      <c r="C4" s="163"/>
      <c r="D4" s="164"/>
      <c r="E4" s="164"/>
      <c r="F4" s="105" t="s">
        <v>164</v>
      </c>
      <c r="G4" s="165"/>
      <c r="H4" s="160"/>
    </row>
    <row r="5" spans="1:8" s="170" customFormat="1" ht="40.5" customHeight="1">
      <c r="A5" s="166" t="s">
        <v>163</v>
      </c>
      <c r="B5" s="167"/>
      <c r="C5" s="168"/>
      <c r="D5" s="169"/>
      <c r="E5" s="169"/>
      <c r="F5" s="169"/>
      <c r="G5" s="169"/>
      <c r="H5" s="104"/>
    </row>
    <row r="6" spans="1:8" s="170" customFormat="1" ht="15.75" customHeight="1" thickBot="1">
      <c r="A6" s="166"/>
      <c r="B6" s="167"/>
      <c r="C6" s="168"/>
      <c r="D6" s="169"/>
      <c r="E6" s="169"/>
      <c r="F6" s="169"/>
      <c r="G6" s="169" t="s">
        <v>50</v>
      </c>
      <c r="H6" s="104"/>
    </row>
    <row r="7" spans="1:7" s="177" customFormat="1" ht="22.5" customHeight="1">
      <c r="A7" s="171" t="s">
        <v>2</v>
      </c>
      <c r="B7" s="172" t="s">
        <v>3</v>
      </c>
      <c r="C7" s="257" t="s">
        <v>4</v>
      </c>
      <c r="D7" s="258" t="s">
        <v>5</v>
      </c>
      <c r="E7" s="259"/>
      <c r="F7" s="175" t="s">
        <v>6</v>
      </c>
      <c r="G7" s="176"/>
    </row>
    <row r="8" spans="1:7" s="177" customFormat="1" ht="14.25" customHeight="1">
      <c r="A8" s="178" t="s">
        <v>7</v>
      </c>
      <c r="B8" s="179"/>
      <c r="C8" s="180" t="s">
        <v>8</v>
      </c>
      <c r="D8" s="181" t="s">
        <v>22</v>
      </c>
      <c r="E8" s="182" t="s">
        <v>9</v>
      </c>
      <c r="F8" s="260" t="s">
        <v>22</v>
      </c>
      <c r="G8" s="183" t="s">
        <v>9</v>
      </c>
    </row>
    <row r="9" spans="1:7" s="266" customFormat="1" ht="9.75" customHeight="1" thickBot="1">
      <c r="A9" s="261">
        <v>1</v>
      </c>
      <c r="B9" s="262">
        <v>2</v>
      </c>
      <c r="C9" s="262">
        <v>3</v>
      </c>
      <c r="D9" s="262">
        <v>4</v>
      </c>
      <c r="E9" s="263">
        <v>5</v>
      </c>
      <c r="F9" s="264">
        <v>6</v>
      </c>
      <c r="G9" s="265">
        <v>7</v>
      </c>
    </row>
    <row r="10" spans="1:7" s="196" customFormat="1" ht="17.25" customHeight="1" thickBot="1" thickTop="1">
      <c r="A10" s="189">
        <v>600</v>
      </c>
      <c r="B10" s="190" t="s">
        <v>72</v>
      </c>
      <c r="C10" s="191" t="s">
        <v>96</v>
      </c>
      <c r="D10" s="192"/>
      <c r="E10" s="211">
        <f>SUM(E11)</f>
        <v>120000</v>
      </c>
      <c r="F10" s="194">
        <f>F11</f>
        <v>250000</v>
      </c>
      <c r="G10" s="195">
        <f>G11</f>
        <v>130000</v>
      </c>
    </row>
    <row r="11" spans="1:7" s="242" customFormat="1" ht="13.5" customHeight="1" thickTop="1">
      <c r="A11" s="267">
        <v>60016</v>
      </c>
      <c r="B11" s="268" t="s">
        <v>94</v>
      </c>
      <c r="C11" s="215"/>
      <c r="D11" s="216"/>
      <c r="E11" s="217">
        <f>SUM(E12)</f>
        <v>120000</v>
      </c>
      <c r="F11" s="269">
        <f>F13</f>
        <v>250000</v>
      </c>
      <c r="G11" s="270">
        <f>G13</f>
        <v>130000</v>
      </c>
    </row>
    <row r="12" spans="1:7" s="242" customFormat="1" ht="43.5" customHeight="1">
      <c r="A12" s="271">
        <v>629</v>
      </c>
      <c r="B12" s="272" t="s">
        <v>108</v>
      </c>
      <c r="C12" s="221"/>
      <c r="D12" s="273"/>
      <c r="E12" s="274">
        <v>120000</v>
      </c>
      <c r="F12" s="275"/>
      <c r="G12" s="276"/>
    </row>
    <row r="13" spans="1:7" s="242" customFormat="1" ht="33" customHeight="1">
      <c r="A13" s="277">
        <v>6050</v>
      </c>
      <c r="B13" s="272" t="s">
        <v>142</v>
      </c>
      <c r="C13" s="278"/>
      <c r="D13" s="273"/>
      <c r="E13" s="274"/>
      <c r="F13" s="275">
        <f>SUM(F14:F16)</f>
        <v>250000</v>
      </c>
      <c r="G13" s="276">
        <f>SUM(G14:G16)</f>
        <v>130000</v>
      </c>
    </row>
    <row r="14" spans="1:7" s="383" customFormat="1" ht="15.75" customHeight="1">
      <c r="A14" s="377"/>
      <c r="B14" s="372" t="s">
        <v>143</v>
      </c>
      <c r="C14" s="378"/>
      <c r="D14" s="379"/>
      <c r="E14" s="380"/>
      <c r="F14" s="381">
        <v>250000</v>
      </c>
      <c r="G14" s="382"/>
    </row>
    <row r="15" spans="1:7" s="383" customFormat="1" ht="14.25" customHeight="1">
      <c r="A15" s="377"/>
      <c r="B15" s="372" t="s">
        <v>144</v>
      </c>
      <c r="C15" s="378"/>
      <c r="D15" s="379"/>
      <c r="E15" s="380"/>
      <c r="F15" s="381"/>
      <c r="G15" s="382">
        <v>60000</v>
      </c>
    </row>
    <row r="16" spans="1:7" s="383" customFormat="1" ht="15.75" customHeight="1" thickBot="1">
      <c r="A16" s="377"/>
      <c r="B16" s="372" t="s">
        <v>145</v>
      </c>
      <c r="C16" s="378"/>
      <c r="D16" s="379"/>
      <c r="E16" s="380"/>
      <c r="F16" s="381"/>
      <c r="G16" s="382">
        <v>70000</v>
      </c>
    </row>
    <row r="17" spans="1:7" s="196" customFormat="1" ht="18.75" customHeight="1" thickBot="1" thickTop="1">
      <c r="A17" s="280">
        <v>700</v>
      </c>
      <c r="B17" s="281" t="s">
        <v>118</v>
      </c>
      <c r="C17" s="191" t="s">
        <v>96</v>
      </c>
      <c r="D17" s="282"/>
      <c r="E17" s="283"/>
      <c r="F17" s="284"/>
      <c r="G17" s="285">
        <f>G18</f>
        <v>300000</v>
      </c>
    </row>
    <row r="18" spans="1:7" s="242" customFormat="1" ht="14.25" customHeight="1" thickTop="1">
      <c r="A18" s="286">
        <v>70095</v>
      </c>
      <c r="B18" s="287" t="s">
        <v>65</v>
      </c>
      <c r="C18" s="288"/>
      <c r="D18" s="289"/>
      <c r="E18" s="290"/>
      <c r="F18" s="291"/>
      <c r="G18" s="292">
        <f>G19</f>
        <v>300000</v>
      </c>
    </row>
    <row r="19" spans="1:7" s="242" customFormat="1" ht="44.25" customHeight="1" thickBot="1">
      <c r="A19" s="277">
        <v>6050</v>
      </c>
      <c r="B19" s="272" t="s">
        <v>160</v>
      </c>
      <c r="C19" s="278"/>
      <c r="D19" s="273"/>
      <c r="E19" s="274"/>
      <c r="F19" s="275"/>
      <c r="G19" s="276">
        <v>300000</v>
      </c>
    </row>
    <row r="20" spans="1:7" s="242" customFormat="1" ht="16.5" customHeight="1" thickBot="1" thickTop="1">
      <c r="A20" s="293">
        <v>750</v>
      </c>
      <c r="B20" s="190" t="s">
        <v>53</v>
      </c>
      <c r="C20" s="294"/>
      <c r="D20" s="192"/>
      <c r="E20" s="211"/>
      <c r="F20" s="194">
        <f>F21+F28+F36</f>
        <v>422900</v>
      </c>
      <c r="G20" s="195">
        <f>G21+G28+G36</f>
        <v>422900</v>
      </c>
    </row>
    <row r="21" spans="1:7" s="242" customFormat="1" ht="18" customHeight="1" thickTop="1">
      <c r="A21" s="295">
        <v>75023</v>
      </c>
      <c r="B21" s="296" t="s">
        <v>56</v>
      </c>
      <c r="C21" s="199"/>
      <c r="D21" s="297"/>
      <c r="E21" s="298"/>
      <c r="F21" s="299">
        <f>SUM(F22:F27)</f>
        <v>147300</v>
      </c>
      <c r="G21" s="203"/>
    </row>
    <row r="22" spans="1:7" s="242" customFormat="1" ht="16.5" customHeight="1">
      <c r="A22" s="219" t="s">
        <v>127</v>
      </c>
      <c r="B22" s="226" t="s">
        <v>128</v>
      </c>
      <c r="C22" s="227" t="s">
        <v>60</v>
      </c>
      <c r="D22" s="240"/>
      <c r="E22" s="223"/>
      <c r="F22" s="240">
        <v>80000</v>
      </c>
      <c r="G22" s="241"/>
    </row>
    <row r="23" spans="1:7" s="242" customFormat="1" ht="16.5" customHeight="1">
      <c r="A23" s="219" t="s">
        <v>127</v>
      </c>
      <c r="B23" s="226" t="s">
        <v>128</v>
      </c>
      <c r="C23" s="227" t="s">
        <v>96</v>
      </c>
      <c r="D23" s="240"/>
      <c r="E23" s="300"/>
      <c r="F23" s="240">
        <v>43500</v>
      </c>
      <c r="G23" s="241"/>
    </row>
    <row r="24" spans="1:7" s="242" customFormat="1" ht="16.5" customHeight="1">
      <c r="A24" s="301" t="s">
        <v>129</v>
      </c>
      <c r="B24" s="226" t="s">
        <v>130</v>
      </c>
      <c r="C24" s="227" t="s">
        <v>96</v>
      </c>
      <c r="D24" s="240"/>
      <c r="E24" s="300"/>
      <c r="F24" s="240">
        <v>6000</v>
      </c>
      <c r="G24" s="241"/>
    </row>
    <row r="25" spans="1:7" s="242" customFormat="1" ht="16.5" customHeight="1">
      <c r="A25" s="301" t="s">
        <v>129</v>
      </c>
      <c r="B25" s="226" t="s">
        <v>130</v>
      </c>
      <c r="C25" s="227" t="s">
        <v>131</v>
      </c>
      <c r="D25" s="240"/>
      <c r="E25" s="300"/>
      <c r="F25" s="240">
        <v>14300</v>
      </c>
      <c r="G25" s="241"/>
    </row>
    <row r="26" spans="1:7" s="242" customFormat="1" ht="16.5" customHeight="1">
      <c r="A26" s="301" t="s">
        <v>132</v>
      </c>
      <c r="B26" s="226" t="s">
        <v>67</v>
      </c>
      <c r="C26" s="227" t="s">
        <v>96</v>
      </c>
      <c r="D26" s="240"/>
      <c r="E26" s="300"/>
      <c r="F26" s="240">
        <v>1500</v>
      </c>
      <c r="G26" s="241"/>
    </row>
    <row r="27" spans="1:7" s="242" customFormat="1" ht="16.5" customHeight="1">
      <c r="A27" s="302">
        <v>4120</v>
      </c>
      <c r="B27" s="226" t="s">
        <v>67</v>
      </c>
      <c r="C27" s="227" t="s">
        <v>131</v>
      </c>
      <c r="D27" s="240"/>
      <c r="E27" s="300"/>
      <c r="F27" s="240">
        <v>2000</v>
      </c>
      <c r="G27" s="241"/>
    </row>
    <row r="28" spans="1:7" s="242" customFormat="1" ht="48.75" customHeight="1">
      <c r="A28" s="303">
        <v>75047</v>
      </c>
      <c r="B28" s="233" t="s">
        <v>133</v>
      </c>
      <c r="C28" s="304"/>
      <c r="D28" s="305"/>
      <c r="E28" s="235"/>
      <c r="F28" s="306"/>
      <c r="G28" s="237">
        <f>SUM(G29:G35)</f>
        <v>422900</v>
      </c>
    </row>
    <row r="29" spans="1:7" s="242" customFormat="1" ht="15.75" customHeight="1">
      <c r="A29" s="219" t="s">
        <v>127</v>
      </c>
      <c r="B29" s="226" t="s">
        <v>128</v>
      </c>
      <c r="C29" s="227" t="s">
        <v>60</v>
      </c>
      <c r="D29" s="240"/>
      <c r="E29" s="223"/>
      <c r="F29" s="229"/>
      <c r="G29" s="307">
        <v>80000</v>
      </c>
    </row>
    <row r="30" spans="1:7" s="242" customFormat="1" ht="15.75" customHeight="1">
      <c r="A30" s="219" t="s">
        <v>127</v>
      </c>
      <c r="B30" s="226" t="s">
        <v>128</v>
      </c>
      <c r="C30" s="227" t="s">
        <v>96</v>
      </c>
      <c r="D30" s="240"/>
      <c r="E30" s="300"/>
      <c r="F30" s="229"/>
      <c r="G30" s="241">
        <v>43500</v>
      </c>
    </row>
    <row r="31" spans="1:7" s="242" customFormat="1" ht="15.75" customHeight="1">
      <c r="A31" s="301" t="s">
        <v>129</v>
      </c>
      <c r="B31" s="226" t="s">
        <v>130</v>
      </c>
      <c r="C31" s="227" t="s">
        <v>96</v>
      </c>
      <c r="D31" s="240"/>
      <c r="E31" s="300"/>
      <c r="F31" s="229"/>
      <c r="G31" s="241">
        <v>6000</v>
      </c>
    </row>
    <row r="32" spans="1:7" s="242" customFormat="1" ht="15.75" customHeight="1">
      <c r="A32" s="301" t="s">
        <v>129</v>
      </c>
      <c r="B32" s="226" t="s">
        <v>130</v>
      </c>
      <c r="C32" s="227" t="s">
        <v>60</v>
      </c>
      <c r="D32" s="240"/>
      <c r="E32" s="300"/>
      <c r="F32" s="229"/>
      <c r="G32" s="241">
        <v>14300</v>
      </c>
    </row>
    <row r="33" spans="1:7" s="242" customFormat="1" ht="15.75" customHeight="1">
      <c r="A33" s="301" t="s">
        <v>132</v>
      </c>
      <c r="B33" s="226" t="s">
        <v>67</v>
      </c>
      <c r="C33" s="227" t="s">
        <v>96</v>
      </c>
      <c r="D33" s="240"/>
      <c r="E33" s="300"/>
      <c r="F33" s="229"/>
      <c r="G33" s="241">
        <v>1500</v>
      </c>
    </row>
    <row r="34" spans="1:7" s="242" customFormat="1" ht="15.75" customHeight="1">
      <c r="A34" s="302">
        <v>4120</v>
      </c>
      <c r="B34" s="226" t="s">
        <v>67</v>
      </c>
      <c r="C34" s="227" t="s">
        <v>60</v>
      </c>
      <c r="D34" s="240"/>
      <c r="E34" s="300"/>
      <c r="F34" s="229"/>
      <c r="G34" s="241">
        <v>2000</v>
      </c>
    </row>
    <row r="35" spans="1:7" s="242" customFormat="1" ht="31.5" customHeight="1">
      <c r="A35" s="308">
        <v>4300</v>
      </c>
      <c r="B35" s="226" t="s">
        <v>157</v>
      </c>
      <c r="C35" s="227" t="s">
        <v>96</v>
      </c>
      <c r="D35" s="240"/>
      <c r="E35" s="300"/>
      <c r="F35" s="229"/>
      <c r="G35" s="309">
        <v>275600</v>
      </c>
    </row>
    <row r="36" spans="1:7" s="242" customFormat="1" ht="16.5" customHeight="1">
      <c r="A36" s="303">
        <v>75095</v>
      </c>
      <c r="B36" s="233" t="s">
        <v>65</v>
      </c>
      <c r="C36" s="304" t="s">
        <v>96</v>
      </c>
      <c r="D36" s="305"/>
      <c r="E36" s="235"/>
      <c r="F36" s="236">
        <f>SUM(F37)</f>
        <v>275600</v>
      </c>
      <c r="G36" s="237"/>
    </row>
    <row r="37" spans="1:7" s="242" customFormat="1" ht="31.5" customHeight="1">
      <c r="A37" s="391">
        <v>4300</v>
      </c>
      <c r="B37" s="392" t="s">
        <v>157</v>
      </c>
      <c r="C37" s="393"/>
      <c r="D37" s="394"/>
      <c r="E37" s="395"/>
      <c r="F37" s="306">
        <v>275600</v>
      </c>
      <c r="G37" s="396"/>
    </row>
    <row r="38" spans="1:7" s="196" customFormat="1" ht="79.5" customHeight="1" thickBot="1">
      <c r="A38" s="386">
        <v>756</v>
      </c>
      <c r="B38" s="296" t="s">
        <v>62</v>
      </c>
      <c r="C38" s="342" t="s">
        <v>60</v>
      </c>
      <c r="D38" s="387"/>
      <c r="E38" s="388">
        <f>E39</f>
        <v>257720</v>
      </c>
      <c r="F38" s="389"/>
      <c r="G38" s="390"/>
    </row>
    <row r="39" spans="1:7" s="196" customFormat="1" ht="18" customHeight="1" thickTop="1">
      <c r="A39" s="310" t="s">
        <v>109</v>
      </c>
      <c r="B39" s="311" t="s">
        <v>110</v>
      </c>
      <c r="C39" s="312"/>
      <c r="D39" s="289"/>
      <c r="E39" s="298">
        <f>SUM(E40)</f>
        <v>257720</v>
      </c>
      <c r="F39" s="299"/>
      <c r="G39" s="203"/>
    </row>
    <row r="40" spans="1:7" s="196" customFormat="1" ht="31.5" customHeight="1">
      <c r="A40" s="219" t="s">
        <v>111</v>
      </c>
      <c r="B40" s="226" t="s">
        <v>112</v>
      </c>
      <c r="C40" s="239"/>
      <c r="D40" s="313"/>
      <c r="E40" s="223">
        <f>SUM(E41:E42)</f>
        <v>257720</v>
      </c>
      <c r="F40" s="314"/>
      <c r="G40" s="225"/>
    </row>
    <row r="41" spans="1:7" s="322" customFormat="1" ht="18" customHeight="1">
      <c r="A41" s="315"/>
      <c r="B41" s="316" t="s">
        <v>113</v>
      </c>
      <c r="C41" s="317"/>
      <c r="D41" s="318"/>
      <c r="E41" s="319">
        <v>2720</v>
      </c>
      <c r="F41" s="320"/>
      <c r="G41" s="321"/>
    </row>
    <row r="42" spans="1:7" s="322" customFormat="1" ht="18" customHeight="1" thickBot="1">
      <c r="A42" s="315"/>
      <c r="B42" s="316" t="s">
        <v>114</v>
      </c>
      <c r="C42" s="317"/>
      <c r="D42" s="318"/>
      <c r="E42" s="319">
        <v>255000</v>
      </c>
      <c r="F42" s="320"/>
      <c r="G42" s="321"/>
    </row>
    <row r="43" spans="1:7" s="196" customFormat="1" ht="21.75" customHeight="1" thickBot="1" thickTop="1">
      <c r="A43" s="323" t="s">
        <v>135</v>
      </c>
      <c r="B43" s="190" t="s">
        <v>19</v>
      </c>
      <c r="C43" s="191" t="s">
        <v>60</v>
      </c>
      <c r="D43" s="282"/>
      <c r="E43" s="211">
        <f>E44</f>
        <v>153640</v>
      </c>
      <c r="F43" s="194"/>
      <c r="G43" s="195"/>
    </row>
    <row r="44" spans="1:7" s="196" customFormat="1" ht="29.25" customHeight="1" thickTop="1">
      <c r="A44" s="310" t="s">
        <v>136</v>
      </c>
      <c r="B44" s="311" t="s">
        <v>137</v>
      </c>
      <c r="C44" s="312"/>
      <c r="D44" s="289"/>
      <c r="E44" s="324">
        <f>E45</f>
        <v>153640</v>
      </c>
      <c r="F44" s="299"/>
      <c r="G44" s="203"/>
    </row>
    <row r="45" spans="1:7" s="196" customFormat="1" ht="21" customHeight="1" thickBot="1">
      <c r="A45" s="219" t="s">
        <v>138</v>
      </c>
      <c r="B45" s="226" t="s">
        <v>139</v>
      </c>
      <c r="C45" s="239"/>
      <c r="D45" s="313"/>
      <c r="E45" s="223">
        <v>153640</v>
      </c>
      <c r="F45" s="314"/>
      <c r="G45" s="225"/>
    </row>
    <row r="46" spans="1:7" s="196" customFormat="1" ht="17.25" customHeight="1" thickBot="1" thickTop="1">
      <c r="A46" s="230">
        <v>801</v>
      </c>
      <c r="B46" s="231" t="s">
        <v>10</v>
      </c>
      <c r="C46" s="191"/>
      <c r="D46" s="192"/>
      <c r="E46" s="193"/>
      <c r="F46" s="194">
        <f>F47</f>
        <v>32700</v>
      </c>
      <c r="G46" s="195">
        <f>G47</f>
        <v>90000</v>
      </c>
    </row>
    <row r="47" spans="1:7" s="196" customFormat="1" ht="18" customHeight="1" thickTop="1">
      <c r="A47" s="232" t="s">
        <v>97</v>
      </c>
      <c r="B47" s="233" t="s">
        <v>12</v>
      </c>
      <c r="C47" s="234"/>
      <c r="D47" s="216"/>
      <c r="E47" s="235"/>
      <c r="F47" s="236">
        <f>SUM(F48)</f>
        <v>32700</v>
      </c>
      <c r="G47" s="237">
        <f>G48+G49</f>
        <v>90000</v>
      </c>
    </row>
    <row r="48" spans="1:7" s="196" customFormat="1" ht="33" customHeight="1">
      <c r="A48" s="204" t="s">
        <v>98</v>
      </c>
      <c r="B48" s="220" t="s">
        <v>99</v>
      </c>
      <c r="C48" s="328" t="s">
        <v>11</v>
      </c>
      <c r="D48" s="326"/>
      <c r="E48" s="208"/>
      <c r="F48" s="207">
        <v>32700</v>
      </c>
      <c r="G48" s="210"/>
    </row>
    <row r="49" spans="1:7" s="196" customFormat="1" ht="45" customHeight="1" thickBot="1">
      <c r="A49" s="277">
        <v>6050</v>
      </c>
      <c r="B49" s="272" t="s">
        <v>161</v>
      </c>
      <c r="C49" s="332" t="s">
        <v>96</v>
      </c>
      <c r="D49" s="313"/>
      <c r="E49" s="223"/>
      <c r="F49" s="229"/>
      <c r="G49" s="241">
        <v>90000</v>
      </c>
    </row>
    <row r="50" spans="1:7" s="196" customFormat="1" ht="18" customHeight="1" thickBot="1" thickTop="1">
      <c r="A50" s="230">
        <v>853</v>
      </c>
      <c r="B50" s="231" t="s">
        <v>14</v>
      </c>
      <c r="C50" s="191" t="s">
        <v>96</v>
      </c>
      <c r="D50" s="192"/>
      <c r="E50" s="211">
        <f>E51</f>
        <v>184945</v>
      </c>
      <c r="F50" s="194"/>
      <c r="G50" s="195">
        <f>G51</f>
        <v>184945</v>
      </c>
    </row>
    <row r="51" spans="1:7" s="196" customFormat="1" ht="25.5" customHeight="1" thickTop="1">
      <c r="A51" s="310" t="s">
        <v>73</v>
      </c>
      <c r="B51" s="311" t="s">
        <v>65</v>
      </c>
      <c r="C51" s="288"/>
      <c r="D51" s="289"/>
      <c r="E51" s="298">
        <f>E52+E53</f>
        <v>184945</v>
      </c>
      <c r="F51" s="299"/>
      <c r="G51" s="203">
        <f>G52+G53</f>
        <v>184945</v>
      </c>
    </row>
    <row r="52" spans="1:7" s="196" customFormat="1" ht="81" customHeight="1">
      <c r="A52" s="204" t="s">
        <v>105</v>
      </c>
      <c r="B52" s="205" t="s">
        <v>126</v>
      </c>
      <c r="C52" s="328"/>
      <c r="D52" s="326"/>
      <c r="E52" s="208">
        <v>184945</v>
      </c>
      <c r="F52" s="209"/>
      <c r="G52" s="307"/>
    </row>
    <row r="53" spans="1:7" s="196" customFormat="1" ht="99" customHeight="1" thickBot="1">
      <c r="A53" s="219" t="s">
        <v>106</v>
      </c>
      <c r="B53" s="228" t="s">
        <v>107</v>
      </c>
      <c r="C53" s="239"/>
      <c r="D53" s="313"/>
      <c r="E53" s="223"/>
      <c r="F53" s="314"/>
      <c r="G53" s="241">
        <v>184945</v>
      </c>
    </row>
    <row r="54" spans="1:7" s="196" customFormat="1" ht="35.25" customHeight="1" thickBot="1" thickTop="1">
      <c r="A54" s="230">
        <v>854</v>
      </c>
      <c r="B54" s="231" t="s">
        <v>25</v>
      </c>
      <c r="C54" s="191" t="s">
        <v>11</v>
      </c>
      <c r="D54" s="192"/>
      <c r="E54" s="193"/>
      <c r="F54" s="194"/>
      <c r="G54" s="195">
        <f>G55+G57+G59</f>
        <v>212100</v>
      </c>
    </row>
    <row r="55" spans="1:7" s="196" customFormat="1" ht="30.75" customHeight="1" thickTop="1">
      <c r="A55" s="329">
        <v>85407</v>
      </c>
      <c r="B55" s="330" t="s">
        <v>146</v>
      </c>
      <c r="C55" s="288"/>
      <c r="D55" s="331"/>
      <c r="E55" s="298"/>
      <c r="F55" s="299"/>
      <c r="G55" s="203">
        <f>G56</f>
        <v>200000</v>
      </c>
    </row>
    <row r="56" spans="1:7" s="196" customFormat="1" ht="49.5" customHeight="1">
      <c r="A56" s="401">
        <v>6050</v>
      </c>
      <c r="B56" s="402" t="s">
        <v>159</v>
      </c>
      <c r="C56" s="215"/>
      <c r="D56" s="305"/>
      <c r="E56" s="235"/>
      <c r="F56" s="236"/>
      <c r="G56" s="396">
        <v>200000</v>
      </c>
    </row>
    <row r="57" spans="1:7" s="196" customFormat="1" ht="18.75" customHeight="1">
      <c r="A57" s="232" t="s">
        <v>100</v>
      </c>
      <c r="B57" s="233" t="s">
        <v>101</v>
      </c>
      <c r="C57" s="234"/>
      <c r="D57" s="216"/>
      <c r="E57" s="235"/>
      <c r="F57" s="236"/>
      <c r="G57" s="237">
        <f>SUM(G58)</f>
        <v>10000</v>
      </c>
    </row>
    <row r="58" spans="1:7" s="242" customFormat="1" ht="28.5" customHeight="1">
      <c r="A58" s="397">
        <v>3240</v>
      </c>
      <c r="B58" s="398" t="s">
        <v>102</v>
      </c>
      <c r="C58" s="399"/>
      <c r="D58" s="400"/>
      <c r="E58" s="395"/>
      <c r="F58" s="306"/>
      <c r="G58" s="396">
        <v>10000</v>
      </c>
    </row>
    <row r="59" spans="1:7" s="196" customFormat="1" ht="18" customHeight="1">
      <c r="A59" s="232" t="s">
        <v>103</v>
      </c>
      <c r="B59" s="233" t="s">
        <v>104</v>
      </c>
      <c r="C59" s="215"/>
      <c r="D59" s="216"/>
      <c r="E59" s="235"/>
      <c r="F59" s="236"/>
      <c r="G59" s="237">
        <f>SUM(G60:G63)</f>
        <v>2100</v>
      </c>
    </row>
    <row r="60" spans="1:7" s="242" customFormat="1" ht="18.75" customHeight="1">
      <c r="A60" s="238">
        <v>4010</v>
      </c>
      <c r="B60" s="228" t="s">
        <v>24</v>
      </c>
      <c r="C60" s="332"/>
      <c r="D60" s="240"/>
      <c r="E60" s="223"/>
      <c r="F60" s="229"/>
      <c r="G60" s="241">
        <v>950</v>
      </c>
    </row>
    <row r="61" spans="1:7" s="242" customFormat="1" ht="18.75" customHeight="1">
      <c r="A61" s="238">
        <v>4040</v>
      </c>
      <c r="B61" s="228" t="s">
        <v>27</v>
      </c>
      <c r="C61" s="332"/>
      <c r="D61" s="240"/>
      <c r="E61" s="223"/>
      <c r="F61" s="229"/>
      <c r="G61" s="241">
        <v>350</v>
      </c>
    </row>
    <row r="62" spans="1:7" s="242" customFormat="1" ht="18.75" customHeight="1">
      <c r="A62" s="238">
        <v>4110</v>
      </c>
      <c r="B62" s="228" t="s">
        <v>28</v>
      </c>
      <c r="C62" s="332"/>
      <c r="D62" s="240"/>
      <c r="E62" s="223"/>
      <c r="F62" s="229"/>
      <c r="G62" s="241">
        <v>500</v>
      </c>
    </row>
    <row r="63" spans="1:7" s="242" customFormat="1" ht="18.75" customHeight="1" thickBot="1">
      <c r="A63" s="333">
        <v>4440</v>
      </c>
      <c r="B63" s="334" t="s">
        <v>68</v>
      </c>
      <c r="C63" s="335"/>
      <c r="D63" s="336"/>
      <c r="E63" s="337"/>
      <c r="F63" s="338"/>
      <c r="G63" s="339">
        <v>300</v>
      </c>
    </row>
    <row r="64" spans="1:7" s="196" customFormat="1" ht="36" customHeight="1" hidden="1" thickBot="1" thickTop="1">
      <c r="A64" s="340">
        <v>900</v>
      </c>
      <c r="B64" s="341" t="s">
        <v>70</v>
      </c>
      <c r="C64" s="342" t="s">
        <v>96</v>
      </c>
      <c r="D64" s="343"/>
      <c r="E64" s="344">
        <f>E67+E65</f>
        <v>0</v>
      </c>
      <c r="F64" s="345"/>
      <c r="G64" s="346">
        <f>G67+G65</f>
        <v>0</v>
      </c>
    </row>
    <row r="65" spans="1:7" s="242" customFormat="1" ht="27.75" customHeight="1" hidden="1" thickTop="1">
      <c r="A65" s="347">
        <v>90001</v>
      </c>
      <c r="B65" s="348" t="s">
        <v>69</v>
      </c>
      <c r="C65" s="349"/>
      <c r="D65" s="350"/>
      <c r="E65" s="351"/>
      <c r="F65" s="350"/>
      <c r="G65" s="352">
        <f>SUM(G66)</f>
        <v>0</v>
      </c>
    </row>
    <row r="66" spans="1:7" s="242" customFormat="1" ht="31.5" customHeight="1" hidden="1">
      <c r="A66" s="353">
        <v>6050</v>
      </c>
      <c r="B66" s="205" t="s">
        <v>134</v>
      </c>
      <c r="C66" s="325"/>
      <c r="D66" s="326"/>
      <c r="E66" s="354"/>
      <c r="F66" s="326"/>
      <c r="G66" s="355"/>
    </row>
    <row r="67" spans="1:7" s="242" customFormat="1" ht="18" customHeight="1" hidden="1">
      <c r="A67" s="347">
        <v>90095</v>
      </c>
      <c r="B67" s="348" t="s">
        <v>65</v>
      </c>
      <c r="C67" s="349"/>
      <c r="D67" s="350"/>
      <c r="E67" s="351">
        <f>SUM(E68:E70)</f>
        <v>0</v>
      </c>
      <c r="F67" s="350"/>
      <c r="G67" s="352">
        <f>SUM(G68:G70)</f>
        <v>0</v>
      </c>
    </row>
    <row r="68" spans="1:7" s="242" customFormat="1" ht="44.25" customHeight="1" hidden="1">
      <c r="A68" s="353">
        <v>244</v>
      </c>
      <c r="B68" s="327" t="s">
        <v>71</v>
      </c>
      <c r="C68" s="325"/>
      <c r="D68" s="326"/>
      <c r="E68" s="354"/>
      <c r="F68" s="326"/>
      <c r="G68" s="355"/>
    </row>
    <row r="69" spans="1:7" s="242" customFormat="1" ht="15" customHeight="1" hidden="1">
      <c r="A69" s="356">
        <v>4210</v>
      </c>
      <c r="B69" s="228" t="s">
        <v>66</v>
      </c>
      <c r="C69" s="357"/>
      <c r="D69" s="313"/>
      <c r="E69" s="358"/>
      <c r="F69" s="313"/>
      <c r="G69" s="276"/>
    </row>
    <row r="70" spans="1:7" s="196" customFormat="1" ht="15" customHeight="1" hidden="1" thickBot="1">
      <c r="A70" s="301" t="s">
        <v>37</v>
      </c>
      <c r="B70" s="226" t="s">
        <v>39</v>
      </c>
      <c r="C70" s="357"/>
      <c r="D70" s="313"/>
      <c r="E70" s="223"/>
      <c r="F70" s="229"/>
      <c r="G70" s="241"/>
    </row>
    <row r="71" spans="1:7" s="196" customFormat="1" ht="31.5" customHeight="1" thickBot="1" thickTop="1">
      <c r="A71" s="230">
        <v>900</v>
      </c>
      <c r="B71" s="231" t="s">
        <v>70</v>
      </c>
      <c r="C71" s="191" t="s">
        <v>96</v>
      </c>
      <c r="D71" s="282"/>
      <c r="E71" s="359"/>
      <c r="F71" s="360">
        <f>F72+F78</f>
        <v>480000</v>
      </c>
      <c r="G71" s="361">
        <f>G78+G72+G76</f>
        <v>85000</v>
      </c>
    </row>
    <row r="72" spans="1:7" s="242" customFormat="1" ht="27.75" customHeight="1" thickTop="1">
      <c r="A72" s="347">
        <v>90001</v>
      </c>
      <c r="B72" s="348" t="s">
        <v>69</v>
      </c>
      <c r="C72" s="349"/>
      <c r="D72" s="350"/>
      <c r="E72" s="351"/>
      <c r="F72" s="350">
        <f>F73</f>
        <v>350000</v>
      </c>
      <c r="G72" s="352"/>
    </row>
    <row r="73" spans="1:7" s="196" customFormat="1" ht="36.75" customHeight="1">
      <c r="A73" s="277">
        <v>6050</v>
      </c>
      <c r="B73" s="272" t="s">
        <v>134</v>
      </c>
      <c r="C73" s="357"/>
      <c r="D73" s="313"/>
      <c r="E73" s="223"/>
      <c r="F73" s="229">
        <f>SUM(F74:F75)</f>
        <v>350000</v>
      </c>
      <c r="G73" s="362"/>
    </row>
    <row r="74" spans="1:7" s="367" customFormat="1" ht="25.5" customHeight="1">
      <c r="A74" s="279"/>
      <c r="B74" s="372" t="s">
        <v>147</v>
      </c>
      <c r="C74" s="363"/>
      <c r="D74" s="364"/>
      <c r="E74" s="365"/>
      <c r="F74" s="376">
        <v>150000</v>
      </c>
      <c r="G74" s="366"/>
    </row>
    <row r="75" spans="1:7" s="367" customFormat="1" ht="18" customHeight="1">
      <c r="A75" s="279"/>
      <c r="B75" s="372" t="s">
        <v>148</v>
      </c>
      <c r="C75" s="363"/>
      <c r="D75" s="364"/>
      <c r="E75" s="365"/>
      <c r="F75" s="376">
        <v>200000</v>
      </c>
      <c r="G75" s="366"/>
    </row>
    <row r="76" spans="1:7" s="196" customFormat="1" ht="18.75" customHeight="1">
      <c r="A76" s="232" t="s">
        <v>153</v>
      </c>
      <c r="B76" s="233" t="s">
        <v>154</v>
      </c>
      <c r="C76" s="234"/>
      <c r="D76" s="216"/>
      <c r="E76" s="235"/>
      <c r="F76" s="236"/>
      <c r="G76" s="237">
        <f>SUM(G77:G77)</f>
        <v>75000</v>
      </c>
    </row>
    <row r="77" spans="1:7" s="242" customFormat="1" ht="21.75" customHeight="1">
      <c r="A77" s="238">
        <v>4300</v>
      </c>
      <c r="B77" s="228" t="s">
        <v>39</v>
      </c>
      <c r="C77" s="239"/>
      <c r="D77" s="240"/>
      <c r="E77" s="223"/>
      <c r="F77" s="229"/>
      <c r="G77" s="241">
        <v>75000</v>
      </c>
    </row>
    <row r="78" spans="1:7" s="196" customFormat="1" ht="18.75" customHeight="1">
      <c r="A78" s="368">
        <v>90095</v>
      </c>
      <c r="B78" s="268" t="s">
        <v>65</v>
      </c>
      <c r="C78" s="369"/>
      <c r="D78" s="216"/>
      <c r="E78" s="370"/>
      <c r="F78" s="236">
        <f>SUM(F79)</f>
        <v>130000</v>
      </c>
      <c r="G78" s="371">
        <f>G79</f>
        <v>10000</v>
      </c>
    </row>
    <row r="79" spans="1:7" s="196" customFormat="1" ht="28.5" customHeight="1">
      <c r="A79" s="277">
        <v>6050</v>
      </c>
      <c r="B79" s="272" t="s">
        <v>142</v>
      </c>
      <c r="C79" s="357"/>
      <c r="D79" s="313"/>
      <c r="E79" s="223"/>
      <c r="F79" s="229">
        <f>SUM(F80:F82)</f>
        <v>130000</v>
      </c>
      <c r="G79" s="362">
        <f>SUM(G80:G82)</f>
        <v>10000</v>
      </c>
    </row>
    <row r="80" spans="1:7" s="322" customFormat="1" ht="16.5" customHeight="1">
      <c r="A80" s="377"/>
      <c r="B80" s="372" t="s">
        <v>149</v>
      </c>
      <c r="C80" s="384"/>
      <c r="D80" s="318"/>
      <c r="E80" s="319"/>
      <c r="F80" s="376">
        <v>50000</v>
      </c>
      <c r="G80" s="385"/>
    </row>
    <row r="81" spans="1:7" s="322" customFormat="1" ht="16.5" customHeight="1">
      <c r="A81" s="377"/>
      <c r="B81" s="372" t="s">
        <v>151</v>
      </c>
      <c r="C81" s="384"/>
      <c r="D81" s="318"/>
      <c r="E81" s="319"/>
      <c r="F81" s="376"/>
      <c r="G81" s="385">
        <v>10000</v>
      </c>
    </row>
    <row r="82" spans="1:7" s="322" customFormat="1" ht="16.5" customHeight="1" thickBot="1">
      <c r="A82" s="377"/>
      <c r="B82" s="372" t="s">
        <v>150</v>
      </c>
      <c r="C82" s="384"/>
      <c r="D82" s="318"/>
      <c r="E82" s="319"/>
      <c r="F82" s="376">
        <v>80000</v>
      </c>
      <c r="G82" s="385"/>
    </row>
    <row r="83" spans="1:7" s="196" customFormat="1" ht="18.75" customHeight="1" thickBot="1" thickTop="1">
      <c r="A83" s="230">
        <v>926</v>
      </c>
      <c r="B83" s="231" t="s">
        <v>140</v>
      </c>
      <c r="C83" s="191" t="s">
        <v>162</v>
      </c>
      <c r="D83" s="282"/>
      <c r="E83" s="359"/>
      <c r="F83" s="360"/>
      <c r="G83" s="361">
        <f>G84</f>
        <v>200000</v>
      </c>
    </row>
    <row r="84" spans="1:7" s="242" customFormat="1" ht="20.25" customHeight="1" thickTop="1">
      <c r="A84" s="347">
        <v>92601</v>
      </c>
      <c r="B84" s="348" t="s">
        <v>141</v>
      </c>
      <c r="C84" s="349"/>
      <c r="D84" s="350"/>
      <c r="E84" s="351"/>
      <c r="F84" s="350"/>
      <c r="G84" s="352">
        <f>SUM(G85)</f>
        <v>200000</v>
      </c>
    </row>
    <row r="85" spans="1:7" s="242" customFormat="1" ht="43.5" customHeight="1" thickBot="1">
      <c r="A85" s="353">
        <v>4300</v>
      </c>
      <c r="B85" s="205" t="s">
        <v>158</v>
      </c>
      <c r="C85" s="325"/>
      <c r="D85" s="326"/>
      <c r="E85" s="354"/>
      <c r="F85" s="326"/>
      <c r="G85" s="355">
        <v>200000</v>
      </c>
    </row>
    <row r="86" spans="1:7" s="249" customFormat="1" ht="20.25" customHeight="1" thickBot="1" thickTop="1">
      <c r="A86" s="243"/>
      <c r="B86" s="244" t="s">
        <v>20</v>
      </c>
      <c r="C86" s="245"/>
      <c r="D86" s="106">
        <f>D10+D17+D20+D38+D43+D46+D50+D54+D71+D83</f>
        <v>0</v>
      </c>
      <c r="E86" s="246">
        <f>E10+E17+E20+E38+E43+E46+E50+E54+E71+E83</f>
        <v>716305</v>
      </c>
      <c r="F86" s="247">
        <f>F10+F17+F20+F38+F43+F46+F50+F54+F71+F83</f>
        <v>1185600</v>
      </c>
      <c r="G86" s="248">
        <f>G10+G17+G20+G38+G43+G46+G50+G54+G71+G83</f>
        <v>1624945</v>
      </c>
    </row>
    <row r="87" spans="1:7" s="256" customFormat="1" ht="17.25" customHeight="1" thickBot="1" thickTop="1">
      <c r="A87" s="250"/>
      <c r="B87" s="251" t="s">
        <v>21</v>
      </c>
      <c r="C87" s="251"/>
      <c r="D87" s="373">
        <f>E86-D86</f>
        <v>716305</v>
      </c>
      <c r="E87" s="254"/>
      <c r="F87" s="253">
        <f>G86-F86</f>
        <v>439345</v>
      </c>
      <c r="G87" s="255"/>
    </row>
    <row r="88" s="108" customFormat="1" ht="13.5" thickTop="1"/>
    <row r="89" s="108" customFormat="1" ht="12.75"/>
    <row r="90" s="108" customFormat="1" ht="12.75"/>
    <row r="91" spans="4:5" s="108" customFormat="1" ht="12.75">
      <c r="D91" s="374"/>
      <c r="E91" s="374"/>
    </row>
    <row r="92" s="108" customFormat="1" ht="12.75">
      <c r="D92" s="375"/>
    </row>
    <row r="93" s="108" customFormat="1" ht="12.75">
      <c r="D93" s="375"/>
    </row>
    <row r="94" s="108" customFormat="1" ht="12.75"/>
    <row r="95" s="108" customFormat="1" ht="12.75"/>
    <row r="96" s="108" customFormat="1" ht="12.75"/>
  </sheetData>
  <printOptions/>
  <pageMargins left="0.52" right="0.5" top="0.7" bottom="0.6" header="0.32" footer="0.36"/>
  <pageSetup firstPageNumber="4" useFirstPageNumber="1" horizontalDpi="600" verticalDpi="600" orientation="portrait" paperSize="9" r:id="rId1"/>
  <headerFooter alignWithMargins="0">
    <oddHeader>&amp;C&amp;"Times New Roman CE,Normalny"&amp;P</oddHeader>
  </headerFooter>
  <rowBreaks count="1" manualBreakCount="1"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25">
      <selection activeCell="F2" sqref="F2:F4"/>
    </sheetView>
  </sheetViews>
  <sheetFormatPr defaultColWidth="9.00390625" defaultRowHeight="12.75"/>
  <cols>
    <col min="1" max="1" width="8.00390625" style="158" customWidth="1"/>
    <col min="2" max="2" width="33.625" style="158" customWidth="1"/>
    <col min="3" max="3" width="6.875" style="158" customWidth="1"/>
    <col min="4" max="7" width="11.875" style="158" customWidth="1"/>
    <col min="8" max="16384" width="10.00390625" style="158" customWidth="1"/>
  </cols>
  <sheetData>
    <row r="1" spans="5:7" ht="16.5">
      <c r="E1" s="159"/>
      <c r="F1" s="104" t="s">
        <v>58</v>
      </c>
      <c r="G1" s="160"/>
    </row>
    <row r="2" spans="1:7" ht="14.25" customHeight="1">
      <c r="A2" s="161"/>
      <c r="B2" s="162"/>
      <c r="C2" s="163"/>
      <c r="D2" s="163"/>
      <c r="E2" s="164"/>
      <c r="F2" s="105" t="s">
        <v>165</v>
      </c>
      <c r="G2" s="165"/>
    </row>
    <row r="3" spans="1:7" ht="13.5" customHeight="1">
      <c r="A3" s="161"/>
      <c r="B3" s="162"/>
      <c r="C3" s="163"/>
      <c r="D3" s="163"/>
      <c r="E3" s="164"/>
      <c r="F3" s="105" t="s">
        <v>59</v>
      </c>
      <c r="G3" s="165"/>
    </row>
    <row r="4" spans="1:7" ht="15" customHeight="1">
      <c r="A4" s="161"/>
      <c r="B4" s="162"/>
      <c r="C4" s="163"/>
      <c r="D4" s="163"/>
      <c r="E4" s="164"/>
      <c r="F4" s="105" t="s">
        <v>164</v>
      </c>
      <c r="G4" s="165"/>
    </row>
    <row r="5" spans="1:7" s="170" customFormat="1" ht="38.25" customHeight="1">
      <c r="A5" s="166" t="s">
        <v>63</v>
      </c>
      <c r="B5" s="167"/>
      <c r="C5" s="168"/>
      <c r="D5" s="168"/>
      <c r="E5" s="169"/>
      <c r="F5" s="169"/>
      <c r="G5" s="169"/>
    </row>
    <row r="6" spans="1:7" s="170" customFormat="1" ht="17.25" customHeight="1" thickBot="1">
      <c r="A6" s="166"/>
      <c r="B6" s="167"/>
      <c r="C6" s="168"/>
      <c r="D6" s="168"/>
      <c r="E6" s="169"/>
      <c r="F6" s="169"/>
      <c r="G6" s="169" t="s">
        <v>50</v>
      </c>
    </row>
    <row r="7" spans="1:7" s="177" customFormat="1" ht="26.25" customHeight="1">
      <c r="A7" s="171" t="s">
        <v>2</v>
      </c>
      <c r="B7" s="172" t="s">
        <v>3</v>
      </c>
      <c r="C7" s="173" t="s">
        <v>4</v>
      </c>
      <c r="D7" s="174" t="s">
        <v>5</v>
      </c>
      <c r="E7" s="174"/>
      <c r="F7" s="175" t="s">
        <v>6</v>
      </c>
      <c r="G7" s="176"/>
    </row>
    <row r="8" spans="1:7" s="177" customFormat="1" ht="14.25" customHeight="1">
      <c r="A8" s="178" t="s">
        <v>7</v>
      </c>
      <c r="B8" s="179"/>
      <c r="C8" s="180" t="s">
        <v>8</v>
      </c>
      <c r="D8" s="181" t="s">
        <v>22</v>
      </c>
      <c r="E8" s="182" t="s">
        <v>9</v>
      </c>
      <c r="F8" s="181" t="s">
        <v>22</v>
      </c>
      <c r="G8" s="183" t="s">
        <v>9</v>
      </c>
    </row>
    <row r="9" spans="1:7" s="188" customFormat="1" ht="12.75" customHeight="1" thickBot="1">
      <c r="A9" s="184">
        <v>1</v>
      </c>
      <c r="B9" s="185">
        <v>2</v>
      </c>
      <c r="C9" s="185">
        <v>3</v>
      </c>
      <c r="D9" s="185">
        <v>4</v>
      </c>
      <c r="E9" s="186">
        <v>5</v>
      </c>
      <c r="F9" s="185">
        <v>6</v>
      </c>
      <c r="G9" s="187">
        <v>7</v>
      </c>
    </row>
    <row r="10" spans="1:7" s="196" customFormat="1" ht="17.25" customHeight="1" thickBot="1" thickTop="1">
      <c r="A10" s="189">
        <v>600</v>
      </c>
      <c r="B10" s="190" t="s">
        <v>72</v>
      </c>
      <c r="C10" s="191" t="s">
        <v>60</v>
      </c>
      <c r="D10" s="192"/>
      <c r="E10" s="193">
        <f>E11</f>
        <v>10000</v>
      </c>
      <c r="F10" s="194"/>
      <c r="G10" s="195"/>
    </row>
    <row r="11" spans="1:7" s="196" customFormat="1" ht="31.5" customHeight="1" thickTop="1">
      <c r="A11" s="197" t="s">
        <v>115</v>
      </c>
      <c r="B11" s="198" t="s">
        <v>116</v>
      </c>
      <c r="C11" s="199"/>
      <c r="D11" s="200"/>
      <c r="E11" s="201">
        <f>SUM(E12)</f>
        <v>10000</v>
      </c>
      <c r="F11" s="202"/>
      <c r="G11" s="203"/>
    </row>
    <row r="12" spans="1:7" s="196" customFormat="1" ht="52.5" customHeight="1" thickBot="1">
      <c r="A12" s="204" t="s">
        <v>93</v>
      </c>
      <c r="B12" s="205" t="s">
        <v>117</v>
      </c>
      <c r="C12" s="206"/>
      <c r="D12" s="207"/>
      <c r="E12" s="208">
        <v>10000</v>
      </c>
      <c r="F12" s="209"/>
      <c r="G12" s="210"/>
    </row>
    <row r="13" spans="1:7" s="196" customFormat="1" ht="19.5" customHeight="1" thickBot="1" thickTop="1">
      <c r="A13" s="189">
        <v>700</v>
      </c>
      <c r="B13" s="190" t="s">
        <v>118</v>
      </c>
      <c r="C13" s="191" t="s">
        <v>119</v>
      </c>
      <c r="D13" s="192"/>
      <c r="E13" s="211">
        <f>E14</f>
        <v>115400</v>
      </c>
      <c r="F13" s="212"/>
      <c r="G13" s="195"/>
    </row>
    <row r="14" spans="1:7" s="196" customFormat="1" ht="30.75" customHeight="1" thickTop="1">
      <c r="A14" s="213">
        <v>70005</v>
      </c>
      <c r="B14" s="214" t="s">
        <v>120</v>
      </c>
      <c r="C14" s="215"/>
      <c r="D14" s="216"/>
      <c r="E14" s="217">
        <f>SUM(E15:E17)</f>
        <v>115400</v>
      </c>
      <c r="F14" s="218"/>
      <c r="G14" s="203"/>
    </row>
    <row r="15" spans="1:7" s="196" customFormat="1" ht="35.25" customHeight="1">
      <c r="A15" s="219" t="s">
        <v>121</v>
      </c>
      <c r="B15" s="220" t="s">
        <v>122</v>
      </c>
      <c r="C15" s="221"/>
      <c r="D15" s="222"/>
      <c r="E15" s="223">
        <v>112680</v>
      </c>
      <c r="F15" s="224"/>
      <c r="G15" s="225"/>
    </row>
    <row r="16" spans="1:7" s="196" customFormat="1" ht="98.25" customHeight="1">
      <c r="A16" s="219" t="s">
        <v>47</v>
      </c>
      <c r="B16" s="226" t="s">
        <v>123</v>
      </c>
      <c r="C16" s="227"/>
      <c r="D16" s="227"/>
      <c r="E16" s="223">
        <v>1690</v>
      </c>
      <c r="F16" s="224"/>
      <c r="G16" s="225"/>
    </row>
    <row r="17" spans="1:7" s="196" customFormat="1" ht="36" customHeight="1" thickBot="1">
      <c r="A17" s="219" t="s">
        <v>124</v>
      </c>
      <c r="B17" s="228" t="s">
        <v>125</v>
      </c>
      <c r="C17" s="227"/>
      <c r="D17" s="229"/>
      <c r="E17" s="223">
        <v>1030</v>
      </c>
      <c r="F17" s="224"/>
      <c r="G17" s="225"/>
    </row>
    <row r="18" spans="1:7" s="196" customFormat="1" ht="29.25" customHeight="1" thickBot="1" thickTop="1">
      <c r="A18" s="230">
        <v>854</v>
      </c>
      <c r="B18" s="231" t="s">
        <v>25</v>
      </c>
      <c r="C18" s="191" t="s">
        <v>11</v>
      </c>
      <c r="D18" s="192"/>
      <c r="E18" s="193"/>
      <c r="F18" s="194"/>
      <c r="G18" s="195">
        <f>SUM(G19)</f>
        <v>20600</v>
      </c>
    </row>
    <row r="19" spans="1:7" s="196" customFormat="1" ht="18.75" customHeight="1" thickTop="1">
      <c r="A19" s="232" t="s">
        <v>100</v>
      </c>
      <c r="B19" s="233" t="s">
        <v>101</v>
      </c>
      <c r="C19" s="234"/>
      <c r="D19" s="216"/>
      <c r="E19" s="235"/>
      <c r="F19" s="236"/>
      <c r="G19" s="237">
        <f>SUM(G20:G20)</f>
        <v>20600</v>
      </c>
    </row>
    <row r="20" spans="1:7" s="242" customFormat="1" ht="30.75" customHeight="1" thickBot="1">
      <c r="A20" s="238">
        <v>3240</v>
      </c>
      <c r="B20" s="228" t="s">
        <v>102</v>
      </c>
      <c r="C20" s="239"/>
      <c r="D20" s="240"/>
      <c r="E20" s="223"/>
      <c r="F20" s="229"/>
      <c r="G20" s="241">
        <v>20600</v>
      </c>
    </row>
    <row r="21" spans="1:7" s="196" customFormat="1" ht="29.25" customHeight="1" thickBot="1" thickTop="1">
      <c r="A21" s="230">
        <v>900</v>
      </c>
      <c r="B21" s="231" t="s">
        <v>152</v>
      </c>
      <c r="C21" s="191" t="s">
        <v>96</v>
      </c>
      <c r="D21" s="192"/>
      <c r="E21" s="193"/>
      <c r="F21" s="194"/>
      <c r="G21" s="195">
        <f>G22+G24</f>
        <v>225000</v>
      </c>
    </row>
    <row r="22" spans="1:7" s="196" customFormat="1" ht="18.75" customHeight="1" thickTop="1">
      <c r="A22" s="232" t="s">
        <v>153</v>
      </c>
      <c r="B22" s="233" t="s">
        <v>154</v>
      </c>
      <c r="C22" s="234"/>
      <c r="D22" s="216"/>
      <c r="E22" s="235"/>
      <c r="F22" s="236"/>
      <c r="G22" s="237">
        <f>SUM(G23:G23)</f>
        <v>125000</v>
      </c>
    </row>
    <row r="23" spans="1:7" s="242" customFormat="1" ht="21.75" customHeight="1">
      <c r="A23" s="238">
        <v>4300</v>
      </c>
      <c r="B23" s="228" t="s">
        <v>39</v>
      </c>
      <c r="C23" s="239"/>
      <c r="D23" s="240"/>
      <c r="E23" s="223"/>
      <c r="F23" s="229"/>
      <c r="G23" s="241">
        <v>125000</v>
      </c>
    </row>
    <row r="24" spans="1:7" s="196" customFormat="1" ht="29.25" customHeight="1">
      <c r="A24" s="232" t="s">
        <v>156</v>
      </c>
      <c r="B24" s="233" t="s">
        <v>155</v>
      </c>
      <c r="C24" s="234"/>
      <c r="D24" s="216"/>
      <c r="E24" s="235"/>
      <c r="F24" s="236"/>
      <c r="G24" s="237">
        <f>SUM(G25:G25)</f>
        <v>100000</v>
      </c>
    </row>
    <row r="25" spans="1:7" s="242" customFormat="1" ht="18" customHeight="1" thickBot="1">
      <c r="A25" s="238">
        <v>4300</v>
      </c>
      <c r="B25" s="228" t="s">
        <v>39</v>
      </c>
      <c r="C25" s="239"/>
      <c r="D25" s="240"/>
      <c r="E25" s="223"/>
      <c r="F25" s="229"/>
      <c r="G25" s="241">
        <v>100000</v>
      </c>
    </row>
    <row r="26" spans="1:7" s="249" customFormat="1" ht="19.5" customHeight="1" thickBot="1" thickTop="1">
      <c r="A26" s="243"/>
      <c r="B26" s="244" t="s">
        <v>20</v>
      </c>
      <c r="C26" s="245"/>
      <c r="D26" s="106">
        <f>D18+D13+D13</f>
        <v>0</v>
      </c>
      <c r="E26" s="246">
        <f>E18+E13+E10+E21</f>
        <v>125400</v>
      </c>
      <c r="F26" s="247">
        <f>F18+F13+F13</f>
        <v>0</v>
      </c>
      <c r="G26" s="248">
        <f>G18+G13+G10+G21</f>
        <v>245600</v>
      </c>
    </row>
    <row r="27" spans="1:7" s="256" customFormat="1" ht="16.5" customHeight="1" thickBot="1" thickTop="1">
      <c r="A27" s="250"/>
      <c r="B27" s="251" t="s">
        <v>21</v>
      </c>
      <c r="C27" s="252"/>
      <c r="D27" s="253">
        <f>E26-D26</f>
        <v>125400</v>
      </c>
      <c r="E27" s="254"/>
      <c r="F27" s="253">
        <f>G26-F26</f>
        <v>245600</v>
      </c>
      <c r="G27" s="255"/>
    </row>
    <row r="28" s="108" customFormat="1" ht="13.5" thickTop="1"/>
    <row r="29" s="108" customFormat="1" ht="12.75"/>
    <row r="30" s="108" customFormat="1" ht="12.75"/>
    <row r="31" s="108" customFormat="1" ht="12.75"/>
    <row r="32" s="108" customFormat="1" ht="12.75"/>
    <row r="33" s="108" customFormat="1" ht="12.75"/>
    <row r="34" s="108" customFormat="1" ht="12.75"/>
    <row r="35" s="108" customFormat="1" ht="12.75"/>
    <row r="36" s="108" customFormat="1" ht="12.75"/>
  </sheetData>
  <printOptions horizontalCentered="1"/>
  <pageMargins left="0" right="0" top="0.984251968503937" bottom="0.3937007874015748" header="0.31496062992125984" footer="0.7086614173228347"/>
  <pageSetup firstPageNumber="7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2003-06-30T10:33:10Z</cp:lastPrinted>
  <dcterms:created xsi:type="dcterms:W3CDTF">2000-03-17T13:30:26Z</dcterms:created>
  <dcterms:modified xsi:type="dcterms:W3CDTF">2003-07-18T07:21:36Z</dcterms:modified>
  <cp:category/>
  <cp:version/>
  <cp:contentType/>
  <cp:contentStatus/>
</cp:coreProperties>
</file>