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2" activeTab="0"/>
  </bookViews>
  <sheets>
    <sheet name="Zal nr 1" sheetId="1" r:id="rId1"/>
    <sheet name="Zał nr 3" sheetId="2" r:id="rId2"/>
    <sheet name="Zal nr 2" sheetId="3" r:id="rId3"/>
  </sheets>
  <definedNames>
    <definedName name="_xlnm.Print_Titles" localSheetId="0">'Zal nr 1'!$7:$9</definedName>
    <definedName name="_xlnm.Print_Titles" localSheetId="2">'Zal nr 2'!$8:$10</definedName>
  </definedNames>
  <calcPr fullCalcOnLoad="1"/>
</workbook>
</file>

<file path=xl/sharedStrings.xml><?xml version="1.0" encoding="utf-8"?>
<sst xmlns="http://schemas.openxmlformats.org/spreadsheetml/2006/main" count="222" uniqueCount="130">
  <si>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</si>
  <si>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</si>
  <si>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</si>
  <si>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</si>
  <si>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</si>
  <si>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</si>
  <si>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</si>
  <si>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</si>
  <si>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</si>
  <si>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</si>
  <si>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</si>
  <si>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</si>
  <si>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</si>
  <si>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</si>
  <si>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</si>
  <si>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</si>
  <si>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</si>
  <si>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</si>
  <si>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</si>
  <si>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</si>
  <si>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</si>
  <si>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</si>
  <si>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</si>
  <si>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</si>
  <si>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</si>
  <si>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</si>
  <si>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</si>
  <si>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</si>
  <si>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</si>
  <si>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</si>
  <si>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</si>
  <si>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</si>
  <si>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</si>
  <si>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KOMUNALNA I OCHRONA ŚRODOWISKA</t>
  </si>
  <si>
    <t>BRM</t>
  </si>
  <si>
    <t>Zakup usług remontowych</t>
  </si>
  <si>
    <t>Zakup energii</t>
  </si>
  <si>
    <t>Drogi wewnętrzne</t>
  </si>
  <si>
    <t>RÓŻNE ROZLICZENIA</t>
  </si>
  <si>
    <t>DOCHODY OD OSÓB PRAWNYCH , OD OSÓB FIZYCZNYCH I OD INNYCH JEDNOSTEK NIE POSIADAJĄCYCH OSOBOWOŚCI PRAWNEJ ORAZ WYDATKI ZWIĄZANE Z ICH POBOREM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</si>
  <si>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</si>
  <si>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</si>
  <si>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Km</t>
  </si>
  <si>
    <t>75020</t>
  </si>
  <si>
    <t>Starostwa powiatowe</t>
  </si>
  <si>
    <t>0420</t>
  </si>
  <si>
    <t>Wpływy z opłaty komunikacyjnej</t>
  </si>
  <si>
    <t>4270</t>
  </si>
  <si>
    <t>KS</t>
  </si>
  <si>
    <t>Nagrody i wydatki osobowe niezaliczane do wynagrodzeń</t>
  </si>
  <si>
    <t>0690</t>
  </si>
  <si>
    <t>Wpływy z różnych opłat</t>
  </si>
  <si>
    <t>RWZ</t>
  </si>
  <si>
    <t>OCHRONA ZDROWIA</t>
  </si>
  <si>
    <t>Drogi publiczne gminne</t>
  </si>
  <si>
    <t>Świetlice szkolne</t>
  </si>
  <si>
    <t>Składki na FP</t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</si>
  <si>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</si>
  <si>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</si>
  <si>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</si>
  <si>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</si>
  <si>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</si>
  <si>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</si>
  <si>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</si>
  <si>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</si>
  <si>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</si>
  <si>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</si>
  <si>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</si>
  <si>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</si>
  <si>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</si>
  <si>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</si>
  <si>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</si>
  <si>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</si>
  <si>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</si>
  <si>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</si>
  <si>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</si>
  <si>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</si>
  <si>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</si>
  <si>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</si>
  <si>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</si>
  <si>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</si>
  <si>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</si>
  <si>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</si>
  <si>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</si>
  <si>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</si>
  <si>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</si>
  <si>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 xml:space="preserve"> - "Koszalin - miastem europejskich tras rowerowych"</t>
  </si>
  <si>
    <t>Załącznik nr 3 do Uchwały</t>
  </si>
  <si>
    <t>Składki na ubezpieczenia społeczne</t>
  </si>
  <si>
    <t>Zakup pomocy naukowych, dydaktycznych i książek</t>
  </si>
  <si>
    <t>Szkoły zawodowe</t>
  </si>
  <si>
    <t>ZMIANY  PLANU  DOCHODÓW  I  WYDATKÓW   NA  ZADANIA  WŁASNE   GMINY  W  2004  ROKU</t>
  </si>
  <si>
    <t xml:space="preserve">Odpis na ZFŚS </t>
  </si>
  <si>
    <t>Przedszkola</t>
  </si>
  <si>
    <t>3020</t>
  </si>
  <si>
    <t>Dokształcanie i doskonalenie nauczycieli</t>
  </si>
  <si>
    <t>ZOE-APM</t>
  </si>
  <si>
    <t>Szkolne Schroniska Młodzieżowe</t>
  </si>
  <si>
    <t>Gospodarka ściekowa i ochrona wód</t>
  </si>
  <si>
    <t>ZMIANY W   PLANIE  WYDATKÓW  NA  ZADANIA   WŁASNE  POWIATU  W  2004  ROKU</t>
  </si>
  <si>
    <t>Szkoły podstawowe specjalne</t>
  </si>
  <si>
    <t>Centrum Kształcenia Ustawicznego</t>
  </si>
  <si>
    <t>Internaty i bursy szkolne</t>
  </si>
  <si>
    <r>
      <t>Placówki wychowania pozaszkolnego -</t>
    </r>
    <r>
      <rPr>
        <b/>
        <i/>
        <sz val="11"/>
        <rFont val="Arial Narrow"/>
        <family val="2"/>
      </rPr>
      <t xml:space="preserve"> MDK</t>
    </r>
  </si>
  <si>
    <t>0840</t>
  </si>
  <si>
    <t>Wpływy ze sprzedaży wyrobów i składników majątkowych</t>
  </si>
  <si>
    <t>4240</t>
  </si>
  <si>
    <t>Dotacja podmiotowa z budżetu dla zakładu budżetowego</t>
  </si>
  <si>
    <t>ul.Krańcowa</t>
  </si>
  <si>
    <t>Osiedle Bukowe - drogi</t>
  </si>
  <si>
    <t>75647</t>
  </si>
  <si>
    <t>Pobór podatków, opłat i niepodatkowych należności budżetowych</t>
  </si>
  <si>
    <r>
      <t>Zakup usług pozostałych -</t>
    </r>
    <r>
      <rPr>
        <i/>
        <sz val="10"/>
        <rFont val="Arial Narrow"/>
        <family val="2"/>
      </rPr>
      <t xml:space="preserve"> prowizje za pobór opłaty targowej podmiotów gospodarczych</t>
    </r>
  </si>
  <si>
    <t>2510</t>
  </si>
  <si>
    <r>
      <t xml:space="preserve">Wydatki inwestycyjne jednostek budżetowych - </t>
    </r>
    <r>
      <rPr>
        <i/>
        <sz val="10"/>
        <rFont val="Arial Narrow"/>
        <family val="2"/>
      </rPr>
      <t>boisko ZS Nr 11</t>
    </r>
  </si>
  <si>
    <r>
      <t>Wydatki inwestycyjne jednostek budżetowych  - "</t>
    </r>
    <r>
      <rPr>
        <i/>
        <sz val="10"/>
        <rFont val="Arial Narrow"/>
        <family val="2"/>
      </rPr>
      <t>Uzbrojenie terenu Słupskiej Specjalnej Strefy Ekonomicznej - Kompleks Koszalin"</t>
    </r>
    <r>
      <rPr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</t>
    </r>
  </si>
  <si>
    <t>KULTURA FIZYCZNA  I  SPORT</t>
  </si>
  <si>
    <t>Programy polityki zdrowotnej</t>
  </si>
  <si>
    <t>2570</t>
  </si>
  <si>
    <t xml:space="preserve"> - "Uzbrojenie terenu pod Słupską Specjalną Strefę Ekonomiczną - Kompleks Koszalin"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</si>
  <si>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</si>
  <si>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r>
      <t>Zakup usług pozostałych -</t>
    </r>
    <r>
      <rPr>
        <b/>
        <i/>
        <sz val="10"/>
        <rFont val="Arial Narrow"/>
        <family val="2"/>
      </rPr>
      <t xml:space="preserve"> RO "Przedmieście Księżnej Anny"</t>
    </r>
  </si>
  <si>
    <r>
      <t>Zakup materiałów i wyposażenia -</t>
    </r>
    <r>
      <rPr>
        <b/>
        <i/>
        <sz val="10"/>
        <rFont val="Arial Narrow"/>
        <family val="2"/>
      </rPr>
      <t xml:space="preserve"> RO "Przedmieście Księżnej Anny"</t>
    </r>
  </si>
  <si>
    <t>Dotacja podmiotowa z budżetu dla pozostałych jednostek sektora finansów publicznych</t>
  </si>
  <si>
    <t>DZIAŁALNOŚĆ USŁUGOWA</t>
  </si>
  <si>
    <t>Cmentarze</t>
  </si>
  <si>
    <r>
      <t>Zakup usług pozostałych -</t>
    </r>
    <r>
      <rPr>
        <i/>
        <sz val="10"/>
        <rFont val="Arial Narrow"/>
        <family val="2"/>
      </rPr>
      <t xml:space="preserve"> utrzymanie cmentarza</t>
    </r>
  </si>
  <si>
    <t>Międzynarodowy Turniej Miast Partnerskich w Koszykówce Dziewcząt "Koszalin Cup"</t>
  </si>
  <si>
    <t xml:space="preserve">Nr  XIX /295 / 2004  </t>
  </si>
  <si>
    <t>z dnia 28  października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</si>
</sst>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49" fontId="4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5" fillId="0" borderId="5" xfId="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0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1" xfId="0" applyNumberFormat="1" applyFont="1" applyFill="1" applyBorder="1" applyAlignment="1" applyProtection="1">
      <alignment horizontal="center" vertical="center"/>
      <protection locked="0"/>
    </xf>
    <xf numFmtId="164" fontId="12" fillId="0" borderId="42" xfId="0" applyNumberFormat="1" applyFont="1" applyFill="1" applyBorder="1" applyAlignment="1" applyProtection="1">
      <alignment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164" fontId="12" fillId="0" borderId="45" xfId="0" applyNumberFormat="1" applyFont="1" applyFill="1" applyBorder="1" applyAlignment="1" applyProtection="1">
      <alignment horizontal="center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44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2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22" fillId="0" borderId="5" xfId="0" applyFont="1" applyBorder="1" applyAlignment="1">
      <alignment/>
    </xf>
    <xf numFmtId="3" fontId="22" fillId="0" borderId="5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23" fillId="0" borderId="5" xfId="0" applyFont="1" applyBorder="1" applyAlignment="1">
      <alignment/>
    </xf>
    <xf numFmtId="3" fontId="23" fillId="0" borderId="5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" xfId="0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17" fillId="0" borderId="5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7" fillId="0" borderId="52" xfId="0" applyNumberFormat="1" applyFont="1" applyBorder="1" applyAlignment="1">
      <alignment/>
    </xf>
    <xf numFmtId="0" fontId="4" fillId="0" borderId="0" xfId="0" applyFont="1" applyAlignment="1">
      <alignment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8" fillId="0" borderId="53" xfId="0" applyNumberFormat="1" applyFont="1" applyBorder="1" applyAlignment="1">
      <alignment vertical="center"/>
    </xf>
    <xf numFmtId="0" fontId="9" fillId="0" borderId="50" xfId="0" applyFont="1" applyBorder="1" applyAlignment="1">
      <alignment/>
    </xf>
    <xf numFmtId="0" fontId="8" fillId="0" borderId="54" xfId="0" applyFont="1" applyBorder="1" applyAlignment="1">
      <alignment vertical="center"/>
    </xf>
    <xf numFmtId="0" fontId="9" fillId="0" borderId="0" xfId="0" applyFont="1" applyAlignment="1">
      <alignment/>
    </xf>
    <xf numFmtId="3" fontId="13" fillId="0" borderId="54" xfId="0" applyNumberFormat="1" applyFont="1" applyBorder="1" applyAlignment="1">
      <alignment horizontal="centerContinuous" vertical="center"/>
    </xf>
    <xf numFmtId="4" fontId="7" fillId="0" borderId="9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164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0" xfId="0" applyFont="1" applyBorder="1" applyAlignment="1">
      <alignment horizontal="center" vertical="center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0" borderId="62" xfId="0" applyNumberFormat="1" applyFont="1" applyFill="1" applyBorder="1" applyAlignment="1" applyProtection="1">
      <alignment horizontal="center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4" fillId="0" borderId="5" xfId="0" applyNumberFormat="1" applyFont="1" applyFill="1" applyBorder="1" applyAlignment="1" applyProtection="1">
      <alignment horizontal="center" vertical="center"/>
      <protection locked="0"/>
    </xf>
    <xf numFmtId="164" fontId="24" fillId="0" borderId="52" xfId="0" applyNumberFormat="1" applyFont="1" applyFill="1" applyBorder="1" applyAlignment="1" applyProtection="1">
      <alignment horizontal="center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0" fontId="12" fillId="0" borderId="35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17" xfId="0" applyNumberFormat="1" applyFont="1" applyFill="1" applyBorder="1" applyAlignment="1" applyProtection="1">
      <alignment horizontal="center" vertical="center"/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12" fillId="0" borderId="66" xfId="0" applyNumberFormat="1" applyFont="1" applyFill="1" applyBorder="1" applyAlignment="1" applyProtection="1">
      <alignment horizontal="center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" fillId="0" borderId="39" xfId="0" applyFont="1" applyBorder="1" applyAlignment="1">
      <alignment/>
    </xf>
    <xf numFmtId="0" fontId="22" fillId="0" borderId="5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9" xfId="0" applyFont="1" applyBorder="1" applyAlignment="1">
      <alignment/>
    </xf>
    <xf numFmtId="3" fontId="24" fillId="0" borderId="10" xfId="0" applyNumberFormat="1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8" fillId="0" borderId="6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Continuous" vertical="center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Border="1" applyAlignment="1">
      <alignment vertical="center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vertical="center" wrapText="1"/>
    </xf>
    <xf numFmtId="164" fontId="12" fillId="0" borderId="49" xfId="0" applyNumberFormat="1" applyFont="1" applyFill="1" applyBorder="1" applyAlignment="1" applyProtection="1">
      <alignment horizontal="center" vertical="center"/>
      <protection locked="0"/>
    </xf>
    <xf numFmtId="164" fontId="12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62" xfId="0" applyNumberFormat="1" applyFont="1" applyFill="1" applyBorder="1" applyAlignment="1" applyProtection="1">
      <alignment horizontal="right" vertical="center"/>
      <protection locked="0"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0" fontId="4" fillId="0" borderId="44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8.00390625" style="2" customWidth="1"/>
    <col min="2" max="2" width="39.75390625" style="2" customWidth="1"/>
    <col min="3" max="3" width="6.875" style="2" customWidth="1"/>
    <col min="4" max="4" width="13.875" style="2" customWidth="1"/>
    <col min="5" max="6" width="13.75390625" style="2" customWidth="1"/>
    <col min="7" max="16384" width="10.00390625" style="2" customWidth="1"/>
  </cols>
  <sheetData>
    <row r="1" ht="14.25" customHeight="1">
      <c r="E1" s="3" t="s">
        <v>13</v>
      </c>
    </row>
    <row r="2" spans="1:5" ht="14.25" customHeight="1">
      <c r="A2" s="4"/>
      <c r="B2" s="5"/>
      <c r="C2" s="6"/>
      <c r="D2" s="6"/>
      <c r="E2" s="7" t="s">
        <v>128</v>
      </c>
    </row>
    <row r="3" spans="1:5" ht="14.25" customHeight="1">
      <c r="A3" s="4"/>
      <c r="B3" s="5"/>
      <c r="C3" s="6"/>
      <c r="D3" s="6"/>
      <c r="E3" s="7" t="s">
        <v>12</v>
      </c>
    </row>
    <row r="4" spans="1:5" ht="14.25" customHeight="1">
      <c r="A4" s="4"/>
      <c r="B4" s="5"/>
      <c r="C4" s="6"/>
      <c r="D4" s="6"/>
      <c r="E4" s="7" t="s">
        <v>129</v>
      </c>
    </row>
    <row r="5" spans="1:6" s="11" customFormat="1" ht="43.5" customHeight="1">
      <c r="A5" s="8" t="s">
        <v>91</v>
      </c>
      <c r="B5" s="9"/>
      <c r="C5" s="10"/>
      <c r="D5" s="10"/>
      <c r="E5" s="187"/>
      <c r="F5" s="187"/>
    </row>
    <row r="6" spans="1:6" s="11" customFormat="1" ht="15.75" customHeight="1" thickBot="1">
      <c r="A6" s="8"/>
      <c r="B6" s="9"/>
      <c r="C6" s="10"/>
      <c r="D6" s="10"/>
      <c r="F6" s="188" t="s">
        <v>9</v>
      </c>
    </row>
    <row r="7" spans="1:6" s="16" customFormat="1" ht="26.25" customHeight="1">
      <c r="A7" s="189" t="s">
        <v>0</v>
      </c>
      <c r="B7" s="12" t="s">
        <v>1</v>
      </c>
      <c r="C7" s="13" t="s">
        <v>2</v>
      </c>
      <c r="D7" s="190" t="s">
        <v>17</v>
      </c>
      <c r="E7" s="191" t="s">
        <v>3</v>
      </c>
      <c r="F7" s="192"/>
    </row>
    <row r="8" spans="1:6" s="16" customFormat="1" ht="11.25" customHeight="1">
      <c r="A8" s="193" t="s">
        <v>4</v>
      </c>
      <c r="B8" s="17"/>
      <c r="C8" s="18" t="s">
        <v>5</v>
      </c>
      <c r="D8" s="66" t="s">
        <v>6</v>
      </c>
      <c r="E8" s="194" t="s">
        <v>8</v>
      </c>
      <c r="F8" s="67" t="s">
        <v>6</v>
      </c>
    </row>
    <row r="9" spans="1:6" s="55" customFormat="1" ht="11.25" customHeight="1" thickBot="1">
      <c r="A9" s="53">
        <v>1</v>
      </c>
      <c r="B9" s="54">
        <v>2</v>
      </c>
      <c r="C9" s="54">
        <v>3</v>
      </c>
      <c r="D9" s="108">
        <v>4</v>
      </c>
      <c r="E9" s="195">
        <v>5</v>
      </c>
      <c r="F9" s="196">
        <v>6</v>
      </c>
    </row>
    <row r="10" spans="1:6" s="27" customFormat="1" ht="18" customHeight="1" thickBot="1" thickTop="1">
      <c r="A10" s="78">
        <v>600</v>
      </c>
      <c r="B10" s="32" t="s">
        <v>21</v>
      </c>
      <c r="C10" s="89" t="s">
        <v>19</v>
      </c>
      <c r="D10" s="198"/>
      <c r="E10" s="25">
        <f>SUM(E11+E15)</f>
        <v>159500</v>
      </c>
      <c r="F10" s="68"/>
    </row>
    <row r="11" spans="1:6" s="27" customFormat="1" ht="20.25" customHeight="1" thickTop="1">
      <c r="A11" s="102">
        <v>60016</v>
      </c>
      <c r="B11" s="43" t="s">
        <v>54</v>
      </c>
      <c r="C11" s="29"/>
      <c r="D11" s="199"/>
      <c r="E11" s="74">
        <f>SUM(E12)</f>
        <v>156000</v>
      </c>
      <c r="F11" s="200"/>
    </row>
    <row r="12" spans="1:6" s="27" customFormat="1" ht="17.25" customHeight="1">
      <c r="A12" s="77">
        <v>6050</v>
      </c>
      <c r="B12" s="36" t="s">
        <v>40</v>
      </c>
      <c r="C12" s="104"/>
      <c r="D12" s="208"/>
      <c r="E12" s="214">
        <f>SUM(E13:E14)</f>
        <v>156000</v>
      </c>
      <c r="F12" s="215"/>
    </row>
    <row r="13" spans="1:6" s="30" customFormat="1" ht="14.25" customHeight="1">
      <c r="A13" s="110"/>
      <c r="B13" s="72" t="s">
        <v>108</v>
      </c>
      <c r="C13" s="57"/>
      <c r="D13" s="201"/>
      <c r="E13" s="222">
        <v>82000</v>
      </c>
      <c r="F13" s="70"/>
    </row>
    <row r="14" spans="1:6" s="30" customFormat="1" ht="14.25" customHeight="1">
      <c r="A14" s="110"/>
      <c r="B14" s="72" t="s">
        <v>109</v>
      </c>
      <c r="C14" s="57"/>
      <c r="D14" s="201"/>
      <c r="E14" s="111">
        <v>74000</v>
      </c>
      <c r="F14" s="70"/>
    </row>
    <row r="15" spans="1:6" s="30" customFormat="1" ht="14.25" customHeight="1">
      <c r="A15" s="102">
        <v>60017</v>
      </c>
      <c r="B15" s="43" t="s">
        <v>37</v>
      </c>
      <c r="C15" s="280"/>
      <c r="D15" s="281"/>
      <c r="E15" s="103">
        <f>SUM(E16)</f>
        <v>3500</v>
      </c>
      <c r="F15" s="282"/>
    </row>
    <row r="16" spans="1:6" s="30" customFormat="1" ht="30.75" customHeight="1" thickBot="1">
      <c r="A16" s="77">
        <v>4270</v>
      </c>
      <c r="B16" s="36" t="s">
        <v>120</v>
      </c>
      <c r="C16" s="47"/>
      <c r="D16" s="201"/>
      <c r="E16" s="37">
        <v>3500</v>
      </c>
      <c r="F16" s="70"/>
    </row>
    <row r="17" spans="1:6" s="27" customFormat="1" ht="18" customHeight="1" thickBot="1" thickTop="1">
      <c r="A17" s="78">
        <v>710</v>
      </c>
      <c r="B17" s="32" t="s">
        <v>124</v>
      </c>
      <c r="C17" s="89" t="s">
        <v>19</v>
      </c>
      <c r="D17" s="39">
        <f>SUM(D18)</f>
        <v>55500</v>
      </c>
      <c r="E17" s="25"/>
      <c r="F17" s="68">
        <f>SUM(F19:F20)</f>
        <v>61000</v>
      </c>
    </row>
    <row r="18" spans="1:6" s="27" customFormat="1" ht="20.25" customHeight="1" thickTop="1">
      <c r="A18" s="102">
        <v>71035</v>
      </c>
      <c r="B18" s="43" t="s">
        <v>125</v>
      </c>
      <c r="C18" s="29"/>
      <c r="D18" s="212">
        <f>SUM(D19:D20)</f>
        <v>55500</v>
      </c>
      <c r="E18" s="74"/>
      <c r="F18" s="200">
        <f>SUM(F19:F20)</f>
        <v>61000</v>
      </c>
    </row>
    <row r="19" spans="1:6" s="27" customFormat="1" ht="64.5" customHeight="1">
      <c r="A19" s="65" t="s">
        <v>23</v>
      </c>
      <c r="B19" s="63" t="s">
        <v>41</v>
      </c>
      <c r="C19" s="104"/>
      <c r="D19" s="213">
        <v>55500</v>
      </c>
      <c r="E19" s="214"/>
      <c r="F19" s="70"/>
    </row>
    <row r="20" spans="1:6" s="27" customFormat="1" ht="21" customHeight="1" thickBot="1">
      <c r="A20" s="62" t="s">
        <v>11</v>
      </c>
      <c r="B20" s="291" t="s">
        <v>126</v>
      </c>
      <c r="C20" s="105"/>
      <c r="D20" s="208"/>
      <c r="E20" s="214"/>
      <c r="F20" s="70">
        <v>61000</v>
      </c>
    </row>
    <row r="21" spans="1:6" s="27" customFormat="1" ht="18.75" customHeight="1" thickBot="1" thickTop="1">
      <c r="A21" s="38">
        <v>750</v>
      </c>
      <c r="B21" s="32" t="s">
        <v>24</v>
      </c>
      <c r="C21" s="197" t="s">
        <v>34</v>
      </c>
      <c r="D21" s="198"/>
      <c r="E21" s="25"/>
      <c r="F21" s="68">
        <f>SUM(F22)</f>
        <v>4500</v>
      </c>
    </row>
    <row r="22" spans="1:6" s="27" customFormat="1" ht="16.5" customHeight="1" thickTop="1">
      <c r="A22" s="46">
        <v>75095</v>
      </c>
      <c r="B22" s="43" t="s">
        <v>22</v>
      </c>
      <c r="C22" s="29"/>
      <c r="D22" s="199"/>
      <c r="E22" s="74"/>
      <c r="F22" s="200">
        <f>SUM(F23:F24)</f>
        <v>4500</v>
      </c>
    </row>
    <row r="23" spans="1:6" s="27" customFormat="1" ht="33.75" customHeight="1">
      <c r="A23" s="62" t="s">
        <v>11</v>
      </c>
      <c r="B23" s="63" t="s">
        <v>121</v>
      </c>
      <c r="C23" s="104"/>
      <c r="D23" s="208"/>
      <c r="E23" s="101"/>
      <c r="F23" s="70">
        <v>1000</v>
      </c>
    </row>
    <row r="24" spans="1:6" s="184" customFormat="1" ht="17.25" customHeight="1" thickBot="1">
      <c r="A24" s="62" t="s">
        <v>11</v>
      </c>
      <c r="B24" s="63" t="s">
        <v>10</v>
      </c>
      <c r="C24" s="185"/>
      <c r="D24" s="209"/>
      <c r="E24" s="210"/>
      <c r="F24" s="211">
        <v>3500</v>
      </c>
    </row>
    <row r="25" spans="1:6" s="184" customFormat="1" ht="67.5" customHeight="1" thickBot="1" thickTop="1">
      <c r="A25" s="78">
        <v>756</v>
      </c>
      <c r="B25" s="21" t="s">
        <v>39</v>
      </c>
      <c r="C25" s="87" t="s">
        <v>19</v>
      </c>
      <c r="D25" s="39"/>
      <c r="E25" s="210"/>
      <c r="F25" s="263">
        <f>SUM(F26)</f>
        <v>32000</v>
      </c>
    </row>
    <row r="26" spans="1:6" s="184" customFormat="1" ht="33" customHeight="1" thickTop="1">
      <c r="A26" s="40" t="s">
        <v>110</v>
      </c>
      <c r="B26" s="86" t="s">
        <v>111</v>
      </c>
      <c r="C26" s="183"/>
      <c r="D26" s="270"/>
      <c r="E26" s="269"/>
      <c r="F26" s="264">
        <f>SUM(F27)</f>
        <v>32000</v>
      </c>
    </row>
    <row r="27" spans="1:6" s="184" customFormat="1" ht="27.75" customHeight="1" thickBot="1">
      <c r="A27" s="84" t="s">
        <v>11</v>
      </c>
      <c r="B27" s="85" t="s">
        <v>112</v>
      </c>
      <c r="C27" s="92"/>
      <c r="D27" s="271"/>
      <c r="E27" s="210"/>
      <c r="F27" s="262">
        <v>32000</v>
      </c>
    </row>
    <row r="28" spans="1:6" s="27" customFormat="1" ht="19.5" customHeight="1" thickBot="1" thickTop="1">
      <c r="A28" s="38">
        <v>801</v>
      </c>
      <c r="B28" s="32" t="s">
        <v>25</v>
      </c>
      <c r="C28" s="22" t="s">
        <v>29</v>
      </c>
      <c r="D28" s="39">
        <f>D29+D40+D42+D50+D54</f>
        <v>31600</v>
      </c>
      <c r="E28" s="25"/>
      <c r="F28" s="68">
        <f>F29+F40+F42+F50+F54</f>
        <v>991800</v>
      </c>
    </row>
    <row r="29" spans="1:6" s="27" customFormat="1" ht="18" customHeight="1" thickTop="1">
      <c r="A29" s="46">
        <v>80101</v>
      </c>
      <c r="B29" s="43" t="s">
        <v>26</v>
      </c>
      <c r="C29" s="29"/>
      <c r="D29" s="212">
        <f>SUM(D30:D31)</f>
        <v>26600</v>
      </c>
      <c r="E29" s="74"/>
      <c r="F29" s="200">
        <f>SUM(F30:F39)</f>
        <v>261626</v>
      </c>
    </row>
    <row r="30" spans="1:6" s="27" customFormat="1" ht="63.75" customHeight="1">
      <c r="A30" s="116" t="s">
        <v>23</v>
      </c>
      <c r="B30" s="292" t="s">
        <v>41</v>
      </c>
      <c r="C30" s="29"/>
      <c r="D30" s="290">
        <v>26600</v>
      </c>
      <c r="E30" s="74"/>
      <c r="F30" s="200"/>
    </row>
    <row r="31" spans="1:6" s="30" customFormat="1" ht="29.25" customHeight="1">
      <c r="A31" s="1">
        <v>3020</v>
      </c>
      <c r="B31" s="36" t="s">
        <v>49</v>
      </c>
      <c r="C31" s="57"/>
      <c r="D31" s="201"/>
      <c r="E31" s="101"/>
      <c r="F31" s="70">
        <v>1700</v>
      </c>
    </row>
    <row r="32" spans="1:6" s="30" customFormat="1" ht="15" customHeight="1">
      <c r="A32" s="1">
        <v>4010</v>
      </c>
      <c r="B32" s="36" t="s">
        <v>15</v>
      </c>
      <c r="C32" s="57"/>
      <c r="D32" s="201"/>
      <c r="E32" s="101"/>
      <c r="F32" s="70">
        <v>209706</v>
      </c>
    </row>
    <row r="33" spans="1:6" s="30" customFormat="1" ht="15" customHeight="1">
      <c r="A33" s="1">
        <v>4110</v>
      </c>
      <c r="B33" s="36" t="s">
        <v>88</v>
      </c>
      <c r="C33" s="57"/>
      <c r="D33" s="201"/>
      <c r="E33" s="101"/>
      <c r="F33" s="70">
        <v>24100</v>
      </c>
    </row>
    <row r="34" spans="1:6" s="30" customFormat="1" ht="15" customHeight="1">
      <c r="A34" s="1">
        <v>4120</v>
      </c>
      <c r="B34" s="36" t="s">
        <v>56</v>
      </c>
      <c r="C34" s="57"/>
      <c r="D34" s="201"/>
      <c r="E34" s="101"/>
      <c r="F34" s="70">
        <v>2000</v>
      </c>
    </row>
    <row r="35" spans="1:6" s="30" customFormat="1" ht="15" customHeight="1">
      <c r="A35" s="1">
        <v>4210</v>
      </c>
      <c r="B35" s="36" t="s">
        <v>27</v>
      </c>
      <c r="C35" s="57"/>
      <c r="D35" s="201"/>
      <c r="E35" s="101"/>
      <c r="F35" s="70">
        <v>4800</v>
      </c>
    </row>
    <row r="36" spans="1:6" s="30" customFormat="1" ht="16.5" customHeight="1">
      <c r="A36" s="1">
        <v>4260</v>
      </c>
      <c r="B36" s="36" t="s">
        <v>36</v>
      </c>
      <c r="C36" s="57"/>
      <c r="D36" s="201"/>
      <c r="E36" s="101"/>
      <c r="F36" s="70">
        <v>1200</v>
      </c>
    </row>
    <row r="37" spans="1:6" s="30" customFormat="1" ht="16.5" customHeight="1">
      <c r="A37" s="1">
        <v>4300</v>
      </c>
      <c r="B37" s="36" t="s">
        <v>10</v>
      </c>
      <c r="C37" s="57"/>
      <c r="D37" s="201"/>
      <c r="E37" s="101"/>
      <c r="F37" s="70">
        <v>9760</v>
      </c>
    </row>
    <row r="38" spans="1:6" s="30" customFormat="1" ht="16.5" customHeight="1">
      <c r="A38" s="1">
        <v>4440</v>
      </c>
      <c r="B38" s="36" t="s">
        <v>92</v>
      </c>
      <c r="C38" s="57"/>
      <c r="D38" s="201"/>
      <c r="E38" s="101"/>
      <c r="F38" s="70">
        <v>4360</v>
      </c>
    </row>
    <row r="39" spans="1:6" s="30" customFormat="1" ht="30.75" customHeight="1">
      <c r="A39" s="77">
        <v>6050</v>
      </c>
      <c r="B39" s="36" t="s">
        <v>114</v>
      </c>
      <c r="C39" s="112"/>
      <c r="D39" s="201"/>
      <c r="E39" s="83"/>
      <c r="F39" s="182">
        <v>4000</v>
      </c>
    </row>
    <row r="40" spans="1:6" s="30" customFormat="1" ht="17.25" customHeight="1">
      <c r="A40" s="28">
        <v>80104</v>
      </c>
      <c r="B40" s="43" t="s">
        <v>93</v>
      </c>
      <c r="C40" s="93"/>
      <c r="D40" s="265"/>
      <c r="E40" s="71"/>
      <c r="F40" s="266">
        <f>F41</f>
        <v>45400</v>
      </c>
    </row>
    <row r="41" spans="1:6" s="30" customFormat="1" ht="29.25" customHeight="1">
      <c r="A41" s="65" t="s">
        <v>113</v>
      </c>
      <c r="B41" s="63" t="s">
        <v>107</v>
      </c>
      <c r="C41" s="90"/>
      <c r="D41" s="267"/>
      <c r="E41" s="76"/>
      <c r="F41" s="268">
        <v>45400</v>
      </c>
    </row>
    <row r="42" spans="1:6" s="27" customFormat="1" ht="18.75" customHeight="1">
      <c r="A42" s="46">
        <v>80110</v>
      </c>
      <c r="B42" s="43" t="s">
        <v>28</v>
      </c>
      <c r="C42" s="29"/>
      <c r="D42" s="199"/>
      <c r="E42" s="74"/>
      <c r="F42" s="200">
        <f>SUM(F43:F49)</f>
        <v>641985</v>
      </c>
    </row>
    <row r="43" spans="1:6" s="27" customFormat="1" ht="29.25" customHeight="1">
      <c r="A43" s="62" t="s">
        <v>94</v>
      </c>
      <c r="B43" s="36" t="s">
        <v>49</v>
      </c>
      <c r="C43" s="104"/>
      <c r="D43" s="208"/>
      <c r="E43" s="101"/>
      <c r="F43" s="70">
        <v>1400</v>
      </c>
    </row>
    <row r="44" spans="1:6" s="27" customFormat="1" ht="13.5" customHeight="1">
      <c r="A44" s="62" t="s">
        <v>14</v>
      </c>
      <c r="B44" s="36" t="s">
        <v>15</v>
      </c>
      <c r="C44" s="104"/>
      <c r="D44" s="208"/>
      <c r="E44" s="101"/>
      <c r="F44" s="70">
        <v>570930</v>
      </c>
    </row>
    <row r="45" spans="1:6" s="30" customFormat="1" ht="13.5" customHeight="1">
      <c r="A45" s="1">
        <v>4110</v>
      </c>
      <c r="B45" s="36" t="s">
        <v>88</v>
      </c>
      <c r="C45" s="57"/>
      <c r="D45" s="201"/>
      <c r="E45" s="101"/>
      <c r="F45" s="70">
        <v>57515</v>
      </c>
    </row>
    <row r="46" spans="1:6" s="30" customFormat="1" ht="13.5" customHeight="1">
      <c r="A46" s="1">
        <v>4120</v>
      </c>
      <c r="B46" s="36" t="s">
        <v>56</v>
      </c>
      <c r="C46" s="57"/>
      <c r="D46" s="201"/>
      <c r="E46" s="101"/>
      <c r="F46" s="70">
        <v>4600</v>
      </c>
    </row>
    <row r="47" spans="1:6" s="30" customFormat="1" ht="13.5" customHeight="1">
      <c r="A47" s="1">
        <v>4210</v>
      </c>
      <c r="B47" s="36" t="s">
        <v>27</v>
      </c>
      <c r="C47" s="57"/>
      <c r="D47" s="201"/>
      <c r="E47" s="101"/>
      <c r="F47" s="70">
        <v>3000</v>
      </c>
    </row>
    <row r="48" spans="1:6" s="30" customFormat="1" ht="13.5" customHeight="1">
      <c r="A48" s="1">
        <v>4300</v>
      </c>
      <c r="B48" s="36" t="s">
        <v>10</v>
      </c>
      <c r="C48" s="57"/>
      <c r="D48" s="201"/>
      <c r="E48" s="101"/>
      <c r="F48" s="70">
        <v>640</v>
      </c>
    </row>
    <row r="49" spans="1:6" s="30" customFormat="1" ht="13.5" customHeight="1">
      <c r="A49" s="81">
        <v>4440</v>
      </c>
      <c r="B49" s="82" t="s">
        <v>92</v>
      </c>
      <c r="C49" s="57"/>
      <c r="D49" s="201"/>
      <c r="E49" s="101"/>
      <c r="F49" s="70">
        <v>3900</v>
      </c>
    </row>
    <row r="50" spans="1:6" s="27" customFormat="1" ht="16.5" customHeight="1">
      <c r="A50" s="46">
        <v>80146</v>
      </c>
      <c r="B50" s="43" t="s">
        <v>95</v>
      </c>
      <c r="C50" s="29"/>
      <c r="D50" s="199"/>
      <c r="E50" s="74"/>
      <c r="F50" s="200">
        <f>SUM(F51:F53)</f>
        <v>2200</v>
      </c>
    </row>
    <row r="51" spans="1:6" s="27" customFormat="1" ht="14.25" customHeight="1">
      <c r="A51" s="62" t="s">
        <v>14</v>
      </c>
      <c r="B51" s="36" t="s">
        <v>15</v>
      </c>
      <c r="C51" s="104"/>
      <c r="D51" s="208"/>
      <c r="E51" s="101"/>
      <c r="F51" s="70">
        <v>1800</v>
      </c>
    </row>
    <row r="52" spans="1:6" s="30" customFormat="1" ht="14.25" customHeight="1">
      <c r="A52" s="1">
        <v>4110</v>
      </c>
      <c r="B52" s="36" t="s">
        <v>88</v>
      </c>
      <c r="C52" s="57"/>
      <c r="D52" s="201"/>
      <c r="E52" s="101"/>
      <c r="F52" s="70">
        <v>300</v>
      </c>
    </row>
    <row r="53" spans="1:6" s="30" customFormat="1" ht="14.25" customHeight="1">
      <c r="A53" s="1">
        <v>4120</v>
      </c>
      <c r="B53" s="36" t="s">
        <v>56</v>
      </c>
      <c r="C53" s="57"/>
      <c r="D53" s="201"/>
      <c r="E53" s="101"/>
      <c r="F53" s="70">
        <v>100</v>
      </c>
    </row>
    <row r="54" spans="1:6" s="27" customFormat="1" ht="15.75" customHeight="1">
      <c r="A54" s="46">
        <v>80195</v>
      </c>
      <c r="B54" s="43" t="s">
        <v>22</v>
      </c>
      <c r="C54" s="29"/>
      <c r="D54" s="212">
        <f>SUM(D55)</f>
        <v>5000</v>
      </c>
      <c r="E54" s="74"/>
      <c r="F54" s="200">
        <f>SUM(F55:F57)</f>
        <v>40589</v>
      </c>
    </row>
    <row r="55" spans="1:6" s="27" customFormat="1" ht="15" customHeight="1">
      <c r="A55" s="62" t="s">
        <v>31</v>
      </c>
      <c r="B55" s="63" t="s">
        <v>32</v>
      </c>
      <c r="C55" s="104"/>
      <c r="D55" s="213">
        <v>5000</v>
      </c>
      <c r="E55" s="214"/>
      <c r="F55" s="215"/>
    </row>
    <row r="56" spans="1:6" s="30" customFormat="1" ht="15" customHeight="1">
      <c r="A56" s="1">
        <v>4300</v>
      </c>
      <c r="B56" s="36" t="s">
        <v>10</v>
      </c>
      <c r="C56" s="57"/>
      <c r="D56" s="201"/>
      <c r="E56" s="101"/>
      <c r="F56" s="70">
        <v>1089</v>
      </c>
    </row>
    <row r="57" spans="1:6" s="207" customFormat="1" ht="14.25" customHeight="1">
      <c r="A57" s="202"/>
      <c r="B57" s="216" t="s">
        <v>96</v>
      </c>
      <c r="C57" s="203"/>
      <c r="D57" s="204"/>
      <c r="E57" s="205"/>
      <c r="F57" s="206">
        <f>SUM(F58:F58)</f>
        <v>39500</v>
      </c>
    </row>
    <row r="58" spans="1:6" s="30" customFormat="1" ht="15" customHeight="1" thickBot="1">
      <c r="A58" s="62" t="s">
        <v>47</v>
      </c>
      <c r="B58" s="36" t="s">
        <v>35</v>
      </c>
      <c r="C58" s="57"/>
      <c r="D58" s="201"/>
      <c r="E58" s="101"/>
      <c r="F58" s="70">
        <v>39500</v>
      </c>
    </row>
    <row r="59" spans="1:6" s="30" customFormat="1" ht="16.5" customHeight="1" thickBot="1" thickTop="1">
      <c r="A59" s="38">
        <v>851</v>
      </c>
      <c r="B59" s="32" t="s">
        <v>53</v>
      </c>
      <c r="C59" s="87" t="s">
        <v>48</v>
      </c>
      <c r="D59" s="39"/>
      <c r="E59" s="272"/>
      <c r="F59" s="45">
        <f>F60</f>
        <v>125000</v>
      </c>
    </row>
    <row r="60" spans="1:6" s="30" customFormat="1" ht="17.25" customHeight="1" thickTop="1">
      <c r="A60" s="61">
        <v>85149</v>
      </c>
      <c r="B60" s="34" t="s">
        <v>117</v>
      </c>
      <c r="C60" s="94"/>
      <c r="D60" s="275"/>
      <c r="E60" s="273"/>
      <c r="F60" s="64">
        <f>SUM(F61)</f>
        <v>125000</v>
      </c>
    </row>
    <row r="61" spans="1:6" s="30" customFormat="1" ht="33.75" customHeight="1" thickBot="1">
      <c r="A61" s="65" t="s">
        <v>118</v>
      </c>
      <c r="B61" s="106" t="s">
        <v>123</v>
      </c>
      <c r="C61" s="91"/>
      <c r="D61" s="276"/>
      <c r="E61" s="107"/>
      <c r="F61" s="274">
        <v>125000</v>
      </c>
    </row>
    <row r="62" spans="1:6" s="30" customFormat="1" ht="19.5" customHeight="1" thickBot="1" thickTop="1">
      <c r="A62" s="38">
        <v>854</v>
      </c>
      <c r="B62" s="32" t="s">
        <v>20</v>
      </c>
      <c r="C62" s="22" t="s">
        <v>29</v>
      </c>
      <c r="D62" s="39">
        <f>D63+D66</f>
        <v>10000</v>
      </c>
      <c r="E62" s="60">
        <f>E63+E66</f>
        <v>75400</v>
      </c>
      <c r="F62" s="217">
        <f>F63+F66</f>
        <v>14100</v>
      </c>
    </row>
    <row r="63" spans="1:6" s="27" customFormat="1" ht="15" customHeight="1" thickTop="1">
      <c r="A63" s="46">
        <v>85401</v>
      </c>
      <c r="B63" s="43" t="s">
        <v>55</v>
      </c>
      <c r="C63" s="29"/>
      <c r="D63" s="199"/>
      <c r="E63" s="74">
        <f>SUM(E64:E65)</f>
        <v>75400</v>
      </c>
      <c r="F63" s="200">
        <f>SUM(F64:F65)</f>
        <v>4100</v>
      </c>
    </row>
    <row r="64" spans="1:6" s="27" customFormat="1" ht="15.75" customHeight="1">
      <c r="A64" s="1">
        <v>4010</v>
      </c>
      <c r="B64" s="63" t="s">
        <v>15</v>
      </c>
      <c r="C64" s="104"/>
      <c r="D64" s="208"/>
      <c r="E64" s="101"/>
      <c r="F64" s="70">
        <v>4100</v>
      </c>
    </row>
    <row r="65" spans="1:6" s="27" customFormat="1" ht="15" customHeight="1">
      <c r="A65" s="1">
        <v>4300</v>
      </c>
      <c r="B65" s="36" t="s">
        <v>10</v>
      </c>
      <c r="C65" s="104"/>
      <c r="D65" s="208"/>
      <c r="E65" s="101">
        <v>75400</v>
      </c>
      <c r="F65" s="70"/>
    </row>
    <row r="66" spans="1:6" s="27" customFormat="1" ht="18" customHeight="1">
      <c r="A66" s="46">
        <v>85417</v>
      </c>
      <c r="B66" s="43" t="s">
        <v>97</v>
      </c>
      <c r="C66" s="29"/>
      <c r="D66" s="212">
        <f>SUM(D67:D68)</f>
        <v>10000</v>
      </c>
      <c r="E66" s="74">
        <f>SUM(E67:E68)</f>
        <v>0</v>
      </c>
      <c r="F66" s="200">
        <f>SUM(F67:F68)</f>
        <v>10000</v>
      </c>
    </row>
    <row r="67" spans="1:6" s="27" customFormat="1" ht="62.25" customHeight="1">
      <c r="A67" s="116" t="s">
        <v>23</v>
      </c>
      <c r="B67" s="292" t="s">
        <v>41</v>
      </c>
      <c r="C67" s="29"/>
      <c r="D67" s="290">
        <v>10000</v>
      </c>
      <c r="E67" s="289"/>
      <c r="F67" s="282"/>
    </row>
    <row r="68" spans="1:6" s="27" customFormat="1" ht="16.5" customHeight="1" thickBot="1">
      <c r="A68" s="1">
        <v>4270</v>
      </c>
      <c r="B68" s="36" t="s">
        <v>35</v>
      </c>
      <c r="C68" s="104"/>
      <c r="D68" s="208"/>
      <c r="E68" s="101"/>
      <c r="F68" s="70">
        <v>10000</v>
      </c>
    </row>
    <row r="69" spans="1:6" s="30" customFormat="1" ht="33" customHeight="1" thickBot="1" thickTop="1">
      <c r="A69" s="38">
        <v>900</v>
      </c>
      <c r="B69" s="32" t="s">
        <v>33</v>
      </c>
      <c r="C69" s="22" t="s">
        <v>19</v>
      </c>
      <c r="D69" s="198"/>
      <c r="E69" s="60"/>
      <c r="F69" s="217">
        <f>SUM(F70)</f>
        <v>792540</v>
      </c>
    </row>
    <row r="70" spans="1:6" s="30" customFormat="1" ht="17.25" customHeight="1" thickTop="1">
      <c r="A70" s="61">
        <v>90001</v>
      </c>
      <c r="B70" s="218" t="s">
        <v>98</v>
      </c>
      <c r="C70" s="29"/>
      <c r="D70" s="199"/>
      <c r="E70" s="74"/>
      <c r="F70" s="200">
        <f>SUM(F71:F71)</f>
        <v>792540</v>
      </c>
    </row>
    <row r="71" spans="1:6" s="30" customFormat="1" ht="46.5" customHeight="1">
      <c r="A71" s="285">
        <v>6050</v>
      </c>
      <c r="B71" s="286" t="s">
        <v>115</v>
      </c>
      <c r="C71" s="287"/>
      <c r="D71" s="288"/>
      <c r="E71" s="289"/>
      <c r="F71" s="282">
        <v>792540</v>
      </c>
    </row>
    <row r="72" spans="1:6" s="30" customFormat="1" ht="20.25" customHeight="1" thickBot="1">
      <c r="A72" s="117">
        <v>926</v>
      </c>
      <c r="B72" s="118" t="s">
        <v>116</v>
      </c>
      <c r="C72" s="278"/>
      <c r="D72" s="279"/>
      <c r="E72" s="283">
        <f>SUM(E73)</f>
        <v>1000</v>
      </c>
      <c r="F72" s="284">
        <f>SUM(F73)</f>
        <v>130000</v>
      </c>
    </row>
    <row r="73" spans="1:6" s="30" customFormat="1" ht="22.5" customHeight="1" thickTop="1">
      <c r="A73" s="61">
        <v>92695</v>
      </c>
      <c r="B73" s="34" t="s">
        <v>22</v>
      </c>
      <c r="C73" s="56"/>
      <c r="D73" s="225"/>
      <c r="E73" s="226">
        <f>SUM(E74:E75)</f>
        <v>1000</v>
      </c>
      <c r="F73" s="69">
        <f>SUM(F74:F75)</f>
        <v>130000</v>
      </c>
    </row>
    <row r="74" spans="1:6" s="30" customFormat="1" ht="30" customHeight="1">
      <c r="A74" s="62" t="s">
        <v>57</v>
      </c>
      <c r="B74" s="106" t="s">
        <v>122</v>
      </c>
      <c r="C74" s="47" t="s">
        <v>34</v>
      </c>
      <c r="D74" s="208"/>
      <c r="E74" s="101">
        <v>1000</v>
      </c>
      <c r="F74" s="215"/>
    </row>
    <row r="75" spans="1:6" s="30" customFormat="1" ht="33.75" customHeight="1">
      <c r="A75" s="1"/>
      <c r="B75" s="36" t="s">
        <v>127</v>
      </c>
      <c r="C75" s="47" t="s">
        <v>52</v>
      </c>
      <c r="D75" s="201"/>
      <c r="E75" s="101"/>
      <c r="F75" s="70">
        <f>SUM(F76:F78)</f>
        <v>130000</v>
      </c>
    </row>
    <row r="76" spans="1:6" s="224" customFormat="1" ht="16.5" customHeight="1">
      <c r="A76" s="219">
        <v>4110</v>
      </c>
      <c r="B76" s="72" t="s">
        <v>88</v>
      </c>
      <c r="C76" s="220"/>
      <c r="D76" s="221"/>
      <c r="E76" s="222"/>
      <c r="F76" s="223">
        <v>800</v>
      </c>
    </row>
    <row r="77" spans="1:6" s="224" customFormat="1" ht="16.5" customHeight="1">
      <c r="A77" s="219">
        <v>4210</v>
      </c>
      <c r="B77" s="72" t="s">
        <v>27</v>
      </c>
      <c r="C77" s="220"/>
      <c r="D77" s="221"/>
      <c r="E77" s="222"/>
      <c r="F77" s="223">
        <v>17200</v>
      </c>
    </row>
    <row r="78" spans="1:6" s="224" customFormat="1" ht="16.5" customHeight="1" thickBot="1">
      <c r="A78" s="219">
        <v>4300</v>
      </c>
      <c r="B78" s="72" t="s">
        <v>10</v>
      </c>
      <c r="C78" s="220"/>
      <c r="D78" s="221"/>
      <c r="E78" s="222"/>
      <c r="F78" s="223">
        <v>112000</v>
      </c>
    </row>
    <row r="79" spans="1:6" s="186" customFormat="1" ht="21" customHeight="1" thickBot="1" thickTop="1">
      <c r="A79" s="227"/>
      <c r="B79" s="175" t="s">
        <v>7</v>
      </c>
      <c r="C79" s="228"/>
      <c r="D79" s="229">
        <f>D28+D62+D17</f>
        <v>97100</v>
      </c>
      <c r="E79" s="230">
        <f>E21+E28+E62+E72+E69+E10+E25+E59+E17</f>
        <v>235900</v>
      </c>
      <c r="F79" s="231">
        <f>F21+F28+F62+F72+F69+F10+F25+F59+F17</f>
        <v>2150940</v>
      </c>
    </row>
    <row r="80" spans="1:6" s="50" customFormat="1" ht="20.25" customHeight="1" thickBot="1" thickTop="1">
      <c r="A80" s="232"/>
      <c r="B80" s="233" t="s">
        <v>18</v>
      </c>
      <c r="C80" s="234"/>
      <c r="D80" s="235"/>
      <c r="E80" s="236">
        <f>F79-E79</f>
        <v>1915040</v>
      </c>
      <c r="F80" s="237"/>
    </row>
    <row r="81" s="50" customFormat="1" ht="13.5" thickTop="1"/>
    <row r="82" s="50" customFormat="1" ht="12.75"/>
    <row r="83" s="50" customFormat="1" ht="12.75"/>
    <row r="84" s="50" customFormat="1" ht="12.75"/>
  </sheetData>
  <printOptions horizontalCentered="1"/>
  <pageMargins left="0" right="0" top="0.984251968503937" bottom="0.5905511811023623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E10" sqref="E10"/>
    </sheetView>
  </sheetViews>
  <sheetFormatPr defaultColWidth="9.00390625" defaultRowHeight="12.75"/>
  <cols>
    <col min="1" max="1" width="7.875" style="119" customWidth="1"/>
    <col min="2" max="2" width="48.25390625" style="119" customWidth="1"/>
    <col min="3" max="4" width="15.00390625" style="119" customWidth="1"/>
    <col min="5" max="16384" width="9.125" style="119" customWidth="1"/>
  </cols>
  <sheetData>
    <row r="1" ht="12.75">
      <c r="C1" s="3" t="s">
        <v>87</v>
      </c>
    </row>
    <row r="2" ht="14.25" customHeight="1">
      <c r="C2" s="7" t="s">
        <v>128</v>
      </c>
    </row>
    <row r="3" spans="1:4" ht="14.25" customHeight="1">
      <c r="A3" s="120"/>
      <c r="B3" s="120"/>
      <c r="C3" s="7" t="s">
        <v>12</v>
      </c>
      <c r="D3" s="121"/>
    </row>
    <row r="4" spans="1:4" ht="14.25" customHeight="1">
      <c r="A4" s="120"/>
      <c r="B4" s="120"/>
      <c r="C4" s="7" t="s">
        <v>129</v>
      </c>
      <c r="D4" s="121"/>
    </row>
    <row r="5" spans="1:4" ht="21.75" customHeight="1">
      <c r="A5" s="120"/>
      <c r="B5" s="120"/>
      <c r="C5" s="122"/>
      <c r="D5" s="121"/>
    </row>
    <row r="6" spans="1:4" s="50" customFormat="1" ht="18">
      <c r="A6" s="128"/>
      <c r="B6" s="129" t="s">
        <v>64</v>
      </c>
      <c r="C6" s="129"/>
      <c r="D6" s="130"/>
    </row>
    <row r="7" spans="1:4" s="50" customFormat="1" ht="18">
      <c r="A7" s="128"/>
      <c r="B7" s="129" t="s">
        <v>65</v>
      </c>
      <c r="C7" s="128"/>
      <c r="D7" s="130"/>
    </row>
    <row r="8" spans="1:4" s="50" customFormat="1" ht="18">
      <c r="A8" s="128"/>
      <c r="B8" s="129" t="s">
        <v>66</v>
      </c>
      <c r="C8" s="128"/>
      <c r="D8" s="130"/>
    </row>
    <row r="9" spans="1:4" s="50" customFormat="1" ht="18">
      <c r="A9" s="128"/>
      <c r="B9" s="129" t="s">
        <v>67</v>
      </c>
      <c r="C9" s="128"/>
      <c r="D9" s="130"/>
    </row>
    <row r="10" s="50" customFormat="1" ht="26.25" customHeight="1" thickBot="1">
      <c r="D10" s="131" t="s">
        <v>9</v>
      </c>
    </row>
    <row r="11" spans="1:4" s="50" customFormat="1" ht="36.75" customHeight="1" thickBot="1" thickTop="1">
      <c r="A11" s="132" t="s">
        <v>68</v>
      </c>
      <c r="B11" s="133" t="s">
        <v>69</v>
      </c>
      <c r="C11" s="133" t="s">
        <v>70</v>
      </c>
      <c r="D11" s="134" t="s">
        <v>71</v>
      </c>
    </row>
    <row r="12" spans="1:4" s="50" customFormat="1" ht="14.25" customHeight="1" thickBot="1" thickTop="1">
      <c r="A12" s="135">
        <v>1</v>
      </c>
      <c r="B12" s="136">
        <v>2</v>
      </c>
      <c r="C12" s="136">
        <v>3</v>
      </c>
      <c r="D12" s="137">
        <v>4</v>
      </c>
    </row>
    <row r="13" spans="1:4" s="50" customFormat="1" ht="45" customHeight="1" thickTop="1">
      <c r="A13" s="138">
        <v>9520</v>
      </c>
      <c r="B13" s="139" t="s">
        <v>72</v>
      </c>
      <c r="C13" s="140">
        <f>C16+C18</f>
        <v>31062540</v>
      </c>
      <c r="D13" s="141"/>
    </row>
    <row r="14" spans="1:4" s="50" customFormat="1" ht="18.75" customHeight="1">
      <c r="A14" s="142"/>
      <c r="B14" s="143" t="s">
        <v>73</v>
      </c>
      <c r="C14" s="144"/>
      <c r="D14" s="141"/>
    </row>
    <row r="15" spans="1:4" s="50" customFormat="1" ht="12" customHeight="1" hidden="1">
      <c r="A15" s="142"/>
      <c r="B15" s="143"/>
      <c r="C15" s="144"/>
      <c r="D15" s="141"/>
    </row>
    <row r="16" spans="1:4" s="149" customFormat="1" ht="28.5" customHeight="1">
      <c r="A16" s="145"/>
      <c r="B16" s="146" t="s">
        <v>74</v>
      </c>
      <c r="C16" s="147">
        <v>30000000</v>
      </c>
      <c r="D16" s="148"/>
    </row>
    <row r="17" spans="1:4" s="50" customFormat="1" ht="4.5" customHeight="1">
      <c r="A17" s="142"/>
      <c r="B17" s="150"/>
      <c r="C17" s="151"/>
      <c r="D17" s="148"/>
    </row>
    <row r="18" spans="1:4" s="50" customFormat="1" ht="20.25" customHeight="1">
      <c r="A18" s="142"/>
      <c r="B18" s="146" t="s">
        <v>75</v>
      </c>
      <c r="C18" s="147">
        <f>SUM(C19:C21)</f>
        <v>1062540</v>
      </c>
      <c r="D18" s="148"/>
    </row>
    <row r="19" spans="1:4" s="156" customFormat="1" ht="26.25" customHeight="1">
      <c r="A19" s="152"/>
      <c r="B19" s="153" t="s">
        <v>76</v>
      </c>
      <c r="C19" s="154">
        <v>250000</v>
      </c>
      <c r="D19" s="155"/>
    </row>
    <row r="20" spans="1:4" s="156" customFormat="1" ht="26.25" customHeight="1">
      <c r="A20" s="152"/>
      <c r="B20" s="153" t="s">
        <v>86</v>
      </c>
      <c r="C20" s="154">
        <v>140000</v>
      </c>
      <c r="D20" s="155"/>
    </row>
    <row r="21" spans="1:4" s="156" customFormat="1" ht="36.75" customHeight="1">
      <c r="A21" s="152"/>
      <c r="B21" s="277" t="s">
        <v>119</v>
      </c>
      <c r="C21" s="154">
        <v>672540</v>
      </c>
      <c r="D21" s="155"/>
    </row>
    <row r="22" spans="1:4" s="50" customFormat="1" ht="28.5" customHeight="1">
      <c r="A22" s="138">
        <v>9550</v>
      </c>
      <c r="B22" s="157" t="s">
        <v>77</v>
      </c>
      <c r="C22" s="158">
        <v>4627000</v>
      </c>
      <c r="D22" s="159"/>
    </row>
    <row r="23" spans="1:4" s="50" customFormat="1" ht="16.5" customHeight="1">
      <c r="A23" s="142"/>
      <c r="B23" s="160"/>
      <c r="C23" s="161"/>
      <c r="D23" s="148"/>
    </row>
    <row r="24" spans="1:4" s="50" customFormat="1" ht="15.75">
      <c r="A24" s="138">
        <v>992</v>
      </c>
      <c r="B24" s="157" t="s">
        <v>78</v>
      </c>
      <c r="C24" s="162"/>
      <c r="D24" s="163">
        <f>D26+D27+D28+D29</f>
        <v>12683700</v>
      </c>
    </row>
    <row r="25" spans="1:4" s="50" customFormat="1" ht="15.75" customHeight="1">
      <c r="A25" s="142"/>
      <c r="B25" s="143" t="s">
        <v>73</v>
      </c>
      <c r="C25" s="162"/>
      <c r="D25" s="164"/>
    </row>
    <row r="26" spans="1:4" s="169" customFormat="1" ht="30.75" customHeight="1">
      <c r="A26" s="165"/>
      <c r="B26" s="166" t="s">
        <v>79</v>
      </c>
      <c r="C26" s="167"/>
      <c r="D26" s="168">
        <v>4178240</v>
      </c>
    </row>
    <row r="27" spans="1:4" s="169" customFormat="1" ht="32.25" customHeight="1">
      <c r="A27" s="165"/>
      <c r="B27" s="166" t="s">
        <v>80</v>
      </c>
      <c r="C27" s="167"/>
      <c r="D27" s="168">
        <v>6548860</v>
      </c>
    </row>
    <row r="28" spans="1:4" s="169" customFormat="1" ht="24.75" customHeight="1">
      <c r="A28" s="165"/>
      <c r="B28" s="170" t="s">
        <v>81</v>
      </c>
      <c r="C28" s="171"/>
      <c r="D28" s="155">
        <v>900000</v>
      </c>
    </row>
    <row r="29" spans="1:4" s="169" customFormat="1" ht="18.75" customHeight="1">
      <c r="A29" s="165"/>
      <c r="B29" s="170" t="s">
        <v>82</v>
      </c>
      <c r="C29" s="171"/>
      <c r="D29" s="155">
        <v>1056600</v>
      </c>
    </row>
    <row r="30" spans="1:4" s="50" customFormat="1" ht="25.5" customHeight="1" thickBot="1">
      <c r="A30" s="138">
        <v>9940</v>
      </c>
      <c r="B30" s="157" t="s">
        <v>83</v>
      </c>
      <c r="C30" s="172"/>
      <c r="D30" s="173">
        <v>160456</v>
      </c>
    </row>
    <row r="31" spans="1:4" s="176" customFormat="1" ht="21" customHeight="1" thickBot="1" thickTop="1">
      <c r="A31" s="174"/>
      <c r="B31" s="175" t="s">
        <v>84</v>
      </c>
      <c r="C31" s="100">
        <f>C22+C13+C23</f>
        <v>35689540</v>
      </c>
      <c r="D31" s="49">
        <f>D24+D30</f>
        <v>12844156</v>
      </c>
    </row>
    <row r="32" spans="1:4" s="176" customFormat="1" ht="27" customHeight="1" thickBot="1" thickTop="1">
      <c r="A32" s="174"/>
      <c r="B32" s="175" t="s">
        <v>85</v>
      </c>
      <c r="C32" s="177">
        <f>D31-C31</f>
        <v>-22845384</v>
      </c>
      <c r="D32" s="178"/>
    </row>
    <row r="33" spans="1:4" s="50" customFormat="1" ht="16.5" thickTop="1">
      <c r="A33" s="179"/>
      <c r="B33" s="180"/>
      <c r="C33" s="181"/>
      <c r="D33" s="181"/>
    </row>
    <row r="34" spans="1:4" s="50" customFormat="1" ht="15.75">
      <c r="A34" s="179"/>
      <c r="B34" s="180"/>
      <c r="C34" s="181"/>
      <c r="D34" s="181"/>
    </row>
    <row r="35" spans="1:4" ht="15.75">
      <c r="A35" s="123"/>
      <c r="B35" s="124"/>
      <c r="C35" s="125"/>
      <c r="D35" s="125"/>
    </row>
    <row r="36" spans="1:4" ht="15.75">
      <c r="A36" s="123"/>
      <c r="B36" s="124"/>
      <c r="C36" s="125"/>
      <c r="D36" s="125"/>
    </row>
    <row r="37" spans="1:4" ht="15.75">
      <c r="A37" s="123"/>
      <c r="B37" s="124"/>
      <c r="C37" s="125"/>
      <c r="D37" s="125"/>
    </row>
    <row r="38" spans="1:4" ht="15.75">
      <c r="A38" s="123"/>
      <c r="B38" s="124"/>
      <c r="C38" s="125"/>
      <c r="D38" s="125"/>
    </row>
    <row r="39" spans="1:4" ht="12.75">
      <c r="A39" s="123"/>
      <c r="B39" s="123"/>
      <c r="C39" s="126"/>
      <c r="D39" s="126"/>
    </row>
    <row r="40" spans="1:4" ht="12.75">
      <c r="A40" s="123"/>
      <c r="B40" s="123"/>
      <c r="C40" s="126"/>
      <c r="D40" s="126"/>
    </row>
    <row r="41" spans="1:4" ht="12.75">
      <c r="A41" s="123"/>
      <c r="B41" s="123"/>
      <c r="C41" s="126"/>
      <c r="D41" s="126"/>
    </row>
    <row r="42" spans="3:4" ht="12.75">
      <c r="C42" s="127"/>
      <c r="D42" s="127"/>
    </row>
    <row r="43" spans="3:4" ht="12.75">
      <c r="C43" s="127"/>
      <c r="D43" s="127"/>
    </row>
    <row r="44" spans="3:4" ht="12.75">
      <c r="C44" s="127"/>
      <c r="D44" s="127"/>
    </row>
    <row r="45" spans="3:4" ht="12.75">
      <c r="C45" s="127"/>
      <c r="D45" s="127"/>
    </row>
    <row r="46" spans="3:4" ht="12.75">
      <c r="C46" s="127"/>
      <c r="D46" s="127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11" sqref="F11"/>
    </sheetView>
  </sheetViews>
  <sheetFormatPr defaultColWidth="9.00390625" defaultRowHeight="12.75"/>
  <cols>
    <col min="1" max="1" width="8.00390625" style="2" customWidth="1"/>
    <col min="2" max="2" width="34.875" style="2" customWidth="1"/>
    <col min="3" max="3" width="5.875" style="2" customWidth="1"/>
    <col min="4" max="7" width="12.125" style="2" customWidth="1"/>
    <col min="8" max="16384" width="10.00390625" style="2" customWidth="1"/>
  </cols>
  <sheetData>
    <row r="1" spans="3:6" ht="15.75">
      <c r="C1" s="3"/>
      <c r="D1" s="3"/>
      <c r="E1" s="3"/>
      <c r="F1" s="3" t="s">
        <v>16</v>
      </c>
    </row>
    <row r="2" spans="1:6" ht="12" customHeight="1">
      <c r="A2" s="4"/>
      <c r="B2" s="5"/>
      <c r="C2" s="7"/>
      <c r="D2" s="7"/>
      <c r="E2" s="7"/>
      <c r="F2" s="7" t="s">
        <v>128</v>
      </c>
    </row>
    <row r="3" spans="1:6" ht="13.5" customHeight="1">
      <c r="A3" s="4"/>
      <c r="B3" s="5"/>
      <c r="C3" s="7"/>
      <c r="D3" s="7"/>
      <c r="E3" s="7"/>
      <c r="F3" s="7" t="s">
        <v>12</v>
      </c>
    </row>
    <row r="4" spans="1:6" ht="15" customHeight="1">
      <c r="A4" s="4"/>
      <c r="B4" s="5"/>
      <c r="C4" s="7"/>
      <c r="D4" s="7"/>
      <c r="E4" s="7"/>
      <c r="F4" s="7" t="s">
        <v>129</v>
      </c>
    </row>
    <row r="5" spans="1:6" ht="14.25" customHeight="1">
      <c r="A5" s="4"/>
      <c r="B5" s="5"/>
      <c r="C5" s="7"/>
      <c r="D5" s="7"/>
      <c r="E5" s="7"/>
      <c r="F5" s="6"/>
    </row>
    <row r="6" spans="1:7" s="11" customFormat="1" ht="47.25" customHeight="1">
      <c r="A6" s="8" t="s">
        <v>99</v>
      </c>
      <c r="B6" s="9"/>
      <c r="C6" s="10"/>
      <c r="D6" s="10"/>
      <c r="E6" s="10"/>
      <c r="F6" s="10"/>
      <c r="G6" s="10"/>
    </row>
    <row r="7" spans="1:7" s="11" customFormat="1" ht="15.75" customHeight="1" thickBot="1">
      <c r="A7" s="8"/>
      <c r="B7" s="9"/>
      <c r="C7" s="10"/>
      <c r="D7" s="10"/>
      <c r="E7" s="10"/>
      <c r="F7" s="10"/>
      <c r="G7" s="238" t="s">
        <v>9</v>
      </c>
    </row>
    <row r="8" spans="1:7" s="16" customFormat="1" ht="26.25" customHeight="1">
      <c r="A8" s="189" t="s">
        <v>0</v>
      </c>
      <c r="B8" s="12" t="s">
        <v>1</v>
      </c>
      <c r="C8" s="13" t="s">
        <v>2</v>
      </c>
      <c r="D8" s="255" t="s">
        <v>17</v>
      </c>
      <c r="E8" s="14"/>
      <c r="F8" s="15" t="s">
        <v>3</v>
      </c>
      <c r="G8" s="192"/>
    </row>
    <row r="9" spans="1:7" s="16" customFormat="1" ht="17.25" customHeight="1">
      <c r="A9" s="193" t="s">
        <v>4</v>
      </c>
      <c r="B9" s="17"/>
      <c r="C9" s="18" t="s">
        <v>5</v>
      </c>
      <c r="D9" s="19" t="s">
        <v>8</v>
      </c>
      <c r="E9" s="20" t="s">
        <v>6</v>
      </c>
      <c r="F9" s="194" t="s">
        <v>8</v>
      </c>
      <c r="G9" s="67" t="s">
        <v>6</v>
      </c>
    </row>
    <row r="10" spans="1:7" s="55" customFormat="1" ht="12" customHeight="1" thickBot="1">
      <c r="A10" s="53">
        <v>1</v>
      </c>
      <c r="B10" s="54">
        <v>2</v>
      </c>
      <c r="C10" s="54">
        <v>3</v>
      </c>
      <c r="D10" s="54">
        <v>4</v>
      </c>
      <c r="E10" s="256">
        <v>5</v>
      </c>
      <c r="F10" s="239">
        <v>6</v>
      </c>
      <c r="G10" s="109">
        <v>7</v>
      </c>
    </row>
    <row r="11" spans="1:7" s="55" customFormat="1" ht="21.75" customHeight="1" thickBot="1" thickTop="1">
      <c r="A11" s="38">
        <v>750</v>
      </c>
      <c r="B11" s="32" t="s">
        <v>24</v>
      </c>
      <c r="C11" s="22" t="s">
        <v>42</v>
      </c>
      <c r="D11" s="257"/>
      <c r="E11" s="24">
        <f>SUM(E12)</f>
        <v>500000</v>
      </c>
      <c r="F11" s="25"/>
      <c r="G11" s="240"/>
    </row>
    <row r="12" spans="1:7" s="55" customFormat="1" ht="21" customHeight="1" thickTop="1">
      <c r="A12" s="33" t="s">
        <v>43</v>
      </c>
      <c r="B12" s="51" t="s">
        <v>44</v>
      </c>
      <c r="C12" s="52"/>
      <c r="D12" s="258"/>
      <c r="E12" s="58">
        <f>E13</f>
        <v>500000</v>
      </c>
      <c r="F12" s="226"/>
      <c r="G12" s="242"/>
    </row>
    <row r="13" spans="1:7" s="55" customFormat="1" ht="21.75" customHeight="1" thickBot="1">
      <c r="A13" s="62" t="s">
        <v>45</v>
      </c>
      <c r="B13" s="36" t="s">
        <v>46</v>
      </c>
      <c r="C13" s="48"/>
      <c r="D13" s="96"/>
      <c r="E13" s="44">
        <v>500000</v>
      </c>
      <c r="F13" s="101"/>
      <c r="G13" s="243"/>
    </row>
    <row r="14" spans="1:7" s="55" customFormat="1" ht="21.75" customHeight="1" thickBot="1" thickTop="1">
      <c r="A14" s="78">
        <v>758</v>
      </c>
      <c r="B14" s="21" t="s">
        <v>38</v>
      </c>
      <c r="C14" s="87" t="s">
        <v>29</v>
      </c>
      <c r="D14" s="23"/>
      <c r="E14" s="39">
        <f>SUM(E15)</f>
        <v>5700</v>
      </c>
      <c r="F14" s="25"/>
      <c r="G14" s="26"/>
    </row>
    <row r="15" spans="1:7" s="55" customFormat="1" ht="18.75" customHeight="1" thickTop="1">
      <c r="A15" s="40" t="s">
        <v>60</v>
      </c>
      <c r="B15" s="86" t="s">
        <v>61</v>
      </c>
      <c r="C15" s="88"/>
      <c r="D15" s="95"/>
      <c r="E15" s="41">
        <f>SUM(E16)</f>
        <v>5700</v>
      </c>
      <c r="F15" s="35"/>
      <c r="G15" s="59"/>
    </row>
    <row r="16" spans="1:7" s="55" customFormat="1" ht="21.75" customHeight="1" thickBot="1">
      <c r="A16" s="116" t="s">
        <v>62</v>
      </c>
      <c r="B16" s="114" t="s">
        <v>63</v>
      </c>
      <c r="C16" s="115"/>
      <c r="D16" s="99"/>
      <c r="E16" s="42">
        <v>5700</v>
      </c>
      <c r="F16" s="74"/>
      <c r="G16" s="75"/>
    </row>
    <row r="17" spans="1:8" s="27" customFormat="1" ht="17.25" customHeight="1" thickBot="1" thickTop="1">
      <c r="A17" s="244">
        <v>801</v>
      </c>
      <c r="B17" s="245" t="s">
        <v>25</v>
      </c>
      <c r="C17" s="246" t="s">
        <v>29</v>
      </c>
      <c r="D17" s="257"/>
      <c r="E17" s="39">
        <f>E18+E21+E28+E36</f>
        <v>164800</v>
      </c>
      <c r="F17" s="261"/>
      <c r="G17" s="26">
        <f>G18+G21+G28+G36</f>
        <v>623815</v>
      </c>
      <c r="H17" s="79"/>
    </row>
    <row r="18" spans="1:7" s="27" customFormat="1" ht="21" customHeight="1" thickTop="1">
      <c r="A18" s="61">
        <v>80102</v>
      </c>
      <c r="B18" s="34" t="s">
        <v>100</v>
      </c>
      <c r="C18" s="241"/>
      <c r="D18" s="258"/>
      <c r="E18" s="58">
        <f>SUM(E19:E20)</f>
        <v>2900</v>
      </c>
      <c r="F18" s="226"/>
      <c r="G18" s="69">
        <f>SUM(G19:G20)</f>
        <v>2900</v>
      </c>
    </row>
    <row r="19" spans="1:7" s="27" customFormat="1" ht="64.5" customHeight="1">
      <c r="A19" s="65" t="s">
        <v>23</v>
      </c>
      <c r="B19" s="106" t="s">
        <v>41</v>
      </c>
      <c r="C19" s="105"/>
      <c r="D19" s="96"/>
      <c r="E19" s="44">
        <v>2900</v>
      </c>
      <c r="F19" s="214"/>
      <c r="G19" s="215"/>
    </row>
    <row r="20" spans="1:7" s="27" customFormat="1" ht="32.25" customHeight="1">
      <c r="A20" s="62" t="s">
        <v>106</v>
      </c>
      <c r="B20" s="36" t="s">
        <v>89</v>
      </c>
      <c r="C20" s="105"/>
      <c r="D20" s="96"/>
      <c r="E20" s="44"/>
      <c r="F20" s="214"/>
      <c r="G20" s="70">
        <v>2900</v>
      </c>
    </row>
    <row r="21" spans="1:7" s="27" customFormat="1" ht="21" customHeight="1">
      <c r="A21" s="46">
        <v>80120</v>
      </c>
      <c r="B21" s="43" t="s">
        <v>30</v>
      </c>
      <c r="C21" s="248"/>
      <c r="D21" s="99"/>
      <c r="E21" s="73">
        <f>SUM(E22:E23)</f>
        <v>27200</v>
      </c>
      <c r="F21" s="74"/>
      <c r="G21" s="200">
        <f>SUM(G22:G27)</f>
        <v>292115</v>
      </c>
    </row>
    <row r="22" spans="1:7" s="30" customFormat="1" ht="63" customHeight="1">
      <c r="A22" s="65" t="s">
        <v>23</v>
      </c>
      <c r="B22" s="106" t="s">
        <v>41</v>
      </c>
      <c r="C22" s="47"/>
      <c r="D22" s="96"/>
      <c r="E22" s="44">
        <v>25200</v>
      </c>
      <c r="F22" s="101"/>
      <c r="G22" s="70"/>
    </row>
    <row r="23" spans="1:7" s="30" customFormat="1" ht="16.5">
      <c r="A23" s="62" t="s">
        <v>31</v>
      </c>
      <c r="B23" s="36" t="s">
        <v>32</v>
      </c>
      <c r="C23" s="47"/>
      <c r="D23" s="96"/>
      <c r="E23" s="44">
        <v>2000</v>
      </c>
      <c r="F23" s="101"/>
      <c r="G23" s="70"/>
    </row>
    <row r="24" spans="1:7" s="27" customFormat="1" ht="17.25" customHeight="1">
      <c r="A24" s="31">
        <v>4010</v>
      </c>
      <c r="B24" s="36" t="s">
        <v>15</v>
      </c>
      <c r="C24" s="105"/>
      <c r="D24" s="96"/>
      <c r="E24" s="44"/>
      <c r="F24" s="101"/>
      <c r="G24" s="70">
        <v>276915</v>
      </c>
    </row>
    <row r="25" spans="1:7" s="27" customFormat="1" ht="18" customHeight="1">
      <c r="A25" s="1">
        <v>4110</v>
      </c>
      <c r="B25" s="36" t="s">
        <v>88</v>
      </c>
      <c r="C25" s="105"/>
      <c r="D25" s="96"/>
      <c r="E25" s="44"/>
      <c r="F25" s="214"/>
      <c r="G25" s="70">
        <v>1500</v>
      </c>
    </row>
    <row r="26" spans="1:7" s="27" customFormat="1" ht="14.25" customHeight="1">
      <c r="A26" s="1">
        <v>4120</v>
      </c>
      <c r="B26" s="36" t="s">
        <v>56</v>
      </c>
      <c r="C26" s="105"/>
      <c r="D26" s="96"/>
      <c r="E26" s="44"/>
      <c r="F26" s="214"/>
      <c r="G26" s="70">
        <v>200</v>
      </c>
    </row>
    <row r="27" spans="1:7" s="30" customFormat="1" ht="17.25" customHeight="1">
      <c r="A27" s="1">
        <v>4210</v>
      </c>
      <c r="B27" s="36" t="s">
        <v>27</v>
      </c>
      <c r="C27" s="47"/>
      <c r="D27" s="96"/>
      <c r="E27" s="44"/>
      <c r="F27" s="101"/>
      <c r="G27" s="70">
        <v>13500</v>
      </c>
    </row>
    <row r="28" spans="1:7" s="27" customFormat="1" ht="21" customHeight="1">
      <c r="A28" s="46">
        <v>80130</v>
      </c>
      <c r="B28" s="43" t="s">
        <v>90</v>
      </c>
      <c r="C28" s="248"/>
      <c r="D28" s="99"/>
      <c r="E28" s="73">
        <f>SUM(E29:E31)</f>
        <v>57700</v>
      </c>
      <c r="F28" s="74"/>
      <c r="G28" s="200">
        <f>SUM(G29:G35)</f>
        <v>324200</v>
      </c>
    </row>
    <row r="29" spans="1:7" s="27" customFormat="1" ht="63" customHeight="1">
      <c r="A29" s="65" t="s">
        <v>23</v>
      </c>
      <c r="B29" s="106" t="s">
        <v>41</v>
      </c>
      <c r="C29" s="105"/>
      <c r="D29" s="96"/>
      <c r="E29" s="44">
        <v>52300</v>
      </c>
      <c r="F29" s="101"/>
      <c r="G29" s="70"/>
    </row>
    <row r="30" spans="1:7" s="27" customFormat="1" ht="16.5" customHeight="1">
      <c r="A30" s="62" t="s">
        <v>31</v>
      </c>
      <c r="B30" s="36" t="s">
        <v>32</v>
      </c>
      <c r="C30" s="105"/>
      <c r="D30" s="96"/>
      <c r="E30" s="44">
        <v>4800</v>
      </c>
      <c r="F30" s="101"/>
      <c r="G30" s="70"/>
    </row>
    <row r="31" spans="1:7" s="27" customFormat="1" ht="16.5" customHeight="1">
      <c r="A31" s="113" t="s">
        <v>58</v>
      </c>
      <c r="B31" s="82" t="s">
        <v>59</v>
      </c>
      <c r="C31" s="247"/>
      <c r="D31" s="98"/>
      <c r="E31" s="80">
        <v>600</v>
      </c>
      <c r="F31" s="83"/>
      <c r="G31" s="182"/>
    </row>
    <row r="32" spans="1:7" s="27" customFormat="1" ht="15.75" customHeight="1">
      <c r="A32" s="31">
        <v>4010</v>
      </c>
      <c r="B32" s="36" t="s">
        <v>15</v>
      </c>
      <c r="C32" s="104"/>
      <c r="D32" s="96"/>
      <c r="E32" s="44"/>
      <c r="F32" s="101"/>
      <c r="G32" s="70">
        <v>287500</v>
      </c>
    </row>
    <row r="33" spans="1:7" s="27" customFormat="1" ht="15.75" customHeight="1">
      <c r="A33" s="1">
        <v>4210</v>
      </c>
      <c r="B33" s="36" t="s">
        <v>27</v>
      </c>
      <c r="C33" s="105"/>
      <c r="D33" s="96"/>
      <c r="E33" s="44"/>
      <c r="F33" s="101"/>
      <c r="G33" s="70">
        <v>12000</v>
      </c>
    </row>
    <row r="34" spans="1:7" s="27" customFormat="1" ht="15.75" customHeight="1">
      <c r="A34" s="1">
        <v>4270</v>
      </c>
      <c r="B34" s="36" t="s">
        <v>35</v>
      </c>
      <c r="C34" s="105"/>
      <c r="D34" s="96"/>
      <c r="E34" s="44"/>
      <c r="F34" s="101"/>
      <c r="G34" s="70">
        <v>13200</v>
      </c>
    </row>
    <row r="35" spans="1:7" s="27" customFormat="1" ht="15.75" customHeight="1">
      <c r="A35" s="1">
        <v>4300</v>
      </c>
      <c r="B35" s="36" t="s">
        <v>10</v>
      </c>
      <c r="C35" s="105"/>
      <c r="D35" s="96"/>
      <c r="E35" s="44"/>
      <c r="F35" s="101"/>
      <c r="G35" s="70">
        <v>11500</v>
      </c>
    </row>
    <row r="36" spans="1:7" s="27" customFormat="1" ht="18" customHeight="1">
      <c r="A36" s="46">
        <v>80140</v>
      </c>
      <c r="B36" s="43" t="s">
        <v>101</v>
      </c>
      <c r="C36" s="29"/>
      <c r="D36" s="99"/>
      <c r="E36" s="73">
        <f>SUM(E37:E39)</f>
        <v>77000</v>
      </c>
      <c r="F36" s="74"/>
      <c r="G36" s="200">
        <f>SUM(G37:G40)</f>
        <v>4600</v>
      </c>
    </row>
    <row r="37" spans="1:7" s="27" customFormat="1" ht="16.5">
      <c r="A37" s="62" t="s">
        <v>50</v>
      </c>
      <c r="B37" s="36" t="s">
        <v>51</v>
      </c>
      <c r="C37" s="105"/>
      <c r="D37" s="96"/>
      <c r="E37" s="44">
        <v>500</v>
      </c>
      <c r="F37" s="101"/>
      <c r="G37" s="70"/>
    </row>
    <row r="38" spans="1:7" s="27" customFormat="1" ht="66" customHeight="1">
      <c r="A38" s="62" t="s">
        <v>23</v>
      </c>
      <c r="B38" s="36" t="s">
        <v>41</v>
      </c>
      <c r="C38" s="105"/>
      <c r="D38" s="96"/>
      <c r="E38" s="44">
        <v>4600</v>
      </c>
      <c r="F38" s="101"/>
      <c r="G38" s="70"/>
    </row>
    <row r="39" spans="1:7" s="27" customFormat="1" ht="33">
      <c r="A39" s="62" t="s">
        <v>104</v>
      </c>
      <c r="B39" s="36" t="s">
        <v>105</v>
      </c>
      <c r="C39" s="105"/>
      <c r="D39" s="96"/>
      <c r="E39" s="44">
        <v>71900</v>
      </c>
      <c r="F39" s="101"/>
      <c r="G39" s="70"/>
    </row>
    <row r="40" spans="1:7" s="27" customFormat="1" ht="18" customHeight="1" thickBot="1">
      <c r="A40" s="1">
        <v>4300</v>
      </c>
      <c r="B40" s="36" t="s">
        <v>10</v>
      </c>
      <c r="C40" s="105"/>
      <c r="D40" s="96"/>
      <c r="E40" s="44"/>
      <c r="F40" s="101"/>
      <c r="G40" s="70">
        <v>4600</v>
      </c>
    </row>
    <row r="41" spans="1:7" s="27" customFormat="1" ht="23.25" customHeight="1" thickBot="1" thickTop="1">
      <c r="A41" s="38">
        <v>854</v>
      </c>
      <c r="B41" s="32" t="s">
        <v>20</v>
      </c>
      <c r="C41" s="22" t="s">
        <v>29</v>
      </c>
      <c r="D41" s="25">
        <f>D42+D46</f>
        <v>6800</v>
      </c>
      <c r="E41" s="39">
        <f>E46+E42</f>
        <v>40000</v>
      </c>
      <c r="F41" s="25">
        <f>F42+F46</f>
        <v>111715</v>
      </c>
      <c r="G41" s="26">
        <f>G46+G42</f>
        <v>12900</v>
      </c>
    </row>
    <row r="42" spans="1:7" s="27" customFormat="1" ht="28.5" customHeight="1" thickTop="1">
      <c r="A42" s="46">
        <v>85407</v>
      </c>
      <c r="B42" s="43" t="s">
        <v>103</v>
      </c>
      <c r="C42" s="29"/>
      <c r="D42" s="97">
        <f>SUM(D43:D44)</f>
        <v>6800</v>
      </c>
      <c r="E42" s="42"/>
      <c r="F42" s="74">
        <f>SUM(F45:F45)</f>
        <v>111715</v>
      </c>
      <c r="G42" s="200"/>
    </row>
    <row r="43" spans="1:7" s="27" customFormat="1" ht="64.5" customHeight="1">
      <c r="A43" s="65" t="s">
        <v>23</v>
      </c>
      <c r="B43" s="106" t="s">
        <v>41</v>
      </c>
      <c r="C43" s="104"/>
      <c r="D43" s="96">
        <v>3000</v>
      </c>
      <c r="E43" s="44"/>
      <c r="F43" s="214"/>
      <c r="G43" s="215"/>
    </row>
    <row r="44" spans="1:7" s="27" customFormat="1" ht="18" customHeight="1">
      <c r="A44" s="62" t="s">
        <v>31</v>
      </c>
      <c r="B44" s="36" t="s">
        <v>32</v>
      </c>
      <c r="C44" s="104"/>
      <c r="D44" s="96">
        <v>3800</v>
      </c>
      <c r="E44" s="44"/>
      <c r="F44" s="214"/>
      <c r="G44" s="215"/>
    </row>
    <row r="45" spans="1:7" s="27" customFormat="1" ht="13.5" customHeight="1">
      <c r="A45" s="1">
        <v>4260</v>
      </c>
      <c r="B45" s="36" t="s">
        <v>36</v>
      </c>
      <c r="C45" s="104"/>
      <c r="D45" s="96"/>
      <c r="E45" s="44"/>
      <c r="F45" s="101">
        <v>111715</v>
      </c>
      <c r="G45" s="70"/>
    </row>
    <row r="46" spans="1:7" s="27" customFormat="1" ht="18.75" customHeight="1">
      <c r="A46" s="46">
        <v>85410</v>
      </c>
      <c r="B46" s="43" t="s">
        <v>102</v>
      </c>
      <c r="C46" s="29"/>
      <c r="D46" s="99"/>
      <c r="E46" s="73">
        <f>SUM(E47)</f>
        <v>40000</v>
      </c>
      <c r="F46" s="74"/>
      <c r="G46" s="200">
        <f>SUM(G48:G49)</f>
        <v>12900</v>
      </c>
    </row>
    <row r="47" spans="1:7" s="27" customFormat="1" ht="63.75" customHeight="1">
      <c r="A47" s="65" t="s">
        <v>23</v>
      </c>
      <c r="B47" s="106" t="s">
        <v>41</v>
      </c>
      <c r="C47" s="104"/>
      <c r="D47" s="96"/>
      <c r="E47" s="44">
        <v>40000</v>
      </c>
      <c r="F47" s="214"/>
      <c r="G47" s="215"/>
    </row>
    <row r="48" spans="1:7" s="27" customFormat="1" ht="15.75" customHeight="1">
      <c r="A48" s="31">
        <v>4010</v>
      </c>
      <c r="B48" s="36" t="s">
        <v>15</v>
      </c>
      <c r="C48" s="104"/>
      <c r="D48" s="96"/>
      <c r="E48" s="44"/>
      <c r="F48" s="101"/>
      <c r="G48" s="70">
        <v>10400</v>
      </c>
    </row>
    <row r="49" spans="1:7" s="27" customFormat="1" ht="15.75" customHeight="1" thickBot="1">
      <c r="A49" s="1">
        <v>4110</v>
      </c>
      <c r="B49" s="36" t="s">
        <v>88</v>
      </c>
      <c r="C49" s="104"/>
      <c r="D49" s="96"/>
      <c r="E49" s="44"/>
      <c r="F49" s="101"/>
      <c r="G49" s="70">
        <v>2500</v>
      </c>
    </row>
    <row r="50" spans="1:7" s="149" customFormat="1" ht="19.5" customHeight="1" thickBot="1" thickTop="1">
      <c r="A50" s="227"/>
      <c r="B50" s="175" t="s">
        <v>7</v>
      </c>
      <c r="C50" s="228"/>
      <c r="D50" s="249">
        <f>D41+D17+D11+D14</f>
        <v>6800</v>
      </c>
      <c r="E50" s="259">
        <f>E41+E17+E11+E14</f>
        <v>710500</v>
      </c>
      <c r="F50" s="249">
        <f>F41+F17+F11</f>
        <v>111715</v>
      </c>
      <c r="G50" s="250">
        <f>G41+G17+G11</f>
        <v>636715</v>
      </c>
    </row>
    <row r="51" spans="1:7" s="254" customFormat="1" ht="21" customHeight="1" thickBot="1" thickTop="1">
      <c r="A51" s="251"/>
      <c r="B51" s="233" t="s">
        <v>18</v>
      </c>
      <c r="C51" s="252"/>
      <c r="D51" s="236">
        <f>E50-D50</f>
        <v>703700</v>
      </c>
      <c r="E51" s="260"/>
      <c r="F51" s="236">
        <f>G50-F50</f>
        <v>525000</v>
      </c>
      <c r="G51" s="253"/>
    </row>
    <row r="52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2004-10-29T06:58:54Z</cp:lastPrinted>
  <dcterms:created xsi:type="dcterms:W3CDTF">2000-03-17T13:30:26Z</dcterms:created>
  <dcterms:modified xsi:type="dcterms:W3CDTF">2004-11-08T14:54:00Z</dcterms:modified>
  <cp:category/>
  <cp:version/>
  <cp:contentType/>
  <cp:contentStatus/>
</cp:coreProperties>
</file>