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700" windowHeight="6540" activeTab="3"/>
  </bookViews>
  <sheets>
    <sheet name="Zal nr 1" sheetId="1" r:id="rId1"/>
    <sheet name="Zał nr 2" sheetId="2" r:id="rId2"/>
    <sheet name="Zal nr 3" sheetId="3" r:id="rId3"/>
    <sheet name="Zal nr 4" sheetId="4" r:id="rId4"/>
  </sheets>
  <definedNames>
    <definedName name="_xlnm.Print_Titles" localSheetId="0">'Zal nr 1'!$7:$9</definedName>
    <definedName name="_xlnm.Print_Titles" localSheetId="2">'Zal nr 3'!$9:$11</definedName>
    <definedName name="_xlnm.Print_Titles" localSheetId="1">'Zał nr 2'!$7:$9</definedName>
  </definedNames>
  <calcPr fullCalcOnLoad="1"/>
</workbook>
</file>

<file path=xl/sharedStrings.xml><?xml version="1.0" encoding="utf-8"?>
<sst xmlns="http://schemas.openxmlformats.org/spreadsheetml/2006/main" count="407" uniqueCount="202">
  <si>
    <t>Załącznik nr 1 do Zarządzenia</t>
  </si>
  <si>
    <t>Prezydenta Miasta Koszalina</t>
  </si>
  <si>
    <t>w złotych</t>
  </si>
  <si>
    <t xml:space="preserve">Dział Rozdział   </t>
  </si>
  <si>
    <t>Wyszczególnienie</t>
  </si>
  <si>
    <t xml:space="preserve">DYSPO   </t>
  </si>
  <si>
    <t>DOCHODY</t>
  </si>
  <si>
    <t>WYDATKI</t>
  </si>
  <si>
    <t xml:space="preserve"> §</t>
  </si>
  <si>
    <t xml:space="preserve"> NENT</t>
  </si>
  <si>
    <t>Zwiększenia</t>
  </si>
  <si>
    <t>Zmniejszenia</t>
  </si>
  <si>
    <t>Zakup usług pozostałych</t>
  </si>
  <si>
    <t>Pozostała działalność</t>
  </si>
  <si>
    <t>KS</t>
  </si>
  <si>
    <t>IK</t>
  </si>
  <si>
    <t>OGÓŁEM</t>
  </si>
  <si>
    <t>per saldo</t>
  </si>
  <si>
    <t>Zakup materiałów i wyposażenia</t>
  </si>
  <si>
    <t>Załącznik nr 2 do Zarządzenia</t>
  </si>
  <si>
    <t>Różne opłaty i składki</t>
  </si>
  <si>
    <t>4270</t>
  </si>
  <si>
    <t>Załącznik nr  4 do Zarządzenia</t>
  </si>
  <si>
    <t>TRANSPORT I ŁĄCZNOŚĆ</t>
  </si>
  <si>
    <t>Drogi publiczne gminne</t>
  </si>
  <si>
    <t>Zakup usług remontowych</t>
  </si>
  <si>
    <t>ADMINISTRACJA PUBLICZNA</t>
  </si>
  <si>
    <t>E</t>
  </si>
  <si>
    <t>Wpłaty na PFRON</t>
  </si>
  <si>
    <t>Wynagrodzenia bezosobowe</t>
  </si>
  <si>
    <t>OŚWIATA I WYCHOWANIE</t>
  </si>
  <si>
    <t>Gimnazja</t>
  </si>
  <si>
    <t>EDUKACYJNA OPIEKA WYCHOWAWCZA</t>
  </si>
  <si>
    <t>921</t>
  </si>
  <si>
    <t>KULTURA I OCHRONA DZIEDZICTWA NARODOWEGO</t>
  </si>
  <si>
    <t>92105</t>
  </si>
  <si>
    <t>Pozostałe zadania w zakresie kultury</t>
  </si>
  <si>
    <t>4300</t>
  </si>
  <si>
    <t>801</t>
  </si>
  <si>
    <t>854</t>
  </si>
  <si>
    <t>4010</t>
  </si>
  <si>
    <t>Wydatki inwestycyjne jednostek budżetowych</t>
  </si>
  <si>
    <t>GOSPODARKA KOMUNALNA I OCHRONA ŚRODOWISKA</t>
  </si>
  <si>
    <t>80195</t>
  </si>
  <si>
    <t>Domy i ośrodki kultury, świetlice i kluby</t>
  </si>
  <si>
    <t>Dodatkowe wynagrodzenie roczne</t>
  </si>
  <si>
    <t>Wynagrodzenia osobowe pracowników</t>
  </si>
  <si>
    <t>85410</t>
  </si>
  <si>
    <t>Internaty i bursy szkolne</t>
  </si>
  <si>
    <t>Odpis na ZFŚS</t>
  </si>
  <si>
    <t>Utrzymanie zieleni w miastach i gminach</t>
  </si>
  <si>
    <t>Załącznik nr  3 do Zarządzenia</t>
  </si>
  <si>
    <t>POMOC SPOŁECZNA</t>
  </si>
  <si>
    <t>Świadczenia rodzinne oraz składki na ubezpieczenia emerytalne i rentowe z ubezpieczenia społecznego</t>
  </si>
  <si>
    <t>4170</t>
  </si>
  <si>
    <t>Zakup pomocy naukowych, dydaktycznych i książek</t>
  </si>
  <si>
    <t>Drogi publiczne w miastach na prawach powiatu</t>
  </si>
  <si>
    <t>Wydatki inwestycyjne jednostek budżetowych:</t>
  </si>
  <si>
    <t>Zakup energii</t>
  </si>
  <si>
    <t>Szkoły podstawowe</t>
  </si>
  <si>
    <t>Składki na ubezpieczenia społeczne</t>
  </si>
  <si>
    <t>Składki na Fundusz Pracy</t>
  </si>
  <si>
    <t>Podróże służbowe krajowe</t>
  </si>
  <si>
    <t>Dokształcanie i doskonalenie nauczycieli</t>
  </si>
  <si>
    <t>Świetlice szkolne</t>
  </si>
  <si>
    <t>Szkoły podstawowe specjalne</t>
  </si>
  <si>
    <t>Gimnazja specjalne</t>
  </si>
  <si>
    <t>Licea profilowane</t>
  </si>
  <si>
    <t>Licea ogólnokształcące</t>
  </si>
  <si>
    <t>Szkoły zawodowe</t>
  </si>
  <si>
    <t>Szkoły artystyczne - POKP</t>
  </si>
  <si>
    <t>Szkoły zawodowe specjalne</t>
  </si>
  <si>
    <t xml:space="preserve">Zakup usług pozostałych </t>
  </si>
  <si>
    <t>Specjalny ośrodek szkolno- wychowawczy</t>
  </si>
  <si>
    <t>85446</t>
  </si>
  <si>
    <t>85495</t>
  </si>
  <si>
    <t>Pomoc materialna dla uczniów</t>
  </si>
  <si>
    <t>Stypendia dla uczniów</t>
  </si>
  <si>
    <t>Podatek od nieruchomości</t>
  </si>
  <si>
    <t>Rodziny zastępcze</t>
  </si>
  <si>
    <t>Zespoły ds. orzekania o niepełnosprawności</t>
  </si>
  <si>
    <t>BRM</t>
  </si>
  <si>
    <t>POZOSTAŁE ZADANIA W ZAKRESIE POLITYKI SPOŁECZNEJ</t>
  </si>
  <si>
    <t>Drogi wewnętrzne</t>
  </si>
  <si>
    <t xml:space="preserve">Różne opłaty i składki </t>
  </si>
  <si>
    <t>Zakup usług dostępu do sieci Internet</t>
  </si>
  <si>
    <t>Oddziały przedszkolne w szkołach podstawowych</t>
  </si>
  <si>
    <t>Ośrodki pomocy społecznej</t>
  </si>
  <si>
    <t>ZMIANY PLANU  DOCHODÓW  I  WYDATKÓW  NA  ZADANIA  WŁASNE  GMINY                                        W  2006  ROKU</t>
  </si>
  <si>
    <t>ZMIANY W PLANIE WYDATKÓW NA ZADANIA WŁASNE POWIATU                             W  2006  ROKU</t>
  </si>
  <si>
    <t>Dotacja podmiotowa z budżetu dla niepublicznej jednostki systemu oświaty</t>
  </si>
  <si>
    <r>
      <t xml:space="preserve">Zakup usług pozostałych - </t>
    </r>
    <r>
      <rPr>
        <i/>
        <sz val="10"/>
        <rFont val="Times New Roman"/>
        <family val="1"/>
      </rPr>
      <t>dofinansowanie kształcenia młodocianych pracowników</t>
    </r>
  </si>
  <si>
    <r>
      <t xml:space="preserve">Zakup usług pozostałych - </t>
    </r>
    <r>
      <rPr>
        <i/>
        <sz val="10"/>
        <rFont val="Times New Roman"/>
        <family val="1"/>
      </rPr>
      <t>opłata opiekunów praktyk</t>
    </r>
  </si>
  <si>
    <r>
      <t>Wynagrodzenia osobowe pracowników -</t>
    </r>
    <r>
      <rPr>
        <i/>
        <sz val="10"/>
        <rFont val="Times New Roman"/>
        <family val="1"/>
      </rPr>
      <t xml:space="preserve"> awanse zawodowe nauczycieli</t>
    </r>
  </si>
  <si>
    <t>Koszaliński System Oświatowy</t>
  </si>
  <si>
    <t>Zespół Szkół Nr 11</t>
  </si>
  <si>
    <t>Szkoła Podstawowa Nr 7</t>
  </si>
  <si>
    <t>Szkoła Podstawowa Nr 18</t>
  </si>
  <si>
    <t>Gimnazjum Nr 9</t>
  </si>
  <si>
    <t>Zespół Szkół Sportowych</t>
  </si>
  <si>
    <t>Zespół Szkół Nr 2</t>
  </si>
  <si>
    <t>Zespół Szkół Nr 3</t>
  </si>
  <si>
    <t>Szkoła Podstawowa Nr 4</t>
  </si>
  <si>
    <t>Szkoła Podstawowa Nr 5</t>
  </si>
  <si>
    <t>Szkoła Podstawowa Nr 6</t>
  </si>
  <si>
    <t>Szkoła Podstawowa Nr 9</t>
  </si>
  <si>
    <t>Szkoła Podstawowa Nr 17</t>
  </si>
  <si>
    <t>Gimnazjum Nr 2</t>
  </si>
  <si>
    <t>Gimnazjum Nr 6</t>
  </si>
  <si>
    <t>Gimnazjum Nr 7</t>
  </si>
  <si>
    <t>Gimnazjum Nr 11</t>
  </si>
  <si>
    <r>
      <t xml:space="preserve">Dodatkowe wynagrodzenie roczne - </t>
    </r>
    <r>
      <rPr>
        <b/>
        <i/>
        <sz val="10"/>
        <rFont val="Times New Roman"/>
        <family val="1"/>
      </rPr>
      <t>Zespół Obsługi Ekonomiczno-Administracyjnej Przedszkoli Miejskich</t>
    </r>
  </si>
  <si>
    <t>4040</t>
  </si>
  <si>
    <r>
      <t xml:space="preserve">Zakup usług pozostałych - </t>
    </r>
    <r>
      <rPr>
        <b/>
        <i/>
        <sz val="10"/>
        <rFont val="Times New Roman"/>
        <family val="1"/>
      </rPr>
      <t>dokształcanie i doskonalenie nauczycieli</t>
    </r>
  </si>
  <si>
    <r>
      <t xml:space="preserve">Wynagrodzenia osobowe pracowników - </t>
    </r>
    <r>
      <rPr>
        <i/>
        <sz val="10"/>
        <rFont val="Times New Roman"/>
        <family val="1"/>
      </rPr>
      <t>odprawy emerytalne i zasiłki na zagospodarowanie</t>
    </r>
  </si>
  <si>
    <t>I Liceum Ogólnokształcące</t>
  </si>
  <si>
    <t>II Liceum Ogólnokształcące</t>
  </si>
  <si>
    <t>Zespół Szkół Nr 1</t>
  </si>
  <si>
    <t>Zespół Szkół Nr 9</t>
  </si>
  <si>
    <t>Zespół Szkół Nr 7</t>
  </si>
  <si>
    <t>Zespół Szkół Nr 8</t>
  </si>
  <si>
    <t>Zespół Szkół Nr 10</t>
  </si>
  <si>
    <t>Zespół Szkół Nr 12</t>
  </si>
  <si>
    <t>Specjalny Ośrodek Szkolno - Wychowawczy</t>
  </si>
  <si>
    <t>4210</t>
  </si>
  <si>
    <r>
      <t xml:space="preserve">zakup usług pozostałych - </t>
    </r>
    <r>
      <rPr>
        <i/>
        <sz val="10"/>
        <rFont val="Times New Roman"/>
        <family val="1"/>
      </rPr>
      <t>imprezy</t>
    </r>
  </si>
  <si>
    <t>Miejska Poradnia Psychologiczno - Pedagogiczna</t>
  </si>
  <si>
    <t>Muzea</t>
  </si>
  <si>
    <r>
      <t>Dotacje celowe z budżetu na finansowanie lub dofinansowanie kosztów realizacji inwestycji i zakupów inwestycyjnych -</t>
    </r>
    <r>
      <rPr>
        <i/>
        <sz val="11"/>
        <rFont val="Times New Roman"/>
        <family val="1"/>
      </rPr>
      <t xml:space="preserve"> </t>
    </r>
    <r>
      <rPr>
        <i/>
        <sz val="10"/>
        <rFont val="Times New Roman"/>
        <family val="1"/>
      </rPr>
      <t xml:space="preserve">zakupy inwestycyjne </t>
    </r>
  </si>
  <si>
    <t>Pomoc dla repatriantów</t>
  </si>
  <si>
    <t>Dotacje celowe przekazane z budżetu państwa na zadania bieżące z zakresu administracji rządowej oraz inne zadania zlecone ustawami realizowane przez powiat</t>
  </si>
  <si>
    <t>Dotacje celowe przekazane z budżetu na realizacje zadań własnych gminy</t>
  </si>
  <si>
    <t>Ośrodki wsparcia - ŚDS 2</t>
  </si>
  <si>
    <t xml:space="preserve">Dotacje celowe z budżetu na finansowanie lub dofinansowanie kosztów realizacji inwestycji i zakupów inwestycyjnych </t>
  </si>
  <si>
    <t>Wpływy z tytułu pomocy finansowej udzielanej między jednostkami samorządu terytorialnego na dofinansowanie własnych zadań bieżących</t>
  </si>
  <si>
    <t>Dotacje otrzymane od samorządu województwa  na zadania bieżące realizowane na podstawie porozumień między jednostkami samorządu terytorialnego</t>
  </si>
  <si>
    <r>
      <t>Dotacja podmiotowa z budżetu dla samorządowej instytucji kultury -</t>
    </r>
    <r>
      <rPr>
        <i/>
        <sz val="10"/>
        <rFont val="Times New Roman CE"/>
        <family val="1"/>
      </rPr>
      <t xml:space="preserve"> "740 - lecie Koszalina"</t>
    </r>
  </si>
  <si>
    <t>Biblioteki</t>
  </si>
  <si>
    <r>
      <t xml:space="preserve">Rada Miejska  - </t>
    </r>
    <r>
      <rPr>
        <b/>
        <i/>
        <sz val="10"/>
        <rFont val="Times New Roman"/>
        <family val="1"/>
      </rPr>
      <t xml:space="preserve"> Młodzieżowa Rada Miasta</t>
    </r>
  </si>
  <si>
    <t>ul.Batalionów Chłopskich</t>
  </si>
  <si>
    <t>ul. Połczyńska - wydatki niekwalifikowane</t>
  </si>
  <si>
    <t>ZMIANY PLANU  DOCHODÓW I WYDATKÓW NA  ZADANIA  ZLECONE                                                POWIATOWI Z ZAKRESU ADMINISTRACJI  RZĄDOWEJ                                                                                            W  2006  ROKU</t>
  </si>
  <si>
    <r>
      <t>R.O. BUKOWE -</t>
    </r>
    <r>
      <rPr>
        <i/>
        <sz val="10"/>
        <rFont val="Times New Roman CE"/>
        <family val="1"/>
      </rPr>
      <t xml:space="preserve"> remont i modernizacja boisk przy ul.Rodła ( za sklepem Netto)</t>
    </r>
  </si>
  <si>
    <r>
      <t xml:space="preserve">R.O. JEDLINY - </t>
    </r>
    <r>
      <rPr>
        <i/>
        <sz val="10"/>
        <rFont val="Times New Roman CE"/>
        <family val="1"/>
      </rPr>
      <t>naprawa i doposażenie ogródka jordanowskiego ul.Zubrzyckiego</t>
    </r>
  </si>
  <si>
    <r>
      <t>R.O. MORSKIE -</t>
    </r>
    <r>
      <rPr>
        <i/>
        <sz val="10"/>
        <rFont val="Times New Roman CE"/>
        <family val="1"/>
      </rPr>
      <t xml:space="preserve"> modernizacja placu zabaw przy ul. Bosmańskiej 17</t>
    </r>
  </si>
  <si>
    <r>
      <t xml:space="preserve">R.O. NA SKARPIE - </t>
    </r>
    <r>
      <rPr>
        <i/>
        <sz val="10"/>
        <rFont val="Times New Roman CE"/>
        <family val="1"/>
      </rPr>
      <t xml:space="preserve">modernizacja 6 placów zabaw </t>
    </r>
  </si>
  <si>
    <r>
      <t xml:space="preserve">R.O. PRZEDMIEŚCIE K.A. - </t>
    </r>
    <r>
      <rPr>
        <i/>
        <sz val="10"/>
        <rFont val="Times New Roman CE"/>
        <family val="1"/>
      </rPr>
      <t>wykończenie placów zabaw przy ul. Dzieci Wrzesińskich 28 - 32 i Spółdzielczej 9 -19</t>
    </r>
  </si>
  <si>
    <r>
      <t xml:space="preserve">R.O.ROKOSOWO - </t>
    </r>
    <r>
      <rPr>
        <i/>
        <sz val="10"/>
        <rFont val="Times New Roman CE"/>
        <family val="1"/>
      </rPr>
      <t xml:space="preserve">kontynuacja budowy placu zabaw przy ul. Dębowej - Cedrowej </t>
    </r>
  </si>
  <si>
    <r>
      <t xml:space="preserve">R.O. ŚRÓDMIEŚCIE - </t>
    </r>
    <r>
      <rPr>
        <i/>
        <sz val="10"/>
        <rFont val="Times New Roman CE"/>
        <family val="1"/>
      </rPr>
      <t>budowa pomostu w Parku Książąt Pomorskich</t>
    </r>
  </si>
  <si>
    <r>
      <t xml:space="preserve">R.O.TYSIĄCLECIA - </t>
    </r>
    <r>
      <rPr>
        <i/>
        <sz val="10"/>
        <rFont val="Times New Roman CE"/>
        <family val="1"/>
      </rPr>
      <t>urządzenie terenu przy ul. Budowniczych ( obok sklepu)</t>
    </r>
  </si>
  <si>
    <r>
      <t xml:space="preserve">R.O. LUBIATOWO - </t>
    </r>
    <r>
      <rPr>
        <i/>
        <sz val="10"/>
        <rFont val="Times New Roman CE"/>
        <family val="1"/>
      </rPr>
      <t>zakup tablic ogłoszeniowych dla osiedla</t>
    </r>
  </si>
  <si>
    <r>
      <t>R.O.LECHITÓW</t>
    </r>
    <r>
      <rPr>
        <i/>
        <sz val="10"/>
        <rFont val="Times New Roman CE"/>
        <family val="1"/>
      </rPr>
      <t xml:space="preserve"> - remont dróg wewnętrznych na osiedlu</t>
    </r>
  </si>
  <si>
    <r>
      <t xml:space="preserve">R.O. M. WAŃKOWICZA - </t>
    </r>
    <r>
      <rPr>
        <i/>
        <sz val="10"/>
        <rFont val="Times New Roman CE"/>
        <family val="1"/>
      </rPr>
      <t>remont chodnika przy ul.Okulickiego 6</t>
    </r>
  </si>
  <si>
    <r>
      <t xml:space="preserve">R.O. WSPÓLNY DOM - </t>
    </r>
    <r>
      <rPr>
        <i/>
        <sz val="10"/>
        <rFont val="Times New Roman CE"/>
        <family val="1"/>
      </rPr>
      <t>remont chodników przy ul. Tetmajera, Struga, Reymonta, Zwycięstwa, Grottgera</t>
    </r>
  </si>
  <si>
    <r>
      <t xml:space="preserve">R.O.J.J. ŚNIADECKICH - </t>
    </r>
    <r>
      <rPr>
        <i/>
        <sz val="10"/>
        <rFont val="Times New Roman CE"/>
        <family val="1"/>
      </rPr>
      <t xml:space="preserve">remont chodnika od ul.Spasowskiego 8 do ul.Jana Pawła II 4 (do sklepu Berti) </t>
    </r>
  </si>
  <si>
    <t>RÓŻNE ROZLICZENIA</t>
  </si>
  <si>
    <t>Fn</t>
  </si>
  <si>
    <t>Rezerwy ogólne i celowe</t>
  </si>
  <si>
    <r>
      <t xml:space="preserve">Rezerwa celowa - </t>
    </r>
    <r>
      <rPr>
        <i/>
        <sz val="10"/>
        <rFont val="Times New Roman CE"/>
        <family val="1"/>
      </rPr>
      <t>na wydatki inwestycyjne i remontowe Rad Osiedli</t>
    </r>
  </si>
  <si>
    <r>
      <t xml:space="preserve">Ośrodki wsparcia - </t>
    </r>
    <r>
      <rPr>
        <b/>
        <i/>
        <sz val="10"/>
        <rFont val="Times New Roman"/>
        <family val="1"/>
      </rPr>
      <t>Hotel dla bezdomnych "Przytulisko"</t>
    </r>
  </si>
  <si>
    <r>
      <t>R.O. T.KOTARBIŃSKIEGO</t>
    </r>
    <r>
      <rPr>
        <i/>
        <sz val="10"/>
        <rFont val="Times New Roman CE"/>
        <family val="1"/>
      </rPr>
      <t xml:space="preserve"> - remont chodnika przy ul. Krzyżanowskiego 11-15</t>
    </r>
  </si>
  <si>
    <r>
      <t>Wynagrodzenia osobowe pracowników</t>
    </r>
    <r>
      <rPr>
        <i/>
        <sz val="11"/>
        <rFont val="Times New Roman"/>
        <family val="1"/>
      </rPr>
      <t xml:space="preserve"> -</t>
    </r>
    <r>
      <rPr>
        <i/>
        <sz val="10"/>
        <rFont val="Times New Roman"/>
        <family val="1"/>
      </rPr>
      <t xml:space="preserve"> awanse zawodowe nauczycieli</t>
    </r>
  </si>
  <si>
    <t>Pierwsza Kronika Miasta Koszalina pióra J. D. Wendlanda</t>
  </si>
  <si>
    <t xml:space="preserve">Promocja jednostek samorządu terytorialnego </t>
  </si>
  <si>
    <t>740 - lecie Koszalina"</t>
  </si>
  <si>
    <t>Wystawa fotografii "Scena 5"</t>
  </si>
  <si>
    <t>Festiwal Integracyjny "Ty i Ja"</t>
  </si>
  <si>
    <t xml:space="preserve">Dotacja podmiotowa z budżetu dla samorządowej instytucji kultury </t>
  </si>
  <si>
    <t>PI</t>
  </si>
  <si>
    <t>RWZ</t>
  </si>
  <si>
    <t>Urząd Miejski</t>
  </si>
  <si>
    <t>OA</t>
  </si>
  <si>
    <t>Świadczenia społeczne</t>
  </si>
  <si>
    <t>SO</t>
  </si>
  <si>
    <t>Jednostki specjalistyczne poradnictwa, mieszkania chronione i ośrodki interwencji kryzysowej</t>
  </si>
  <si>
    <t>ul. Orląt Lwowskich</t>
  </si>
  <si>
    <t>Zasiłki i pomoc w naturze oraz składki na ubezpieczenia emerytalne i rentowe</t>
  </si>
  <si>
    <t>Dotacje celowe otrzymane z budżetu państwa na realizację zadań bieżących z zakresu administracji rządowej oraz innych zadań zleconych gminie ustawami</t>
  </si>
  <si>
    <t>ZMIANY PLANU  DOCHODÓW  I    WYDATKÓW NA  ZADANIA  ZLECONE                                  GMINIE  Z ZAKRESU ADMINISTRACJI  RZĄDOWEJ                                                          W  2006 ROKU</t>
  </si>
  <si>
    <t>754</t>
  </si>
  <si>
    <t>BEZPIECZEŃSTWO PUBLICZNE I OCHRONA PRZECIWPOŻAROWA</t>
  </si>
  <si>
    <t>BZK</t>
  </si>
  <si>
    <t>75411</t>
  </si>
  <si>
    <t>Komendy powiatowe Państwowej Straży Pożarnej</t>
  </si>
  <si>
    <t>4080</t>
  </si>
  <si>
    <t>Uposażenia oraz świadczenia pieniężne wypłacane przez okres roku żołnierzom i funkcjonariuszom zwolnionym ze służby</t>
  </si>
  <si>
    <t>Świadcenia społeczne</t>
  </si>
  <si>
    <t>Składki na FP</t>
  </si>
  <si>
    <r>
      <t xml:space="preserve">Zakup materiałów i wyposażenia - </t>
    </r>
    <r>
      <rPr>
        <i/>
        <sz val="10"/>
        <rFont val="Times New Roman"/>
        <family val="1"/>
      </rPr>
      <t>Szkoła Podstawowa Nr 7</t>
    </r>
  </si>
  <si>
    <r>
      <t xml:space="preserve">Zakup usług pozostałych - </t>
    </r>
    <r>
      <rPr>
        <i/>
        <sz val="10"/>
        <rFont val="Times New Roman"/>
        <family val="1"/>
      </rPr>
      <t>Szkoła Podstawowa Nr 7</t>
    </r>
  </si>
  <si>
    <r>
      <t xml:space="preserve">Zakup usług pozostałych - </t>
    </r>
    <r>
      <rPr>
        <i/>
        <sz val="10"/>
        <rFont val="Times New Roman"/>
        <family val="1"/>
      </rPr>
      <t xml:space="preserve">"Program edukacja" - zarządzanie koszalińską edukacją </t>
    </r>
  </si>
  <si>
    <t>926</t>
  </si>
  <si>
    <t>KULTURA FIZYCZNA I SPORT</t>
  </si>
  <si>
    <t>92601</t>
  </si>
  <si>
    <t>Obiekty sportowe</t>
  </si>
  <si>
    <t>Wydatki na zakup i objęcie akcji oraz wniesienie wkładów do spółek prawa handlowego</t>
  </si>
  <si>
    <r>
      <t>Wydatki inwestycyjne jednostek budżetowych -</t>
    </r>
    <r>
      <rPr>
        <i/>
        <sz val="11"/>
        <rFont val="Times New Roman CE"/>
        <family val="1"/>
      </rPr>
      <t xml:space="preserve"> </t>
    </r>
    <r>
      <rPr>
        <i/>
        <sz val="10"/>
        <rFont val="Times New Roman CE"/>
        <family val="1"/>
      </rPr>
      <t>Budowa hali widowiskowo - sportowej</t>
    </r>
  </si>
  <si>
    <t xml:space="preserve"> Szkolne schroniska młodzieżowe</t>
  </si>
  <si>
    <t>z dnia 24 marca  2006 r.</t>
  </si>
  <si>
    <t>z dnia  24 marca  2006 r.</t>
  </si>
  <si>
    <t>z dnia  24  marca  2006 r.</t>
  </si>
  <si>
    <t xml:space="preserve">Nr  421A / 2461A / 06  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</si>
</sst>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#,##0.000"/>
  </numFmts>
  <fonts count="27">
    <font>
      <sz val="10"/>
      <name val="Times New Roman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sz val="13"/>
      <name val="Times New Roman"/>
      <family val="1"/>
    </font>
    <font>
      <sz val="16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 CE"/>
      <family val="1"/>
    </font>
    <font>
      <i/>
      <sz val="10"/>
      <name val="Times New Roman"/>
      <family val="1"/>
    </font>
    <font>
      <i/>
      <sz val="10"/>
      <name val="Times New Roman CE"/>
      <family val="1"/>
    </font>
    <font>
      <sz val="11"/>
      <name val="Times New Roman CE"/>
      <family val="1"/>
    </font>
    <font>
      <sz val="8"/>
      <name val="Times New Roman CE"/>
      <family val="1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b/>
      <i/>
      <sz val="10"/>
      <name val="Times New Roman CE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 CE"/>
      <family val="1"/>
    </font>
    <font>
      <b/>
      <sz val="12"/>
      <name val="Times New Roman CE"/>
      <family val="1"/>
    </font>
    <font>
      <i/>
      <sz val="11"/>
      <name val="Times New Roman CE"/>
      <family val="1"/>
    </font>
  </fonts>
  <fills count="2">
    <fill>
      <patternFill/>
    </fill>
    <fill>
      <patternFill patternType="gray125"/>
    </fill>
  </fills>
  <borders count="85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medium"/>
      <top style="double"/>
      <bottom style="double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medium"/>
      <top style="double"/>
      <bottom style="double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medium"/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 style="thin"/>
      <right style="medium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double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double"/>
      <top style="thin"/>
      <bottom style="double"/>
    </border>
    <border>
      <left style="thin"/>
      <right style="double"/>
      <top>
        <color indexed="63"/>
      </top>
      <bottom style="double"/>
    </border>
    <border>
      <left style="thin"/>
      <right style="double"/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double"/>
      <top style="medium"/>
      <bottom style="thin"/>
    </border>
    <border>
      <left>
        <color indexed="63"/>
      </left>
      <right style="double"/>
      <top style="double"/>
      <bottom style="double"/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medium"/>
      <top>
        <color indexed="63"/>
      </top>
      <bottom style="double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thin"/>
      <top style="double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08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 vertical="center"/>
      <protection locked="0"/>
    </xf>
    <xf numFmtId="164" fontId="2" fillId="0" borderId="0" xfId="0" applyNumberFormat="1" applyFont="1" applyFill="1" applyBorder="1" applyAlignment="1" applyProtection="1">
      <alignment horizontal="centerContinuous"/>
      <protection locked="0"/>
    </xf>
    <xf numFmtId="0" fontId="2" fillId="0" borderId="0" xfId="0" applyNumberFormat="1" applyFont="1" applyFill="1" applyBorder="1" applyAlignment="1" applyProtection="1">
      <alignment horizontal="centerContinuous"/>
      <protection locked="0"/>
    </xf>
    <xf numFmtId="165" fontId="3" fillId="0" borderId="0" xfId="0" applyNumberFormat="1" applyFont="1" applyFill="1" applyBorder="1" applyAlignment="1" applyProtection="1">
      <alignment horizontal="centerContinuous"/>
      <protection locked="0"/>
    </xf>
    <xf numFmtId="0" fontId="0" fillId="0" borderId="0" xfId="0" applyNumberFormat="1" applyFont="1" applyFill="1" applyBorder="1" applyAlignment="1" applyProtection="1">
      <alignment horizontal="left" vertical="center"/>
      <protection locked="0"/>
    </xf>
    <xf numFmtId="164" fontId="2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0" fontId="2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165" fontId="3" fillId="0" borderId="0" xfId="0" applyNumberFormat="1" applyFont="1" applyFill="1" applyBorder="1" applyAlignment="1" applyProtection="1">
      <alignment horizontal="centerContinuous" vertical="center"/>
      <protection locked="0"/>
    </xf>
    <xf numFmtId="0" fontId="1" fillId="0" borderId="0" xfId="0" applyNumberFormat="1" applyFont="1" applyFill="1" applyBorder="1" applyAlignment="1" applyProtection="1">
      <alignment horizontal="centerContinuous" vertical="center"/>
      <protection locked="0"/>
    </xf>
    <xf numFmtId="0" fontId="1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0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" xfId="0" applyNumberFormat="1" applyFont="1" applyFill="1" applyBorder="1" applyAlignment="1" applyProtection="1">
      <alignment horizontal="center" wrapText="1"/>
      <protection locked="0"/>
    </xf>
    <xf numFmtId="0" fontId="5" fillId="0" borderId="3" xfId="0" applyNumberFormat="1" applyFont="1" applyFill="1" applyBorder="1" applyAlignment="1" applyProtection="1">
      <alignment horizontal="centerContinuous" vertical="center" wrapText="1"/>
      <protection locked="0"/>
    </xf>
    <xf numFmtId="0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4" xfId="0" applyNumberFormat="1" applyFont="1" applyFill="1" applyBorder="1" applyAlignment="1" applyProtection="1">
      <alignment horizontal="center" vertical="top" wrapText="1"/>
      <protection locked="0"/>
    </xf>
    <xf numFmtId="0" fontId="6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5" xfId="0" applyNumberFormat="1" applyFont="1" applyFill="1" applyBorder="1" applyAlignment="1" applyProtection="1">
      <alignment horizontal="center" vertical="top" wrapText="1"/>
      <protection locked="0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7" fillId="0" borderId="8" xfId="0" applyNumberFormat="1" applyFont="1" applyFill="1" applyBorder="1" applyAlignment="1" applyProtection="1">
      <alignment horizontal="center" vertical="center"/>
      <protection locked="0"/>
    </xf>
    <xf numFmtId="0" fontId="7" fillId="0" borderId="9" xfId="0" applyNumberFormat="1" applyFont="1" applyFill="1" applyBorder="1" applyAlignment="1" applyProtection="1">
      <alignment horizontal="center" vertical="center"/>
      <protection locked="0"/>
    </xf>
    <xf numFmtId="3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NumberFormat="1" applyFont="1" applyFill="1" applyBorder="1" applyAlignment="1" applyProtection="1">
      <alignment vertical="center"/>
      <protection locked="0"/>
    </xf>
    <xf numFmtId="0" fontId="8" fillId="0" borderId="11" xfId="0" applyNumberFormat="1" applyFont="1" applyFill="1" applyBorder="1" applyAlignment="1" applyProtection="1">
      <alignment horizontal="centerContinuous" vertical="center"/>
      <protection locked="0"/>
    </xf>
    <xf numFmtId="0" fontId="8" fillId="0" borderId="12" xfId="0" applyNumberFormat="1" applyFont="1" applyFill="1" applyBorder="1" applyAlignment="1" applyProtection="1">
      <alignment vertical="center" wrapText="1"/>
      <protection locked="0"/>
    </xf>
    <xf numFmtId="164" fontId="8" fillId="0" borderId="12" xfId="0" applyNumberFormat="1" applyFont="1" applyFill="1" applyBorder="1" applyAlignment="1" applyProtection="1">
      <alignment horizontal="center" vertical="center"/>
      <protection locked="0"/>
    </xf>
    <xf numFmtId="3" fontId="8" fillId="0" borderId="13" xfId="0" applyNumberFormat="1" applyFont="1" applyFill="1" applyBorder="1" applyAlignment="1" applyProtection="1">
      <alignment horizontal="right" vertical="center"/>
      <protection locked="0"/>
    </xf>
    <xf numFmtId="3" fontId="8" fillId="0" borderId="14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NumberFormat="1" applyFont="1" applyFill="1" applyBorder="1" applyAlignment="1" applyProtection="1">
      <alignment vertical="center"/>
      <protection locked="0"/>
    </xf>
    <xf numFmtId="0" fontId="8" fillId="0" borderId="8" xfId="0" applyNumberFormat="1" applyFont="1" applyFill="1" applyBorder="1" applyAlignment="1" applyProtection="1">
      <alignment horizontal="centerContinuous" vertical="center"/>
      <protection locked="0"/>
    </xf>
    <xf numFmtId="0" fontId="8" fillId="0" borderId="9" xfId="0" applyNumberFormat="1" applyFont="1" applyFill="1" applyBorder="1" applyAlignment="1" applyProtection="1">
      <alignment vertical="center" wrapText="1"/>
      <protection locked="0"/>
    </xf>
    <xf numFmtId="164" fontId="8" fillId="0" borderId="9" xfId="0" applyNumberFormat="1" applyFont="1" applyFill="1" applyBorder="1" applyAlignment="1" applyProtection="1">
      <alignment horizontal="center" vertical="center"/>
      <protection locked="0"/>
    </xf>
    <xf numFmtId="3" fontId="8" fillId="0" borderId="15" xfId="0" applyNumberFormat="1" applyFont="1" applyFill="1" applyBorder="1" applyAlignment="1" applyProtection="1">
      <alignment horizontal="right" vertical="center"/>
      <protection locked="0"/>
    </xf>
    <xf numFmtId="0" fontId="9" fillId="0" borderId="4" xfId="0" applyNumberFormat="1" applyFont="1" applyFill="1" applyBorder="1" applyAlignment="1" applyProtection="1">
      <alignment horizontal="centerContinuous" vertical="center"/>
      <protection locked="0"/>
    </xf>
    <xf numFmtId="0" fontId="9" fillId="0" borderId="5" xfId="0" applyNumberFormat="1" applyFont="1" applyFill="1" applyBorder="1" applyAlignment="1" applyProtection="1">
      <alignment vertical="center" wrapText="1"/>
      <protection locked="0"/>
    </xf>
    <xf numFmtId="3" fontId="9" fillId="0" borderId="16" xfId="0" applyNumberFormat="1" applyFont="1" applyFill="1" applyBorder="1" applyAlignment="1" applyProtection="1">
      <alignment horizontal="right" vertical="center"/>
      <protection locked="0"/>
    </xf>
    <xf numFmtId="3" fontId="9" fillId="0" borderId="17" xfId="0" applyNumberFormat="1" applyFont="1" applyFill="1" applyBorder="1" applyAlignment="1" applyProtection="1">
      <alignment horizontal="right" vertical="center"/>
      <protection locked="0"/>
    </xf>
    <xf numFmtId="0" fontId="9" fillId="0" borderId="0" xfId="0" applyNumberFormat="1" applyFont="1" applyFill="1" applyBorder="1" applyAlignment="1" applyProtection="1">
      <alignment vertical="center"/>
      <protection locked="0"/>
    </xf>
    <xf numFmtId="0" fontId="9" fillId="0" borderId="18" xfId="0" applyNumberFormat="1" applyFont="1" applyFill="1" applyBorder="1" applyAlignment="1" applyProtection="1">
      <alignment vertical="center" wrapText="1"/>
      <protection locked="0"/>
    </xf>
    <xf numFmtId="0" fontId="8" fillId="0" borderId="0" xfId="0" applyFont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3" fontId="3" fillId="0" borderId="21" xfId="0" applyNumberFormat="1" applyFont="1" applyBorder="1" applyAlignment="1">
      <alignment vertical="center"/>
    </xf>
    <xf numFmtId="3" fontId="3" fillId="0" borderId="22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10" fillId="0" borderId="19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3" fontId="10" fillId="0" borderId="13" xfId="0" applyNumberFormat="1" applyFont="1" applyBorder="1" applyAlignment="1">
      <alignment horizontal="centerContinuous" vertical="center"/>
    </xf>
    <xf numFmtId="3" fontId="10" fillId="0" borderId="14" xfId="0" applyNumberFormat="1" applyFont="1" applyBorder="1" applyAlignment="1">
      <alignment horizontal="centerContinuous" vertical="center"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164" fontId="2" fillId="0" borderId="0" xfId="0" applyNumberFormat="1" applyFont="1" applyFill="1" applyBorder="1" applyAlignment="1" applyProtection="1">
      <alignment horizontal="centerContinuous" vertical="center"/>
      <protection locked="0"/>
    </xf>
    <xf numFmtId="0" fontId="2" fillId="0" borderId="0" xfId="0" applyNumberFormat="1" applyFont="1" applyFill="1" applyBorder="1" applyAlignment="1" applyProtection="1">
      <alignment horizontal="centerContinuous" vertical="center"/>
      <protection locked="0"/>
    </xf>
    <xf numFmtId="165" fontId="1" fillId="0" borderId="0" xfId="0" applyNumberFormat="1" applyFont="1" applyFill="1" applyBorder="1" applyAlignment="1" applyProtection="1">
      <alignment horizontal="centerContinuous" vertical="center"/>
      <protection locked="0"/>
    </xf>
    <xf numFmtId="0" fontId="1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3" xfId="0" applyNumberFormat="1" applyFont="1" applyFill="1" applyBorder="1" applyAlignment="1" applyProtection="1">
      <alignment horizontal="centerContinuous" vertical="center" wrapText="1"/>
      <protection locked="0"/>
    </xf>
    <xf numFmtId="0" fontId="12" fillId="0" borderId="4" xfId="0" applyNumberFormat="1" applyFont="1" applyFill="1" applyBorder="1" applyAlignment="1" applyProtection="1">
      <alignment horizontal="center" vertical="top" wrapText="1"/>
      <protection locked="0"/>
    </xf>
    <xf numFmtId="0" fontId="4" fillId="0" borderId="24" xfId="0" applyNumberFormat="1" applyFont="1" applyFill="1" applyBorder="1" applyAlignment="1" applyProtection="1">
      <alignment horizontal="center" vertical="top" wrapText="1"/>
      <protection locked="0"/>
    </xf>
    <xf numFmtId="0" fontId="7" fillId="0" borderId="25" xfId="0" applyNumberFormat="1" applyFont="1" applyFill="1" applyBorder="1" applyAlignment="1" applyProtection="1">
      <alignment horizontal="center" vertical="center"/>
      <protection locked="0"/>
    </xf>
    <xf numFmtId="0" fontId="7" fillId="0" borderId="26" xfId="0" applyNumberFormat="1" applyFont="1" applyFill="1" applyBorder="1" applyAlignment="1" applyProtection="1">
      <alignment horizontal="center" vertical="center"/>
      <protection locked="0"/>
    </xf>
    <xf numFmtId="0" fontId="7" fillId="0" borderId="7" xfId="0" applyNumberFormat="1" applyFont="1" applyFill="1" applyBorder="1" applyAlignment="1" applyProtection="1">
      <alignment horizontal="center" vertical="center"/>
      <protection locked="0"/>
    </xf>
    <xf numFmtId="0" fontId="13" fillId="0" borderId="9" xfId="0" applyFont="1" applyBorder="1" applyAlignment="1">
      <alignment vertical="center" wrapText="1"/>
    </xf>
    <xf numFmtId="3" fontId="8" fillId="0" borderId="27" xfId="0" applyNumberFormat="1" applyFont="1" applyFill="1" applyBorder="1" applyAlignment="1" applyProtection="1">
      <alignment horizontal="right" vertical="center"/>
      <protection locked="0"/>
    </xf>
    <xf numFmtId="0" fontId="3" fillId="0" borderId="19" xfId="0" applyNumberFormat="1" applyFont="1" applyFill="1" applyBorder="1" applyAlignment="1" applyProtection="1">
      <alignment vertical="center"/>
      <protection locked="0"/>
    </xf>
    <xf numFmtId="0" fontId="3" fillId="0" borderId="20" xfId="0" applyNumberFormat="1" applyFont="1" applyFill="1" applyBorder="1" applyAlignment="1" applyProtection="1">
      <alignment vertical="center"/>
      <protection locked="0"/>
    </xf>
    <xf numFmtId="0" fontId="3" fillId="0" borderId="0" xfId="0" applyNumberFormat="1" applyFont="1" applyFill="1" applyBorder="1" applyAlignment="1" applyProtection="1">
      <alignment vertical="center"/>
      <protection locked="0"/>
    </xf>
    <xf numFmtId="3" fontId="8" fillId="0" borderId="28" xfId="0" applyNumberFormat="1" applyFont="1" applyFill="1" applyBorder="1" applyAlignment="1" applyProtection="1">
      <alignment horizontal="right" vertical="center"/>
      <protection locked="0"/>
    </xf>
    <xf numFmtId="0" fontId="7" fillId="0" borderId="6" xfId="0" applyNumberFormat="1" applyFont="1" applyFill="1" applyBorder="1" applyAlignment="1" applyProtection="1">
      <alignment horizontal="center" vertical="center"/>
      <protection locked="0"/>
    </xf>
    <xf numFmtId="3" fontId="3" fillId="0" borderId="13" xfId="0" applyNumberFormat="1" applyFont="1" applyFill="1" applyBorder="1" applyAlignment="1" applyProtection="1">
      <alignment vertical="center"/>
      <protection locked="0"/>
    </xf>
    <xf numFmtId="0" fontId="8" fillId="0" borderId="21" xfId="0" applyNumberFormat="1" applyFont="1" applyFill="1" applyBorder="1" applyAlignment="1" applyProtection="1">
      <alignment vertical="center" wrapText="1"/>
      <protection locked="0"/>
    </xf>
    <xf numFmtId="0" fontId="8" fillId="0" borderId="29" xfId="0" applyNumberFormat="1" applyFont="1" applyFill="1" applyBorder="1" applyAlignment="1" applyProtection="1">
      <alignment vertical="center" wrapText="1"/>
      <protection locked="0"/>
    </xf>
    <xf numFmtId="0" fontId="3" fillId="0" borderId="13" xfId="0" applyNumberFormat="1" applyFont="1" applyFill="1" applyBorder="1" applyAlignment="1" applyProtection="1">
      <alignment vertical="center"/>
      <protection locked="0"/>
    </xf>
    <xf numFmtId="0" fontId="3" fillId="0" borderId="30" xfId="0" applyNumberFormat="1" applyFont="1" applyFill="1" applyBorder="1" applyAlignment="1" applyProtection="1">
      <alignment horizontal="centerContinuous" vertical="center" wrapText="1"/>
      <protection locked="0"/>
    </xf>
    <xf numFmtId="0" fontId="8" fillId="0" borderId="31" xfId="0" applyNumberFormat="1" applyFont="1" applyFill="1" applyBorder="1" applyAlignment="1" applyProtection="1">
      <alignment horizontal="centerContinuous" vertical="center"/>
      <protection locked="0"/>
    </xf>
    <xf numFmtId="0" fontId="8" fillId="0" borderId="32" xfId="0" applyNumberFormat="1" applyFont="1" applyFill="1" applyBorder="1" applyAlignment="1" applyProtection="1">
      <alignment vertical="center" wrapText="1"/>
      <protection locked="0"/>
    </xf>
    <xf numFmtId="49" fontId="9" fillId="0" borderId="33" xfId="0" applyNumberFormat="1" applyFont="1" applyFill="1" applyBorder="1" applyAlignment="1" applyProtection="1">
      <alignment horizontal="centerContinuous" vertical="center"/>
      <protection locked="0"/>
    </xf>
    <xf numFmtId="0" fontId="8" fillId="0" borderId="5" xfId="0" applyFont="1" applyBorder="1" applyAlignment="1">
      <alignment vertical="center"/>
    </xf>
    <xf numFmtId="3" fontId="9" fillId="0" borderId="34" xfId="0" applyNumberFormat="1" applyFont="1" applyBorder="1" applyAlignment="1">
      <alignment vertical="center"/>
    </xf>
    <xf numFmtId="49" fontId="8" fillId="0" borderId="19" xfId="0" applyNumberFormat="1" applyFont="1" applyFill="1" applyBorder="1" applyAlignment="1" applyProtection="1">
      <alignment horizontal="centerContinuous" vertical="center"/>
      <protection locked="0"/>
    </xf>
    <xf numFmtId="49" fontId="8" fillId="0" borderId="35" xfId="0" applyNumberFormat="1" applyFont="1" applyFill="1" applyBorder="1" applyAlignment="1" applyProtection="1">
      <alignment horizontal="centerContinuous" vertical="center"/>
      <protection locked="0"/>
    </xf>
    <xf numFmtId="3" fontId="8" fillId="0" borderId="36" xfId="0" applyNumberFormat="1" applyFont="1" applyBorder="1" applyAlignment="1">
      <alignment vertical="center"/>
    </xf>
    <xf numFmtId="0" fontId="8" fillId="0" borderId="26" xfId="0" applyFont="1" applyBorder="1" applyAlignment="1">
      <alignment vertical="center"/>
    </xf>
    <xf numFmtId="0" fontId="8" fillId="0" borderId="37" xfId="0" applyNumberFormat="1" applyFont="1" applyFill="1" applyBorder="1" applyAlignment="1" applyProtection="1">
      <alignment vertical="center" wrapText="1"/>
      <protection locked="0"/>
    </xf>
    <xf numFmtId="164" fontId="8" fillId="0" borderId="24" xfId="0" applyNumberFormat="1" applyFont="1" applyFill="1" applyBorder="1" applyAlignment="1" applyProtection="1">
      <alignment horizontal="center" vertical="center"/>
      <protection locked="0"/>
    </xf>
    <xf numFmtId="3" fontId="8" fillId="0" borderId="38" xfId="0" applyNumberFormat="1" applyFont="1" applyFill="1" applyBorder="1" applyAlignment="1" applyProtection="1">
      <alignment horizontal="right" vertical="center"/>
      <protection locked="0"/>
    </xf>
    <xf numFmtId="0" fontId="8" fillId="0" borderId="13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7" fillId="0" borderId="39" xfId="0" applyNumberFormat="1" applyFont="1" applyFill="1" applyBorder="1" applyAlignment="1" applyProtection="1">
      <alignment horizontal="center" vertical="center"/>
      <protection locked="0"/>
    </xf>
    <xf numFmtId="0" fontId="7" fillId="0" borderId="40" xfId="0" applyNumberFormat="1" applyFont="1" applyFill="1" applyBorder="1" applyAlignment="1" applyProtection="1">
      <alignment horizontal="center" vertical="center"/>
      <protection locked="0"/>
    </xf>
    <xf numFmtId="0" fontId="7" fillId="0" borderId="41" xfId="0" applyNumberFormat="1" applyFont="1" applyFill="1" applyBorder="1" applyAlignment="1" applyProtection="1">
      <alignment horizontal="center" vertical="center"/>
      <protection locked="0"/>
    </xf>
    <xf numFmtId="0" fontId="8" fillId="0" borderId="42" xfId="0" applyNumberFormat="1" applyFont="1" applyFill="1" applyBorder="1" applyAlignment="1" applyProtection="1">
      <alignment horizontal="centerContinuous" vertical="center"/>
      <protection locked="0"/>
    </xf>
    <xf numFmtId="0" fontId="8" fillId="0" borderId="24" xfId="0" applyNumberFormat="1" applyFont="1" applyFill="1" applyBorder="1" applyAlignment="1" applyProtection="1">
      <alignment vertical="center" wrapText="1"/>
      <protection locked="0"/>
    </xf>
    <xf numFmtId="3" fontId="8" fillId="0" borderId="43" xfId="0" applyNumberFormat="1" applyFont="1" applyFill="1" applyBorder="1" applyAlignment="1" applyProtection="1">
      <alignment horizontal="right" vertical="center"/>
      <protection locked="0"/>
    </xf>
    <xf numFmtId="3" fontId="8" fillId="0" borderId="22" xfId="0" applyNumberFormat="1" applyFont="1" applyFill="1" applyBorder="1" applyAlignment="1" applyProtection="1">
      <alignment horizontal="right" vertical="center"/>
      <protection locked="0"/>
    </xf>
    <xf numFmtId="0" fontId="8" fillId="0" borderId="44" xfId="0" applyNumberFormat="1" applyFont="1" applyFill="1" applyBorder="1" applyAlignment="1" applyProtection="1">
      <alignment vertical="center" wrapText="1"/>
      <protection locked="0"/>
    </xf>
    <xf numFmtId="3" fontId="9" fillId="0" borderId="0" xfId="0" applyNumberFormat="1" applyFont="1" applyBorder="1" applyAlignment="1">
      <alignment vertical="center"/>
    </xf>
    <xf numFmtId="49" fontId="8" fillId="0" borderId="45" xfId="0" applyNumberFormat="1" applyFont="1" applyFill="1" applyBorder="1" applyAlignment="1" applyProtection="1">
      <alignment horizontal="centerContinuous" vertical="center"/>
      <protection locked="0"/>
    </xf>
    <xf numFmtId="3" fontId="8" fillId="0" borderId="46" xfId="0" applyNumberFormat="1" applyFont="1" applyBorder="1" applyAlignment="1">
      <alignment vertical="center"/>
    </xf>
    <xf numFmtId="3" fontId="8" fillId="0" borderId="43" xfId="0" applyNumberFormat="1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3" fillId="0" borderId="8" xfId="0" applyNumberFormat="1" applyFont="1" applyFill="1" applyBorder="1" applyAlignment="1" applyProtection="1">
      <alignment horizontal="centerContinuous" vertical="center"/>
      <protection locked="0"/>
    </xf>
    <xf numFmtId="0" fontId="13" fillId="0" borderId="9" xfId="0" applyNumberFormat="1" applyFont="1" applyFill="1" applyBorder="1" applyAlignment="1" applyProtection="1">
      <alignment vertical="center" wrapText="1"/>
      <protection locked="0"/>
    </xf>
    <xf numFmtId="0" fontId="16" fillId="0" borderId="0" xfId="0" applyFont="1" applyAlignment="1">
      <alignment vertical="center"/>
    </xf>
    <xf numFmtId="1" fontId="16" fillId="0" borderId="4" xfId="0" applyNumberFormat="1" applyFont="1" applyFill="1" applyBorder="1" applyAlignment="1" applyProtection="1">
      <alignment horizontal="centerContinuous" vertical="center"/>
      <protection locked="0"/>
    </xf>
    <xf numFmtId="164" fontId="16" fillId="0" borderId="5" xfId="20" applyNumberFormat="1" applyFont="1" applyFill="1" applyBorder="1" applyAlignment="1" applyProtection="1">
      <alignment vertical="center" wrapText="1"/>
      <protection locked="0"/>
    </xf>
    <xf numFmtId="3" fontId="13" fillId="0" borderId="43" xfId="0" applyNumberFormat="1" applyFont="1" applyBorder="1" applyAlignment="1">
      <alignment vertical="center"/>
    </xf>
    <xf numFmtId="3" fontId="8" fillId="0" borderId="14" xfId="0" applyNumberFormat="1" applyFont="1" applyFill="1" applyBorder="1" applyAlignment="1" applyProtection="1">
      <alignment horizontal="right" vertical="center"/>
      <protection locked="0"/>
    </xf>
    <xf numFmtId="3" fontId="8" fillId="0" borderId="27" xfId="0" applyNumberFormat="1" applyFont="1" applyFill="1" applyBorder="1" applyAlignment="1" applyProtection="1">
      <alignment horizontal="right" vertical="center"/>
      <protection locked="0"/>
    </xf>
    <xf numFmtId="0" fontId="13" fillId="0" borderId="19" xfId="0" applyNumberFormat="1" applyFont="1" applyFill="1" applyBorder="1" applyAlignment="1" applyProtection="1">
      <alignment horizontal="center" vertical="center"/>
      <protection locked="0"/>
    </xf>
    <xf numFmtId="0" fontId="13" fillId="0" borderId="12" xfId="0" applyNumberFormat="1" applyFont="1" applyFill="1" applyBorder="1" applyAlignment="1" applyProtection="1">
      <alignment vertical="center" wrapText="1"/>
      <protection locked="0"/>
    </xf>
    <xf numFmtId="0" fontId="13" fillId="0" borderId="21" xfId="0" applyNumberFormat="1" applyFont="1" applyFill="1" applyBorder="1" applyAlignment="1" applyProtection="1">
      <alignment horizontal="center" vertical="center"/>
      <protection locked="0"/>
    </xf>
    <xf numFmtId="0" fontId="17" fillId="0" borderId="0" xfId="0" applyNumberFormat="1" applyFont="1" applyFill="1" applyBorder="1" applyAlignment="1" applyProtection="1">
      <alignment vertical="center"/>
      <protection locked="0"/>
    </xf>
    <xf numFmtId="0" fontId="13" fillId="0" borderId="45" xfId="0" applyNumberFormat="1" applyFont="1" applyFill="1" applyBorder="1" applyAlignment="1" applyProtection="1">
      <alignment horizontal="center" vertical="center"/>
      <protection locked="0"/>
    </xf>
    <xf numFmtId="0" fontId="13" fillId="0" borderId="29" xfId="0" applyNumberFormat="1" applyFont="1" applyFill="1" applyBorder="1" applyAlignment="1" applyProtection="1">
      <alignment horizontal="center" vertical="center"/>
      <protection locked="0"/>
    </xf>
    <xf numFmtId="49" fontId="16" fillId="0" borderId="33" xfId="0" applyNumberFormat="1" applyFont="1" applyFill="1" applyBorder="1" applyAlignment="1" applyProtection="1">
      <alignment horizontal="center" vertical="center"/>
      <protection locked="0"/>
    </xf>
    <xf numFmtId="0" fontId="16" fillId="0" borderId="5" xfId="0" applyNumberFormat="1" applyFont="1" applyFill="1" applyBorder="1" applyAlignment="1" applyProtection="1">
      <alignment vertical="center" wrapText="1"/>
      <protection locked="0"/>
    </xf>
    <xf numFmtId="0" fontId="16" fillId="0" borderId="18" xfId="0" applyNumberFormat="1" applyFont="1" applyFill="1" applyBorder="1" applyAlignment="1" applyProtection="1">
      <alignment horizontal="center" vertical="center"/>
      <protection locked="0"/>
    </xf>
    <xf numFmtId="0" fontId="16" fillId="0" borderId="47" xfId="0" applyNumberFormat="1" applyFont="1" applyFill="1" applyBorder="1" applyAlignment="1" applyProtection="1">
      <alignment horizontal="center" vertical="center"/>
      <protection locked="0"/>
    </xf>
    <xf numFmtId="0" fontId="16" fillId="0" borderId="48" xfId="0" applyNumberFormat="1" applyFont="1" applyFill="1" applyBorder="1" applyAlignment="1" applyProtection="1">
      <alignment horizontal="left" vertical="center" wrapText="1"/>
      <protection locked="0"/>
    </xf>
    <xf numFmtId="0" fontId="16" fillId="0" borderId="0" xfId="0" applyNumberFormat="1" applyFont="1" applyFill="1" applyBorder="1" applyAlignment="1" applyProtection="1">
      <alignment vertical="center"/>
      <protection locked="0"/>
    </xf>
    <xf numFmtId="3" fontId="13" fillId="0" borderId="49" xfId="0" applyNumberFormat="1" applyFont="1" applyFill="1" applyBorder="1" applyAlignment="1" applyProtection="1">
      <alignment horizontal="right" vertical="center"/>
      <protection locked="0"/>
    </xf>
    <xf numFmtId="3" fontId="13" fillId="0" borderId="27" xfId="0" applyNumberFormat="1" applyFont="1" applyFill="1" applyBorder="1" applyAlignment="1" applyProtection="1">
      <alignment horizontal="right" vertical="center"/>
      <protection locked="0"/>
    </xf>
    <xf numFmtId="3" fontId="16" fillId="0" borderId="7" xfId="0" applyNumberFormat="1" applyFont="1" applyFill="1" applyBorder="1" applyAlignment="1" applyProtection="1">
      <alignment horizontal="right" vertical="center"/>
      <protection locked="0"/>
    </xf>
    <xf numFmtId="3" fontId="13" fillId="0" borderId="15" xfId="0" applyNumberFormat="1" applyFont="1" applyFill="1" applyBorder="1" applyAlignment="1" applyProtection="1">
      <alignment horizontal="right" vertical="center"/>
      <protection locked="0"/>
    </xf>
    <xf numFmtId="3" fontId="16" fillId="0" borderId="49" xfId="0" applyNumberFormat="1" applyFont="1" applyFill="1" applyBorder="1" applyAlignment="1" applyProtection="1">
      <alignment horizontal="right" vertical="center"/>
      <protection locked="0"/>
    </xf>
    <xf numFmtId="0" fontId="9" fillId="0" borderId="5" xfId="0" applyFont="1" applyBorder="1" applyAlignment="1">
      <alignment vertical="center"/>
    </xf>
    <xf numFmtId="3" fontId="9" fillId="0" borderId="0" xfId="0" applyNumberFormat="1" applyFont="1" applyBorder="1" applyAlignment="1">
      <alignment vertical="center"/>
    </xf>
    <xf numFmtId="3" fontId="9" fillId="0" borderId="34" xfId="0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164" fontId="13" fillId="0" borderId="50" xfId="0" applyNumberFormat="1" applyFont="1" applyFill="1" applyBorder="1" applyAlignment="1" applyProtection="1">
      <alignment horizontal="center" vertical="center"/>
      <protection locked="0"/>
    </xf>
    <xf numFmtId="3" fontId="16" fillId="0" borderId="17" xfId="0" applyNumberFormat="1" applyFont="1" applyFill="1" applyBorder="1" applyAlignment="1" applyProtection="1">
      <alignment horizontal="right" vertical="center"/>
      <protection locked="0"/>
    </xf>
    <xf numFmtId="3" fontId="9" fillId="0" borderId="38" xfId="0" applyNumberFormat="1" applyFont="1" applyFill="1" applyBorder="1" applyAlignment="1" applyProtection="1">
      <alignment horizontal="right" vertical="center"/>
      <protection locked="0"/>
    </xf>
    <xf numFmtId="0" fontId="9" fillId="0" borderId="4" xfId="0" applyNumberFormat="1" applyFont="1" applyFill="1" applyBorder="1" applyAlignment="1" applyProtection="1">
      <alignment horizontal="centerContinuous" vertical="center"/>
      <protection locked="0"/>
    </xf>
    <xf numFmtId="0" fontId="9" fillId="0" borderId="18" xfId="0" applyNumberFormat="1" applyFont="1" applyFill="1" applyBorder="1" applyAlignment="1" applyProtection="1">
      <alignment vertical="center" wrapText="1"/>
      <protection locked="0"/>
    </xf>
    <xf numFmtId="3" fontId="9" fillId="0" borderId="17" xfId="0" applyNumberFormat="1" applyFont="1" applyFill="1" applyBorder="1" applyAlignment="1" applyProtection="1">
      <alignment horizontal="right" vertical="center"/>
      <protection locked="0"/>
    </xf>
    <xf numFmtId="0" fontId="9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NumberFormat="1" applyFont="1" applyFill="1" applyBorder="1" applyAlignment="1" applyProtection="1">
      <alignment horizontal="centerContinuous" vertical="center"/>
      <protection locked="0"/>
    </xf>
    <xf numFmtId="0" fontId="7" fillId="0" borderId="51" xfId="0" applyNumberFormat="1" applyFont="1" applyFill="1" applyBorder="1" applyAlignment="1" applyProtection="1">
      <alignment horizontal="center" vertical="center"/>
      <protection locked="0"/>
    </xf>
    <xf numFmtId="3" fontId="8" fillId="0" borderId="52" xfId="0" applyNumberFormat="1" applyFont="1" applyFill="1" applyBorder="1" applyAlignment="1" applyProtection="1">
      <alignment horizontal="right" vertical="center"/>
      <protection locked="0"/>
    </xf>
    <xf numFmtId="0" fontId="9" fillId="0" borderId="0" xfId="0" applyNumberFormat="1" applyFont="1" applyFill="1" applyBorder="1" applyAlignment="1" applyProtection="1">
      <alignment/>
      <protection locked="0"/>
    </xf>
    <xf numFmtId="0" fontId="1" fillId="0" borderId="14" xfId="0" applyNumberFormat="1" applyFont="1" applyFill="1" applyBorder="1" applyAlignment="1" applyProtection="1">
      <alignment horizontal="centerContinuous"/>
      <protection locked="0"/>
    </xf>
    <xf numFmtId="0" fontId="8" fillId="0" borderId="31" xfId="0" applyNumberFormat="1" applyFont="1" applyFill="1" applyBorder="1" applyAlignment="1" applyProtection="1">
      <alignment horizontal="center" vertical="center"/>
      <protection locked="0"/>
    </xf>
    <xf numFmtId="0" fontId="8" fillId="0" borderId="32" xfId="0" applyNumberFormat="1" applyFont="1" applyFill="1" applyBorder="1" applyAlignment="1" applyProtection="1">
      <alignment horizontal="center" vertical="center"/>
      <protection locked="0"/>
    </xf>
    <xf numFmtId="3" fontId="8" fillId="0" borderId="28" xfId="0" applyNumberFormat="1" applyFont="1" applyFill="1" applyBorder="1" applyAlignment="1" applyProtection="1">
      <alignment vertical="center"/>
      <protection locked="0"/>
    </xf>
    <xf numFmtId="0" fontId="9" fillId="0" borderId="4" xfId="0" applyNumberFormat="1" applyFont="1" applyFill="1" applyBorder="1" applyAlignment="1" applyProtection="1">
      <alignment horizontal="center" vertical="center"/>
      <protection locked="0"/>
    </xf>
    <xf numFmtId="0" fontId="9" fillId="0" borderId="5" xfId="0" applyNumberFormat="1" applyFont="1" applyFill="1" applyBorder="1" applyAlignment="1" applyProtection="1">
      <alignment horizontal="center" vertical="center"/>
      <protection locked="0"/>
    </xf>
    <xf numFmtId="3" fontId="9" fillId="0" borderId="16" xfId="0" applyNumberFormat="1" applyFont="1" applyFill="1" applyBorder="1" applyAlignment="1" applyProtection="1">
      <alignment vertical="center"/>
      <protection locked="0"/>
    </xf>
    <xf numFmtId="0" fontId="8" fillId="0" borderId="5" xfId="0" applyNumberFormat="1" applyFont="1" applyFill="1" applyBorder="1" applyAlignment="1" applyProtection="1">
      <alignment horizontal="center" vertical="center"/>
      <protection locked="0"/>
    </xf>
    <xf numFmtId="3" fontId="9" fillId="0" borderId="16" xfId="0" applyNumberFormat="1" applyFont="1" applyFill="1" applyBorder="1" applyAlignment="1" applyProtection="1">
      <alignment vertical="center"/>
      <protection locked="0"/>
    </xf>
    <xf numFmtId="0" fontId="7" fillId="0" borderId="0" xfId="0" applyNumberFormat="1" applyFont="1" applyFill="1" applyBorder="1" applyAlignment="1" applyProtection="1">
      <alignment vertical="center"/>
      <protection locked="0"/>
    </xf>
    <xf numFmtId="3" fontId="8" fillId="0" borderId="36" xfId="0" applyNumberFormat="1" applyFont="1" applyFill="1" applyBorder="1" applyAlignment="1" applyProtection="1">
      <alignment vertical="center"/>
      <protection locked="0"/>
    </xf>
    <xf numFmtId="3" fontId="9" fillId="0" borderId="34" xfId="0" applyNumberFormat="1" applyFont="1" applyFill="1" applyBorder="1" applyAlignment="1" applyProtection="1">
      <alignment vertical="center"/>
      <protection locked="0"/>
    </xf>
    <xf numFmtId="3" fontId="7" fillId="0" borderId="43" xfId="0" applyNumberFormat="1" applyFont="1" applyFill="1" applyBorder="1" applyAlignment="1" applyProtection="1">
      <alignment horizontal="center" vertical="center"/>
      <protection locked="0"/>
    </xf>
    <xf numFmtId="3" fontId="8" fillId="0" borderId="34" xfId="0" applyNumberFormat="1" applyFont="1" applyFill="1" applyBorder="1" applyAlignment="1" applyProtection="1">
      <alignment horizontal="right" vertical="center"/>
      <protection locked="0"/>
    </xf>
    <xf numFmtId="0" fontId="7" fillId="0" borderId="53" xfId="0" applyNumberFormat="1" applyFont="1" applyFill="1" applyBorder="1" applyAlignment="1" applyProtection="1">
      <alignment horizontal="center" vertical="center"/>
      <protection locked="0"/>
    </xf>
    <xf numFmtId="0" fontId="17" fillId="0" borderId="29" xfId="0" applyNumberFormat="1" applyFont="1" applyFill="1" applyBorder="1" applyAlignment="1" applyProtection="1">
      <alignment horizontal="center" vertical="center"/>
      <protection locked="0"/>
    </xf>
    <xf numFmtId="0" fontId="16" fillId="0" borderId="54" xfId="0" applyNumberFormat="1" applyFont="1" applyFill="1" applyBorder="1" applyAlignment="1" applyProtection="1">
      <alignment horizontal="center" vertical="center"/>
      <protection locked="0"/>
    </xf>
    <xf numFmtId="164" fontId="8" fillId="0" borderId="21" xfId="0" applyNumberFormat="1" applyFont="1" applyFill="1" applyBorder="1" applyAlignment="1" applyProtection="1">
      <alignment horizontal="center" vertical="center"/>
      <protection locked="0"/>
    </xf>
    <xf numFmtId="164" fontId="8" fillId="0" borderId="50" xfId="0" applyNumberFormat="1" applyFont="1" applyFill="1" applyBorder="1" applyAlignment="1" applyProtection="1">
      <alignment horizontal="center" vertical="center"/>
      <protection locked="0"/>
    </xf>
    <xf numFmtId="164" fontId="9" fillId="0" borderId="18" xfId="0" applyNumberFormat="1" applyFont="1" applyFill="1" applyBorder="1" applyAlignment="1" applyProtection="1">
      <alignment horizontal="center" vertical="center"/>
      <protection locked="0"/>
    </xf>
    <xf numFmtId="164" fontId="8" fillId="0" borderId="29" xfId="0" applyNumberFormat="1" applyFont="1" applyFill="1" applyBorder="1" applyAlignment="1" applyProtection="1">
      <alignment horizontal="center" vertical="center"/>
      <protection locked="0"/>
    </xf>
    <xf numFmtId="164" fontId="8" fillId="0" borderId="37" xfId="0" applyNumberFormat="1" applyFont="1" applyFill="1" applyBorder="1" applyAlignment="1" applyProtection="1">
      <alignment horizontal="center" vertical="center"/>
      <protection locked="0"/>
    </xf>
    <xf numFmtId="164" fontId="8" fillId="0" borderId="18" xfId="0" applyNumberFormat="1" applyFont="1" applyFill="1" applyBorder="1" applyAlignment="1" applyProtection="1">
      <alignment horizontal="center" vertical="center"/>
      <protection locked="0"/>
    </xf>
    <xf numFmtId="0" fontId="8" fillId="0" borderId="44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3" fontId="8" fillId="0" borderId="32" xfId="0" applyNumberFormat="1" applyFont="1" applyFill="1" applyBorder="1" applyAlignment="1" applyProtection="1">
      <alignment horizontal="right" vertical="center"/>
      <protection locked="0"/>
    </xf>
    <xf numFmtId="0" fontId="9" fillId="0" borderId="0" xfId="0" applyNumberFormat="1" applyFont="1" applyFill="1" applyBorder="1" applyAlignment="1" applyProtection="1">
      <alignment vertical="center" wrapText="1"/>
      <protection locked="0"/>
    </xf>
    <xf numFmtId="164" fontId="9" fillId="0" borderId="18" xfId="0" applyNumberFormat="1" applyFont="1" applyFill="1" applyBorder="1" applyAlignment="1" applyProtection="1">
      <alignment horizontal="center" vertical="center"/>
      <protection locked="0"/>
    </xf>
    <xf numFmtId="0" fontId="9" fillId="0" borderId="25" xfId="0" applyNumberFormat="1" applyFont="1" applyFill="1" applyBorder="1" applyAlignment="1" applyProtection="1">
      <alignment horizontal="centerContinuous" vertical="center"/>
      <protection locked="0"/>
    </xf>
    <xf numFmtId="0" fontId="8" fillId="0" borderId="20" xfId="0" applyNumberFormat="1" applyFont="1" applyFill="1" applyBorder="1" applyAlignment="1" applyProtection="1">
      <alignment vertical="center" wrapText="1"/>
      <protection locked="0"/>
    </xf>
    <xf numFmtId="1" fontId="13" fillId="0" borderId="11" xfId="0" applyNumberFormat="1" applyFont="1" applyFill="1" applyBorder="1" applyAlignment="1" applyProtection="1">
      <alignment horizontal="centerContinuous" vertical="center"/>
      <protection locked="0"/>
    </xf>
    <xf numFmtId="164" fontId="13" fillId="0" borderId="12" xfId="20" applyNumberFormat="1" applyFont="1" applyFill="1" applyBorder="1" applyAlignment="1" applyProtection="1">
      <alignment vertical="center" wrapText="1"/>
      <protection locked="0"/>
    </xf>
    <xf numFmtId="0" fontId="9" fillId="0" borderId="26" xfId="0" applyNumberFormat="1" applyFont="1" applyFill="1" applyBorder="1" applyAlignment="1" applyProtection="1">
      <alignment vertical="center" wrapText="1"/>
      <protection locked="0"/>
    </xf>
    <xf numFmtId="0" fontId="8" fillId="0" borderId="8" xfId="0" applyNumberFormat="1" applyFont="1" applyFill="1" applyBorder="1" applyAlignment="1" applyProtection="1">
      <alignment horizontal="centerContinuous" vertical="center"/>
      <protection locked="0"/>
    </xf>
    <xf numFmtId="0" fontId="8" fillId="0" borderId="29" xfId="0" applyNumberFormat="1" applyFont="1" applyFill="1" applyBorder="1" applyAlignment="1" applyProtection="1">
      <alignment vertical="center" wrapText="1"/>
      <protection locked="0"/>
    </xf>
    <xf numFmtId="164" fontId="8" fillId="0" borderId="29" xfId="0" applyNumberFormat="1" applyFont="1" applyFill="1" applyBorder="1" applyAlignment="1" applyProtection="1">
      <alignment horizontal="center" vertical="center"/>
      <protection locked="0"/>
    </xf>
    <xf numFmtId="3" fontId="8" fillId="0" borderId="15" xfId="0" applyNumberFormat="1" applyFont="1" applyFill="1" applyBorder="1" applyAlignment="1" applyProtection="1">
      <alignment horizontal="right" vertical="center"/>
      <protection locked="0"/>
    </xf>
    <xf numFmtId="164" fontId="8" fillId="0" borderId="51" xfId="0" applyNumberFormat="1" applyFont="1" applyFill="1" applyBorder="1" applyAlignment="1" applyProtection="1">
      <alignment horizontal="center" vertical="center"/>
      <protection locked="0"/>
    </xf>
    <xf numFmtId="0" fontId="9" fillId="0" borderId="42" xfId="0" applyNumberFormat="1" applyFont="1" applyFill="1" applyBorder="1" applyAlignment="1" applyProtection="1">
      <alignment horizontal="centerContinuous" vertical="center"/>
      <protection locked="0"/>
    </xf>
    <xf numFmtId="0" fontId="8" fillId="0" borderId="16" xfId="0" applyFont="1" applyBorder="1" applyAlignment="1">
      <alignment horizontal="center" vertical="center"/>
    </xf>
    <xf numFmtId="0" fontId="8" fillId="0" borderId="9" xfId="0" applyNumberFormat="1" applyFont="1" applyFill="1" applyBorder="1" applyAlignment="1" applyProtection="1">
      <alignment vertical="center" wrapText="1"/>
      <protection locked="0"/>
    </xf>
    <xf numFmtId="0" fontId="8" fillId="0" borderId="10" xfId="0" applyFont="1" applyBorder="1" applyAlignment="1">
      <alignment horizontal="center" vertical="center"/>
    </xf>
    <xf numFmtId="3" fontId="8" fillId="0" borderId="46" xfId="0" applyNumberFormat="1" applyFont="1" applyBorder="1" applyAlignment="1">
      <alignment vertical="center"/>
    </xf>
    <xf numFmtId="3" fontId="8" fillId="0" borderId="43" xfId="0" applyNumberFormat="1" applyFont="1" applyBorder="1" applyAlignment="1">
      <alignment vertical="center"/>
    </xf>
    <xf numFmtId="0" fontId="9" fillId="0" borderId="26" xfId="0" applyNumberFormat="1" applyFont="1" applyFill="1" applyBorder="1" applyAlignment="1" applyProtection="1">
      <alignment vertical="center" wrapText="1"/>
      <protection locked="0"/>
    </xf>
    <xf numFmtId="0" fontId="9" fillId="0" borderId="5" xfId="0" applyNumberFormat="1" applyFont="1" applyFill="1" applyBorder="1" applyAlignment="1" applyProtection="1">
      <alignment vertical="center" wrapText="1"/>
      <protection locked="0"/>
    </xf>
    <xf numFmtId="0" fontId="8" fillId="0" borderId="0" xfId="0" applyFont="1" applyAlignment="1">
      <alignment vertical="center"/>
    </xf>
    <xf numFmtId="3" fontId="9" fillId="0" borderId="55" xfId="0" applyNumberFormat="1" applyFont="1" applyBorder="1" applyAlignment="1">
      <alignment vertical="center"/>
    </xf>
    <xf numFmtId="3" fontId="9" fillId="0" borderId="56" xfId="0" applyNumberFormat="1" applyFont="1" applyBorder="1" applyAlignment="1">
      <alignment vertical="center"/>
    </xf>
    <xf numFmtId="0" fontId="9" fillId="0" borderId="33" xfId="0" applyNumberFormat="1" applyFont="1" applyFill="1" applyBorder="1" applyAlignment="1" applyProtection="1">
      <alignment horizontal="centerContinuous" vertical="center"/>
      <protection locked="0"/>
    </xf>
    <xf numFmtId="49" fontId="9" fillId="0" borderId="33" xfId="0" applyNumberFormat="1" applyFont="1" applyFill="1" applyBorder="1" applyAlignment="1" applyProtection="1">
      <alignment horizontal="centerContinuous" vertical="center"/>
      <protection locked="0"/>
    </xf>
    <xf numFmtId="0" fontId="8" fillId="0" borderId="16" xfId="0" applyFont="1" applyBorder="1" applyAlignment="1">
      <alignment vertical="center"/>
    </xf>
    <xf numFmtId="0" fontId="8" fillId="0" borderId="45" xfId="0" applyNumberFormat="1" applyFont="1" applyFill="1" applyBorder="1" applyAlignment="1" applyProtection="1">
      <alignment horizontal="centerContinuous" vertical="center"/>
      <protection locked="0"/>
    </xf>
    <xf numFmtId="0" fontId="8" fillId="0" borderId="1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45" xfId="0" applyNumberFormat="1" applyFont="1" applyFill="1" applyBorder="1" applyAlignment="1" applyProtection="1">
      <alignment horizontal="centerContinuous" vertical="center"/>
      <protection locked="0"/>
    </xf>
    <xf numFmtId="0" fontId="8" fillId="0" borderId="10" xfId="0" applyFont="1" applyBorder="1" applyAlignment="1">
      <alignment vertical="center"/>
    </xf>
    <xf numFmtId="0" fontId="9" fillId="0" borderId="24" xfId="0" applyNumberFormat="1" applyFont="1" applyFill="1" applyBorder="1" applyAlignment="1" applyProtection="1">
      <alignment vertical="center" wrapText="1"/>
      <protection locked="0"/>
    </xf>
    <xf numFmtId="3" fontId="3" fillId="0" borderId="22" xfId="0" applyNumberFormat="1" applyFont="1" applyFill="1" applyBorder="1" applyAlignment="1" applyProtection="1">
      <alignment vertical="center"/>
      <protection locked="0"/>
    </xf>
    <xf numFmtId="0" fontId="16" fillId="0" borderId="33" xfId="0" applyNumberFormat="1" applyFont="1" applyFill="1" applyBorder="1" applyAlignment="1" applyProtection="1">
      <alignment horizontal="center" vertical="center"/>
      <protection locked="0"/>
    </xf>
    <xf numFmtId="164" fontId="8" fillId="0" borderId="18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NumberFormat="1" applyFont="1" applyFill="1" applyBorder="1" applyAlignment="1" applyProtection="1">
      <alignment vertical="center"/>
      <protection locked="0"/>
    </xf>
    <xf numFmtId="0" fontId="8" fillId="0" borderId="46" xfId="0" applyNumberFormat="1" applyFont="1" applyFill="1" applyBorder="1" applyAlignment="1" applyProtection="1">
      <alignment vertical="center" wrapText="1"/>
      <protection locked="0"/>
    </xf>
    <xf numFmtId="0" fontId="4" fillId="0" borderId="56" xfId="0" applyFont="1" applyBorder="1" applyAlignment="1">
      <alignment horizontal="center" vertical="center"/>
    </xf>
    <xf numFmtId="0" fontId="7" fillId="0" borderId="56" xfId="0" applyNumberFormat="1" applyFont="1" applyFill="1" applyBorder="1" applyAlignment="1" applyProtection="1">
      <alignment horizontal="center" vertical="center"/>
      <protection locked="0"/>
    </xf>
    <xf numFmtId="3" fontId="8" fillId="0" borderId="43" xfId="0" applyNumberFormat="1" applyFont="1" applyFill="1" applyBorder="1" applyAlignment="1" applyProtection="1">
      <alignment vertical="center"/>
      <protection locked="0"/>
    </xf>
    <xf numFmtId="3" fontId="16" fillId="0" borderId="34" xfId="0" applyNumberFormat="1" applyFont="1" applyFill="1" applyBorder="1" applyAlignment="1" applyProtection="1">
      <alignment vertical="center"/>
      <protection locked="0"/>
    </xf>
    <xf numFmtId="3" fontId="16" fillId="0" borderId="56" xfId="0" applyNumberFormat="1" applyFont="1" applyBorder="1" applyAlignment="1">
      <alignment vertical="center"/>
    </xf>
    <xf numFmtId="3" fontId="8" fillId="0" borderId="12" xfId="0" applyNumberFormat="1" applyFont="1" applyBorder="1" applyAlignment="1">
      <alignment vertical="center"/>
    </xf>
    <xf numFmtId="3" fontId="8" fillId="0" borderId="14" xfId="0" applyNumberFormat="1" applyFont="1" applyBorder="1" applyAlignment="1">
      <alignment vertical="center"/>
    </xf>
    <xf numFmtId="3" fontId="8" fillId="0" borderId="32" xfId="0" applyNumberFormat="1" applyFont="1" applyBorder="1" applyAlignment="1">
      <alignment vertical="center"/>
    </xf>
    <xf numFmtId="3" fontId="8" fillId="0" borderId="27" xfId="0" applyNumberFormat="1" applyFont="1" applyBorder="1" applyAlignment="1">
      <alignment vertical="center"/>
    </xf>
    <xf numFmtId="3" fontId="9" fillId="0" borderId="5" xfId="0" applyNumberFormat="1" applyFont="1" applyBorder="1" applyAlignment="1">
      <alignment vertical="center"/>
    </xf>
    <xf numFmtId="3" fontId="9" fillId="0" borderId="17" xfId="0" applyNumberFormat="1" applyFont="1" applyBorder="1" applyAlignment="1">
      <alignment vertical="center"/>
    </xf>
    <xf numFmtId="3" fontId="8" fillId="0" borderId="9" xfId="0" applyNumberFormat="1" applyFont="1" applyBorder="1" applyAlignment="1">
      <alignment vertical="center"/>
    </xf>
    <xf numFmtId="3" fontId="8" fillId="0" borderId="15" xfId="0" applyNumberFormat="1" applyFont="1" applyBorder="1" applyAlignment="1">
      <alignment vertical="center"/>
    </xf>
    <xf numFmtId="3" fontId="9" fillId="0" borderId="26" xfId="0" applyNumberFormat="1" applyFont="1" applyBorder="1" applyAlignment="1">
      <alignment vertical="center"/>
    </xf>
    <xf numFmtId="0" fontId="8" fillId="0" borderId="57" xfId="0" applyNumberFormat="1" applyFont="1" applyFill="1" applyBorder="1" applyAlignment="1" applyProtection="1">
      <alignment horizontal="centerContinuous" vertical="center"/>
      <protection locked="0"/>
    </xf>
    <xf numFmtId="0" fontId="8" fillId="0" borderId="24" xfId="0" applyNumberFormat="1" applyFont="1" applyFill="1" applyBorder="1" applyAlignment="1" applyProtection="1">
      <alignment vertical="center" wrapText="1"/>
      <protection locked="0"/>
    </xf>
    <xf numFmtId="0" fontId="8" fillId="0" borderId="58" xfId="0" applyNumberFormat="1" applyFont="1" applyFill="1" applyBorder="1" applyAlignment="1" applyProtection="1">
      <alignment horizontal="centerContinuous" vertical="center"/>
      <protection locked="0"/>
    </xf>
    <xf numFmtId="0" fontId="13" fillId="0" borderId="46" xfId="0" applyFont="1" applyBorder="1" applyAlignment="1">
      <alignment horizontal="center" vertical="center"/>
    </xf>
    <xf numFmtId="3" fontId="13" fillId="0" borderId="34" xfId="0" applyNumberFormat="1" applyFont="1" applyBorder="1" applyAlignment="1">
      <alignment vertical="center"/>
    </xf>
    <xf numFmtId="1" fontId="20" fillId="0" borderId="33" xfId="0" applyNumberFormat="1" applyFont="1" applyFill="1" applyBorder="1" applyAlignment="1" applyProtection="1">
      <alignment horizontal="centerContinuous" vertical="center"/>
      <protection locked="0"/>
    </xf>
    <xf numFmtId="3" fontId="16" fillId="0" borderId="38" xfId="0" applyNumberFormat="1" applyFont="1" applyFill="1" applyBorder="1" applyAlignment="1" applyProtection="1">
      <alignment horizontal="right" vertical="center"/>
      <protection locked="0"/>
    </xf>
    <xf numFmtId="0" fontId="13" fillId="0" borderId="57" xfId="0" applyNumberFormat="1" applyFont="1" applyFill="1" applyBorder="1" applyAlignment="1" applyProtection="1">
      <alignment horizontal="center" vertical="center"/>
      <protection locked="0"/>
    </xf>
    <xf numFmtId="0" fontId="16" fillId="0" borderId="42" xfId="0" applyNumberFormat="1" applyFont="1" applyFill="1" applyBorder="1" applyAlignment="1" applyProtection="1">
      <alignment horizontal="center" vertical="center"/>
      <protection locked="0"/>
    </xf>
    <xf numFmtId="0" fontId="16" fillId="0" borderId="24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24" xfId="0" applyNumberFormat="1" applyFont="1" applyFill="1" applyBorder="1" applyAlignment="1" applyProtection="1">
      <alignment horizontal="left" vertical="center" wrapText="1"/>
      <protection locked="0"/>
    </xf>
    <xf numFmtId="3" fontId="13" fillId="0" borderId="38" xfId="0" applyNumberFormat="1" applyFont="1" applyFill="1" applyBorder="1" applyAlignment="1" applyProtection="1">
      <alignment horizontal="right" vertical="center"/>
      <protection locked="0"/>
    </xf>
    <xf numFmtId="0" fontId="17" fillId="0" borderId="18" xfId="0" applyNumberFormat="1" applyFont="1" applyFill="1" applyBorder="1" applyAlignment="1" applyProtection="1">
      <alignment horizontal="center" vertical="center"/>
      <protection locked="0"/>
    </xf>
    <xf numFmtId="1" fontId="13" fillId="0" borderId="31" xfId="0" applyNumberFormat="1" applyFont="1" applyFill="1" applyBorder="1" applyAlignment="1" applyProtection="1">
      <alignment horizontal="centerContinuous" vertical="center"/>
      <protection locked="0"/>
    </xf>
    <xf numFmtId="164" fontId="13" fillId="0" borderId="32" xfId="20" applyNumberFormat="1" applyFont="1" applyFill="1" applyBorder="1" applyAlignment="1" applyProtection="1">
      <alignment vertical="center" wrapText="1"/>
      <protection locked="0"/>
    </xf>
    <xf numFmtId="164" fontId="9" fillId="0" borderId="50" xfId="0" applyNumberFormat="1" applyFont="1" applyFill="1" applyBorder="1" applyAlignment="1" applyProtection="1">
      <alignment horizontal="center" vertical="center"/>
      <protection locked="0"/>
    </xf>
    <xf numFmtId="0" fontId="9" fillId="0" borderId="9" xfId="0" applyNumberFormat="1" applyFont="1" applyFill="1" applyBorder="1" applyAlignment="1" applyProtection="1">
      <alignment vertical="center" wrapText="1"/>
      <protection locked="0"/>
    </xf>
    <xf numFmtId="0" fontId="8" fillId="0" borderId="59" xfId="0" applyFont="1" applyBorder="1" applyAlignment="1">
      <alignment horizontal="center" vertical="center"/>
    </xf>
    <xf numFmtId="3" fontId="9" fillId="0" borderId="60" xfId="0" applyNumberFormat="1" applyFont="1" applyBorder="1" applyAlignment="1">
      <alignment vertical="center"/>
    </xf>
    <xf numFmtId="3" fontId="9" fillId="0" borderId="61" xfId="0" applyNumberFormat="1" applyFont="1" applyBorder="1" applyAlignment="1">
      <alignment vertical="center"/>
    </xf>
    <xf numFmtId="0" fontId="9" fillId="0" borderId="62" xfId="0" applyNumberFormat="1" applyFont="1" applyFill="1" applyBorder="1" applyAlignment="1" applyProtection="1">
      <alignment horizontal="centerContinuous" vertical="center"/>
      <protection locked="0"/>
    </xf>
    <xf numFmtId="3" fontId="9" fillId="0" borderId="7" xfId="0" applyNumberFormat="1" applyFont="1" applyFill="1" applyBorder="1" applyAlignment="1" applyProtection="1">
      <alignment horizontal="right" vertical="center"/>
      <protection locked="0"/>
    </xf>
    <xf numFmtId="3" fontId="7" fillId="0" borderId="63" xfId="0" applyNumberFormat="1" applyFont="1" applyFill="1" applyBorder="1" applyAlignment="1" applyProtection="1">
      <alignment horizontal="center" vertical="center"/>
      <protection locked="0"/>
    </xf>
    <xf numFmtId="3" fontId="13" fillId="0" borderId="64" xfId="0" applyNumberFormat="1" applyFont="1" applyFill="1" applyBorder="1" applyAlignment="1" applyProtection="1">
      <alignment horizontal="right" vertical="center"/>
      <protection locked="0"/>
    </xf>
    <xf numFmtId="3" fontId="13" fillId="0" borderId="28" xfId="0" applyNumberFormat="1" applyFont="1" applyFill="1" applyBorder="1" applyAlignment="1" applyProtection="1">
      <alignment horizontal="right" vertical="center"/>
      <protection locked="0"/>
    </xf>
    <xf numFmtId="3" fontId="16" fillId="0" borderId="6" xfId="0" applyNumberFormat="1" applyFont="1" applyFill="1" applyBorder="1" applyAlignment="1" applyProtection="1">
      <alignment horizontal="right" vertical="center"/>
      <protection locked="0"/>
    </xf>
    <xf numFmtId="3" fontId="16" fillId="0" borderId="16" xfId="0" applyNumberFormat="1" applyFont="1" applyFill="1" applyBorder="1" applyAlignment="1" applyProtection="1">
      <alignment horizontal="right" vertical="center"/>
      <protection locked="0"/>
    </xf>
    <xf numFmtId="3" fontId="16" fillId="0" borderId="59" xfId="0" applyNumberFormat="1" applyFont="1" applyFill="1" applyBorder="1" applyAlignment="1" applyProtection="1">
      <alignment horizontal="right" vertical="center"/>
      <protection locked="0"/>
    </xf>
    <xf numFmtId="3" fontId="13" fillId="0" borderId="59" xfId="0" applyNumberFormat="1" applyFont="1" applyFill="1" applyBorder="1" applyAlignment="1" applyProtection="1">
      <alignment horizontal="right" vertical="center"/>
      <protection locked="0"/>
    </xf>
    <xf numFmtId="3" fontId="13" fillId="0" borderId="10" xfId="0" applyNumberFormat="1" applyFont="1" applyFill="1" applyBorder="1" applyAlignment="1" applyProtection="1">
      <alignment horizontal="right" vertical="center"/>
      <protection locked="0"/>
    </xf>
    <xf numFmtId="3" fontId="16" fillId="0" borderId="64" xfId="0" applyNumberFormat="1" applyFont="1" applyFill="1" applyBorder="1" applyAlignment="1" applyProtection="1">
      <alignment horizontal="right" vertical="center"/>
      <protection locked="0"/>
    </xf>
    <xf numFmtId="3" fontId="8" fillId="0" borderId="13" xfId="0" applyNumberFormat="1" applyFont="1" applyFill="1" applyBorder="1" applyAlignment="1" applyProtection="1">
      <alignment horizontal="right" vertical="center"/>
      <protection locked="0"/>
    </xf>
    <xf numFmtId="3" fontId="8" fillId="0" borderId="59" xfId="0" applyNumberFormat="1" applyFont="1" applyFill="1" applyBorder="1" applyAlignment="1" applyProtection="1">
      <alignment horizontal="right" vertical="center"/>
      <protection locked="0"/>
    </xf>
    <xf numFmtId="3" fontId="8" fillId="0" borderId="10" xfId="0" applyNumberFormat="1" applyFont="1" applyFill="1" applyBorder="1" applyAlignment="1" applyProtection="1">
      <alignment horizontal="right" vertical="center"/>
      <protection locked="0"/>
    </xf>
    <xf numFmtId="3" fontId="9" fillId="0" borderId="59" xfId="0" applyNumberFormat="1" applyFont="1" applyFill="1" applyBorder="1" applyAlignment="1" applyProtection="1">
      <alignment horizontal="right" vertical="center"/>
      <protection locked="0"/>
    </xf>
    <xf numFmtId="3" fontId="9" fillId="0" borderId="16" xfId="0" applyNumberFormat="1" applyFont="1" applyFill="1" applyBorder="1" applyAlignment="1" applyProtection="1">
      <alignment horizontal="right" vertical="center"/>
      <protection locked="0"/>
    </xf>
    <xf numFmtId="3" fontId="8" fillId="0" borderId="10" xfId="0" applyNumberFormat="1" applyFont="1" applyFill="1" applyBorder="1" applyAlignment="1" applyProtection="1">
      <alignment horizontal="right" vertical="center"/>
      <protection locked="0"/>
    </xf>
    <xf numFmtId="3" fontId="9" fillId="0" borderId="6" xfId="0" applyNumberFormat="1" applyFont="1" applyFill="1" applyBorder="1" applyAlignment="1" applyProtection="1">
      <alignment horizontal="right" vertical="center"/>
      <protection locked="0"/>
    </xf>
    <xf numFmtId="3" fontId="8" fillId="0" borderId="16" xfId="0" applyNumberFormat="1" applyFont="1" applyFill="1" applyBorder="1" applyAlignment="1" applyProtection="1">
      <alignment horizontal="right" vertical="center"/>
      <protection locked="0"/>
    </xf>
    <xf numFmtId="3" fontId="8" fillId="0" borderId="28" xfId="0" applyNumberFormat="1" applyFont="1" applyFill="1" applyBorder="1" applyAlignment="1" applyProtection="1">
      <alignment horizontal="right" vertical="center"/>
      <protection locked="0"/>
    </xf>
    <xf numFmtId="3" fontId="8" fillId="0" borderId="28" xfId="0" applyNumberFormat="1" applyFont="1" applyBorder="1" applyAlignment="1">
      <alignment vertical="center"/>
    </xf>
    <xf numFmtId="3" fontId="16" fillId="0" borderId="10" xfId="0" applyNumberFormat="1" applyFont="1" applyBorder="1" applyAlignment="1">
      <alignment vertical="center"/>
    </xf>
    <xf numFmtId="3" fontId="16" fillId="0" borderId="16" xfId="0" applyNumberFormat="1" applyFont="1" applyBorder="1" applyAlignment="1">
      <alignment vertical="center"/>
    </xf>
    <xf numFmtId="3" fontId="3" fillId="0" borderId="20" xfId="0" applyNumberFormat="1" applyFont="1" applyBorder="1" applyAlignment="1">
      <alignment vertical="center"/>
    </xf>
    <xf numFmtId="0" fontId="7" fillId="0" borderId="65" xfId="0" applyNumberFormat="1" applyFont="1" applyFill="1" applyBorder="1" applyAlignment="1" applyProtection="1">
      <alignment horizontal="center" vertical="center"/>
      <protection locked="0"/>
    </xf>
    <xf numFmtId="0" fontId="13" fillId="0" borderId="66" xfId="0" applyNumberFormat="1" applyFont="1" applyFill="1" applyBorder="1" applyAlignment="1" applyProtection="1">
      <alignment horizontal="center" vertical="center"/>
      <protection locked="0"/>
    </xf>
    <xf numFmtId="0" fontId="13" fillId="0" borderId="67" xfId="0" applyNumberFormat="1" applyFont="1" applyFill="1" applyBorder="1" applyAlignment="1" applyProtection="1">
      <alignment horizontal="center" vertical="center"/>
      <protection locked="0"/>
    </xf>
    <xf numFmtId="0" fontId="16" fillId="0" borderId="68" xfId="0" applyNumberFormat="1" applyFont="1" applyFill="1" applyBorder="1" applyAlignment="1" applyProtection="1">
      <alignment horizontal="center" vertical="center"/>
      <protection locked="0"/>
    </xf>
    <xf numFmtId="0" fontId="16" fillId="0" borderId="67" xfId="0" applyNumberFormat="1" applyFont="1" applyFill="1" applyBorder="1" applyAlignment="1" applyProtection="1">
      <alignment horizontal="center" vertical="center"/>
      <protection locked="0"/>
    </xf>
    <xf numFmtId="0" fontId="17" fillId="0" borderId="69" xfId="0" applyNumberFormat="1" applyFont="1" applyFill="1" applyBorder="1" applyAlignment="1" applyProtection="1">
      <alignment horizontal="center" vertical="center"/>
      <protection locked="0"/>
    </xf>
    <xf numFmtId="0" fontId="17" fillId="0" borderId="68" xfId="0" applyNumberFormat="1" applyFont="1" applyFill="1" applyBorder="1" applyAlignment="1" applyProtection="1">
      <alignment horizontal="center" vertical="center"/>
      <protection locked="0"/>
    </xf>
    <xf numFmtId="0" fontId="16" fillId="0" borderId="66" xfId="0" applyNumberFormat="1" applyFont="1" applyFill="1" applyBorder="1" applyAlignment="1" applyProtection="1">
      <alignment horizontal="center" vertical="center"/>
      <protection locked="0"/>
    </xf>
    <xf numFmtId="164" fontId="8" fillId="0" borderId="52" xfId="0" applyNumberFormat="1" applyFont="1" applyFill="1" applyBorder="1" applyAlignment="1" applyProtection="1">
      <alignment horizontal="center" vertical="center"/>
      <protection locked="0"/>
    </xf>
    <xf numFmtId="164" fontId="8" fillId="0" borderId="67" xfId="0" applyNumberFormat="1" applyFont="1" applyFill="1" applyBorder="1" applyAlignment="1" applyProtection="1">
      <alignment horizontal="center" vertical="center"/>
      <protection locked="0"/>
    </xf>
    <xf numFmtId="164" fontId="9" fillId="0" borderId="68" xfId="0" applyNumberFormat="1" applyFont="1" applyFill="1" applyBorder="1" applyAlignment="1" applyProtection="1">
      <alignment horizontal="center" vertical="center"/>
      <protection locked="0"/>
    </xf>
    <xf numFmtId="164" fontId="8" fillId="0" borderId="69" xfId="0" applyNumberFormat="1" applyFont="1" applyFill="1" applyBorder="1" applyAlignment="1" applyProtection="1">
      <alignment horizontal="center" vertical="center"/>
      <protection locked="0"/>
    </xf>
    <xf numFmtId="164" fontId="9" fillId="0" borderId="67" xfId="0" applyNumberFormat="1" applyFont="1" applyFill="1" applyBorder="1" applyAlignment="1" applyProtection="1">
      <alignment horizontal="center" vertical="center"/>
      <protection locked="0"/>
    </xf>
    <xf numFmtId="164" fontId="13" fillId="0" borderId="67" xfId="0" applyNumberFormat="1" applyFont="1" applyFill="1" applyBorder="1" applyAlignment="1" applyProtection="1">
      <alignment horizontal="center" vertical="center"/>
      <protection locked="0"/>
    </xf>
    <xf numFmtId="164" fontId="16" fillId="0" borderId="68" xfId="0" applyNumberFormat="1" applyFont="1" applyFill="1" applyBorder="1" applyAlignment="1" applyProtection="1">
      <alignment vertical="center"/>
      <protection locked="0"/>
    </xf>
    <xf numFmtId="164" fontId="8" fillId="0" borderId="70" xfId="0" applyNumberFormat="1" applyFont="1" applyFill="1" applyBorder="1" applyAlignment="1" applyProtection="1">
      <alignment horizontal="center" vertical="center"/>
      <protection locked="0"/>
    </xf>
    <xf numFmtId="164" fontId="9" fillId="0" borderId="68" xfId="0" applyNumberFormat="1" applyFont="1" applyFill="1" applyBorder="1" applyAlignment="1" applyProtection="1">
      <alignment horizontal="center" vertical="center"/>
      <protection locked="0"/>
    </xf>
    <xf numFmtId="164" fontId="8" fillId="0" borderId="69" xfId="0" applyNumberFormat="1" applyFont="1" applyFill="1" applyBorder="1" applyAlignment="1" applyProtection="1">
      <alignment horizontal="center" vertical="center"/>
      <protection locked="0"/>
    </xf>
    <xf numFmtId="164" fontId="8" fillId="0" borderId="68" xfId="0" applyNumberFormat="1" applyFont="1" applyFill="1" applyBorder="1" applyAlignment="1" applyProtection="1">
      <alignment horizontal="center" vertical="center"/>
      <protection locked="0"/>
    </xf>
    <xf numFmtId="164" fontId="8" fillId="0" borderId="71" xfId="0" applyNumberFormat="1" applyFont="1" applyFill="1" applyBorder="1" applyAlignment="1" applyProtection="1">
      <alignment horizontal="center" vertical="center"/>
      <protection locked="0"/>
    </xf>
    <xf numFmtId="164" fontId="8" fillId="0" borderId="68" xfId="0" applyNumberFormat="1" applyFont="1" applyFill="1" applyBorder="1" applyAlignment="1" applyProtection="1">
      <alignment horizontal="center" vertical="center"/>
      <protection locked="0"/>
    </xf>
    <xf numFmtId="0" fontId="4" fillId="0" borderId="72" xfId="0" applyNumberFormat="1" applyFont="1" applyFill="1" applyBorder="1" applyAlignment="1" applyProtection="1">
      <alignment horizontal="center" wrapText="1"/>
      <protection locked="0"/>
    </xf>
    <xf numFmtId="0" fontId="4" fillId="0" borderId="18" xfId="0" applyNumberFormat="1" applyFont="1" applyFill="1" applyBorder="1" applyAlignment="1" applyProtection="1">
      <alignment horizontal="center" vertical="top" wrapText="1"/>
      <protection locked="0"/>
    </xf>
    <xf numFmtId="0" fontId="3" fillId="0" borderId="73" xfId="0" applyNumberFormat="1" applyFont="1" applyFill="1" applyBorder="1" applyAlignment="1" applyProtection="1">
      <alignment horizontal="centerContinuous" vertical="center" wrapText="1"/>
      <protection locked="0"/>
    </xf>
    <xf numFmtId="0" fontId="4" fillId="0" borderId="69" xfId="0" applyFont="1" applyBorder="1" applyAlignment="1">
      <alignment horizontal="center" vertical="center"/>
    </xf>
    <xf numFmtId="0" fontId="8" fillId="0" borderId="70" xfId="0" applyFont="1" applyBorder="1" applyAlignment="1">
      <alignment horizontal="center" vertical="center"/>
    </xf>
    <xf numFmtId="0" fontId="13" fillId="0" borderId="69" xfId="0" applyFont="1" applyBorder="1" applyAlignment="1">
      <alignment horizontal="center" vertical="center"/>
    </xf>
    <xf numFmtId="0" fontId="16" fillId="0" borderId="68" xfId="0" applyFont="1" applyBorder="1" applyAlignment="1">
      <alignment horizontal="center" vertical="center"/>
    </xf>
    <xf numFmtId="3" fontId="8" fillId="0" borderId="52" xfId="0" applyNumberFormat="1" applyFont="1" applyFill="1" applyBorder="1" applyAlignment="1" applyProtection="1">
      <alignment vertical="center"/>
      <protection locked="0"/>
    </xf>
    <xf numFmtId="0" fontId="21" fillId="0" borderId="18" xfId="0" applyNumberFormat="1" applyFont="1" applyFill="1" applyBorder="1" applyAlignment="1" applyProtection="1">
      <alignment vertical="center" wrapText="1"/>
      <protection locked="0"/>
    </xf>
    <xf numFmtId="0" fontId="14" fillId="0" borderId="4" xfId="0" applyNumberFormat="1" applyFont="1" applyFill="1" applyBorder="1" applyAlignment="1" applyProtection="1">
      <alignment horizontal="centerContinuous" vertical="center"/>
      <protection locked="0"/>
    </xf>
    <xf numFmtId="0" fontId="14" fillId="0" borderId="18" xfId="0" applyNumberFormat="1" applyFont="1" applyFill="1" applyBorder="1" applyAlignment="1" applyProtection="1">
      <alignment vertical="center" wrapText="1"/>
      <protection locked="0"/>
    </xf>
    <xf numFmtId="164" fontId="23" fillId="0" borderId="18" xfId="0" applyNumberFormat="1" applyFont="1" applyFill="1" applyBorder="1" applyAlignment="1" applyProtection="1">
      <alignment horizontal="center" vertical="center"/>
      <protection locked="0"/>
    </xf>
    <xf numFmtId="164" fontId="23" fillId="0" borderId="68" xfId="0" applyNumberFormat="1" applyFont="1" applyFill="1" applyBorder="1" applyAlignment="1" applyProtection="1">
      <alignment horizontal="center" vertical="center"/>
      <protection locked="0"/>
    </xf>
    <xf numFmtId="3" fontId="14" fillId="0" borderId="16" xfId="0" applyNumberFormat="1" applyFont="1" applyFill="1" applyBorder="1" applyAlignment="1" applyProtection="1">
      <alignment horizontal="right" vertical="center"/>
      <protection locked="0"/>
    </xf>
    <xf numFmtId="3" fontId="14" fillId="0" borderId="17" xfId="0" applyNumberFormat="1" applyFont="1" applyFill="1" applyBorder="1" applyAlignment="1" applyProtection="1">
      <alignment horizontal="right" vertical="center"/>
      <protection locked="0"/>
    </xf>
    <xf numFmtId="0" fontId="14" fillId="0" borderId="0" xfId="0" applyNumberFormat="1" applyFont="1" applyFill="1" applyBorder="1" applyAlignment="1" applyProtection="1">
      <alignment vertical="center"/>
      <protection locked="0"/>
    </xf>
    <xf numFmtId="164" fontId="14" fillId="0" borderId="18" xfId="0" applyNumberFormat="1" applyFont="1" applyFill="1" applyBorder="1" applyAlignment="1" applyProtection="1">
      <alignment horizontal="center" vertical="center"/>
      <protection locked="0"/>
    </xf>
    <xf numFmtId="164" fontId="14" fillId="0" borderId="68" xfId="0" applyNumberFormat="1" applyFont="1" applyFill="1" applyBorder="1" applyAlignment="1" applyProtection="1">
      <alignment horizontal="center" vertical="center"/>
      <protection locked="0"/>
    </xf>
    <xf numFmtId="0" fontId="23" fillId="0" borderId="5" xfId="0" applyFont="1" applyBorder="1" applyAlignment="1">
      <alignment vertical="center"/>
    </xf>
    <xf numFmtId="3" fontId="14" fillId="0" borderId="0" xfId="0" applyNumberFormat="1" applyFont="1" applyBorder="1" applyAlignment="1">
      <alignment vertical="center"/>
    </xf>
    <xf numFmtId="3" fontId="14" fillId="0" borderId="34" xfId="0" applyNumberFormat="1" applyFont="1" applyBorder="1" applyAlignment="1">
      <alignment vertical="center"/>
    </xf>
    <xf numFmtId="0" fontId="23" fillId="0" borderId="0" xfId="0" applyFont="1" applyAlignment="1">
      <alignment vertical="center"/>
    </xf>
    <xf numFmtId="0" fontId="8" fillId="0" borderId="6" xfId="0" applyFont="1" applyBorder="1" applyAlignment="1">
      <alignment horizontal="center" vertical="center"/>
    </xf>
    <xf numFmtId="3" fontId="8" fillId="0" borderId="0" xfId="0" applyNumberFormat="1" applyFont="1" applyBorder="1" applyAlignment="1">
      <alignment vertical="center"/>
    </xf>
    <xf numFmtId="0" fontId="14" fillId="0" borderId="47" xfId="0" applyNumberFormat="1" applyFont="1" applyFill="1" applyBorder="1" applyAlignment="1" applyProtection="1">
      <alignment horizontal="centerContinuous" vertical="center"/>
      <protection locked="0"/>
    </xf>
    <xf numFmtId="0" fontId="23" fillId="0" borderId="16" xfId="0" applyFont="1" applyBorder="1" applyAlignment="1">
      <alignment vertical="center"/>
    </xf>
    <xf numFmtId="3" fontId="8" fillId="0" borderId="14" xfId="0" applyNumberFormat="1" applyFont="1" applyBorder="1" applyAlignment="1">
      <alignment vertical="center"/>
    </xf>
    <xf numFmtId="3" fontId="9" fillId="0" borderId="34" xfId="0" applyNumberFormat="1" applyFont="1" applyFill="1" applyBorder="1" applyAlignment="1" applyProtection="1">
      <alignment horizontal="right" vertical="center"/>
      <protection locked="0"/>
    </xf>
    <xf numFmtId="3" fontId="8" fillId="0" borderId="36" xfId="0" applyNumberFormat="1" applyFont="1" applyFill="1" applyBorder="1" applyAlignment="1" applyProtection="1">
      <alignment horizontal="right" vertical="center"/>
      <protection locked="0"/>
    </xf>
    <xf numFmtId="3" fontId="8" fillId="0" borderId="0" xfId="0" applyNumberFormat="1" applyFont="1" applyFill="1" applyBorder="1" applyAlignment="1" applyProtection="1">
      <alignment vertical="center"/>
      <protection locked="0"/>
    </xf>
    <xf numFmtId="3" fontId="8" fillId="0" borderId="0" xfId="0" applyNumberFormat="1" applyFont="1" applyAlignment="1">
      <alignment vertical="center"/>
    </xf>
    <xf numFmtId="0" fontId="14" fillId="0" borderId="5" xfId="0" applyNumberFormat="1" applyFont="1" applyFill="1" applyBorder="1" applyAlignment="1" applyProtection="1">
      <alignment vertical="center" wrapText="1"/>
      <protection locked="0"/>
    </xf>
    <xf numFmtId="0" fontId="8" fillId="0" borderId="12" xfId="0" applyNumberFormat="1" applyFont="1" applyFill="1" applyBorder="1" applyAlignment="1" applyProtection="1">
      <alignment vertical="center" wrapText="1"/>
      <protection locked="0"/>
    </xf>
    <xf numFmtId="0" fontId="9" fillId="0" borderId="0" xfId="0" applyNumberFormat="1" applyFont="1" applyFill="1" applyBorder="1" applyAlignment="1" applyProtection="1">
      <alignment horizontal="left" vertical="center" wrapText="1"/>
      <protection locked="0"/>
    </xf>
    <xf numFmtId="0" fontId="8" fillId="0" borderId="19" xfId="0" applyNumberFormat="1" applyFont="1" applyFill="1" applyBorder="1" applyAlignment="1" applyProtection="1">
      <alignment horizontal="centerContinuous" vertical="center"/>
      <protection locked="0"/>
    </xf>
    <xf numFmtId="3" fontId="8" fillId="0" borderId="67" xfId="0" applyNumberFormat="1" applyFont="1" applyFill="1" applyBorder="1" applyAlignment="1" applyProtection="1">
      <alignment horizontal="right" vertical="center"/>
      <protection locked="0"/>
    </xf>
    <xf numFmtId="3" fontId="9" fillId="0" borderId="68" xfId="0" applyNumberFormat="1" applyFont="1" applyFill="1" applyBorder="1" applyAlignment="1" applyProtection="1">
      <alignment horizontal="right" vertical="center"/>
      <protection locked="0"/>
    </xf>
    <xf numFmtId="3" fontId="8" fillId="0" borderId="69" xfId="0" applyNumberFormat="1" applyFont="1" applyFill="1" applyBorder="1" applyAlignment="1" applyProtection="1">
      <alignment horizontal="right" vertical="center"/>
      <protection locked="0"/>
    </xf>
    <xf numFmtId="3" fontId="3" fillId="0" borderId="52" xfId="0" applyNumberFormat="1" applyFont="1" applyFill="1" applyBorder="1" applyAlignment="1" applyProtection="1">
      <alignment horizontal="right" vertical="center"/>
      <protection locked="0"/>
    </xf>
    <xf numFmtId="0" fontId="10" fillId="0" borderId="74" xfId="0" applyFont="1" applyBorder="1" applyAlignment="1">
      <alignment vertical="center"/>
    </xf>
    <xf numFmtId="3" fontId="8" fillId="0" borderId="70" xfId="0" applyNumberFormat="1" applyFont="1" applyFill="1" applyBorder="1" applyAlignment="1" applyProtection="1">
      <alignment horizontal="right" vertical="center"/>
      <protection locked="0"/>
    </xf>
    <xf numFmtId="3" fontId="8" fillId="0" borderId="68" xfId="0" applyNumberFormat="1" applyFont="1" applyFill="1" applyBorder="1" applyAlignment="1" applyProtection="1">
      <alignment horizontal="right" vertical="center"/>
      <protection locked="0"/>
    </xf>
    <xf numFmtId="3" fontId="8" fillId="0" borderId="69" xfId="0" applyNumberFormat="1" applyFont="1" applyFill="1" applyBorder="1" applyAlignment="1" applyProtection="1">
      <alignment horizontal="right" vertical="center"/>
      <protection locked="0"/>
    </xf>
    <xf numFmtId="0" fontId="9" fillId="0" borderId="33" xfId="0" applyNumberFormat="1" applyFont="1" applyFill="1" applyBorder="1" applyAlignment="1" applyProtection="1">
      <alignment horizontal="center" vertical="center"/>
      <protection locked="0"/>
    </xf>
    <xf numFmtId="0" fontId="3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/>
    </xf>
    <xf numFmtId="0" fontId="8" fillId="0" borderId="21" xfId="0" applyNumberFormat="1" applyFont="1" applyFill="1" applyBorder="1" applyAlignment="1" applyProtection="1">
      <alignment vertical="center" wrapText="1"/>
      <protection locked="0"/>
    </xf>
    <xf numFmtId="0" fontId="8" fillId="0" borderId="12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9" fillId="0" borderId="5" xfId="0" applyNumberFormat="1" applyFont="1" applyFill="1" applyBorder="1" applyAlignment="1" applyProtection="1">
      <alignment horizontal="left" vertical="center" wrapText="1"/>
      <protection locked="0"/>
    </xf>
    <xf numFmtId="3" fontId="9" fillId="0" borderId="7" xfId="0" applyNumberFormat="1" applyFont="1" applyBorder="1" applyAlignment="1">
      <alignment vertical="center"/>
    </xf>
    <xf numFmtId="0" fontId="13" fillId="0" borderId="54" xfId="0" applyNumberFormat="1" applyFont="1" applyFill="1" applyBorder="1" applyAlignment="1" applyProtection="1">
      <alignment horizontal="center" vertical="center"/>
      <protection locked="0"/>
    </xf>
    <xf numFmtId="0" fontId="13" fillId="0" borderId="50" xfId="0" applyNumberFormat="1" applyFont="1" applyFill="1" applyBorder="1" applyAlignment="1" applyProtection="1">
      <alignment horizontal="center" vertical="center"/>
      <protection locked="0"/>
    </xf>
    <xf numFmtId="164" fontId="16" fillId="0" borderId="18" xfId="0" applyNumberFormat="1" applyFont="1" applyFill="1" applyBorder="1" applyAlignment="1" applyProtection="1">
      <alignment vertical="center"/>
      <protection locked="0"/>
    </xf>
    <xf numFmtId="0" fontId="13" fillId="0" borderId="9" xfId="0" applyNumberFormat="1" applyFont="1" applyFill="1" applyBorder="1" applyAlignment="1" applyProtection="1">
      <alignment horizontal="center" vertical="center"/>
      <protection locked="0"/>
    </xf>
    <xf numFmtId="0" fontId="4" fillId="0" borderId="9" xfId="0" applyFont="1" applyBorder="1" applyAlignment="1">
      <alignment horizontal="center" vertical="center"/>
    </xf>
    <xf numFmtId="3" fontId="9" fillId="0" borderId="18" xfId="0" applyNumberFormat="1" applyFont="1" applyFill="1" applyBorder="1" applyAlignment="1" applyProtection="1">
      <alignment horizontal="right" vertical="center"/>
      <protection locked="0"/>
    </xf>
    <xf numFmtId="3" fontId="8" fillId="0" borderId="21" xfId="0" applyNumberFormat="1" applyFont="1" applyFill="1" applyBorder="1" applyAlignment="1" applyProtection="1">
      <alignment vertical="center"/>
      <protection locked="0"/>
    </xf>
    <xf numFmtId="1" fontId="16" fillId="0" borderId="42" xfId="0" applyNumberFormat="1" applyFont="1" applyFill="1" applyBorder="1" applyAlignment="1" applyProtection="1">
      <alignment horizontal="centerContinuous" vertical="center"/>
      <protection locked="0"/>
    </xf>
    <xf numFmtId="164" fontId="16" fillId="0" borderId="24" xfId="20" applyNumberFormat="1" applyFont="1" applyFill="1" applyBorder="1" applyAlignment="1" applyProtection="1">
      <alignment vertical="center" wrapText="1"/>
      <protection locked="0"/>
    </xf>
    <xf numFmtId="0" fontId="13" fillId="0" borderId="8" xfId="0" applyFont="1" applyBorder="1" applyAlignment="1">
      <alignment horizontal="center" vertical="center"/>
    </xf>
    <xf numFmtId="164" fontId="9" fillId="0" borderId="29" xfId="0" applyNumberFormat="1" applyFont="1" applyFill="1" applyBorder="1" applyAlignment="1" applyProtection="1">
      <alignment horizontal="center" vertical="center"/>
      <protection locked="0"/>
    </xf>
    <xf numFmtId="164" fontId="9" fillId="0" borderId="69" xfId="0" applyNumberFormat="1" applyFont="1" applyFill="1" applyBorder="1" applyAlignment="1" applyProtection="1">
      <alignment horizontal="center" vertical="center"/>
      <protection locked="0"/>
    </xf>
    <xf numFmtId="0" fontId="8" fillId="0" borderId="32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3" fontId="3" fillId="0" borderId="12" xfId="0" applyNumberFormat="1" applyFont="1" applyBorder="1" applyAlignment="1">
      <alignment vertical="center"/>
    </xf>
    <xf numFmtId="3" fontId="3" fillId="0" borderId="52" xfId="0" applyNumberFormat="1" applyFont="1" applyBorder="1" applyAlignment="1">
      <alignment vertical="center"/>
    </xf>
    <xf numFmtId="3" fontId="10" fillId="0" borderId="21" xfId="0" applyNumberFormat="1" applyFont="1" applyBorder="1" applyAlignment="1">
      <alignment horizontal="centerContinuous" vertical="center"/>
    </xf>
    <xf numFmtId="0" fontId="10" fillId="0" borderId="74" xfId="0" applyFont="1" applyBorder="1" applyAlignment="1">
      <alignment horizontal="centerContinuous" vertical="center"/>
    </xf>
    <xf numFmtId="3" fontId="8" fillId="0" borderId="5" xfId="0" applyNumberFormat="1" applyFont="1" applyBorder="1" applyAlignment="1">
      <alignment vertical="center"/>
    </xf>
    <xf numFmtId="0" fontId="8" fillId="0" borderId="9" xfId="0" applyFont="1" applyBorder="1" applyAlignment="1">
      <alignment horizontal="center" vertical="center"/>
    </xf>
    <xf numFmtId="0" fontId="23" fillId="0" borderId="5" xfId="0" applyNumberFormat="1" applyFont="1" applyFill="1" applyBorder="1" applyAlignment="1" applyProtection="1">
      <alignment horizontal="center" vertical="center"/>
      <protection locked="0"/>
    </xf>
    <xf numFmtId="3" fontId="14" fillId="0" borderId="16" xfId="0" applyNumberFormat="1" applyFont="1" applyFill="1" applyBorder="1" applyAlignment="1" applyProtection="1">
      <alignment vertical="center"/>
      <protection locked="0"/>
    </xf>
    <xf numFmtId="0" fontId="4" fillId="0" borderId="50" xfId="0" applyNumberFormat="1" applyFont="1" applyFill="1" applyBorder="1" applyAlignment="1" applyProtection="1">
      <alignment horizontal="center" vertical="top" wrapText="1"/>
      <protection locked="0"/>
    </xf>
    <xf numFmtId="0" fontId="14" fillId="0" borderId="33" xfId="0" applyNumberFormat="1" applyFont="1" applyFill="1" applyBorder="1" applyAlignment="1" applyProtection="1">
      <alignment horizontal="centerContinuous" vertical="center"/>
      <protection locked="0"/>
    </xf>
    <xf numFmtId="0" fontId="20" fillId="0" borderId="5" xfId="0" applyFont="1" applyBorder="1" applyAlignment="1">
      <alignment horizontal="left" vertical="center" wrapText="1"/>
    </xf>
    <xf numFmtId="0" fontId="20" fillId="0" borderId="26" xfId="0" applyFont="1" applyBorder="1" applyAlignment="1">
      <alignment horizontal="left" vertical="center" wrapText="1"/>
    </xf>
    <xf numFmtId="3" fontId="8" fillId="0" borderId="75" xfId="0" applyNumberFormat="1" applyFont="1" applyFill="1" applyBorder="1" applyAlignment="1" applyProtection="1">
      <alignment horizontal="right" vertical="center"/>
      <protection locked="0"/>
    </xf>
    <xf numFmtId="1" fontId="15" fillId="0" borderId="33" xfId="0" applyNumberFormat="1" applyFont="1" applyFill="1" applyBorder="1" applyAlignment="1" applyProtection="1">
      <alignment horizontal="centerContinuous" vertical="center"/>
      <protection locked="0"/>
    </xf>
    <xf numFmtId="0" fontId="16" fillId="0" borderId="4" xfId="0" applyNumberFormat="1" applyFont="1" applyFill="1" applyBorder="1" applyAlignment="1" applyProtection="1">
      <alignment horizontal="center" vertical="center"/>
      <protection locked="0"/>
    </xf>
    <xf numFmtId="0" fontId="16" fillId="0" borderId="5" xfId="0" applyNumberFormat="1" applyFont="1" applyFill="1" applyBorder="1" applyAlignment="1" applyProtection="1">
      <alignment horizontal="left" vertical="center" wrapText="1"/>
      <protection locked="0"/>
    </xf>
    <xf numFmtId="3" fontId="15" fillId="0" borderId="34" xfId="0" applyNumberFormat="1" applyFont="1" applyBorder="1" applyAlignment="1">
      <alignment vertical="center"/>
    </xf>
    <xf numFmtId="0" fontId="17" fillId="0" borderId="9" xfId="0" applyNumberFormat="1" applyFont="1" applyFill="1" applyBorder="1" applyAlignment="1" applyProtection="1">
      <alignment horizontal="center" vertical="center"/>
      <protection locked="0"/>
    </xf>
    <xf numFmtId="164" fontId="8" fillId="0" borderId="21" xfId="0" applyNumberFormat="1" applyFont="1" applyFill="1" applyBorder="1" applyAlignment="1" applyProtection="1">
      <alignment horizontal="center" vertical="center"/>
      <protection locked="0"/>
    </xf>
    <xf numFmtId="164" fontId="9" fillId="0" borderId="37" xfId="0" applyNumberFormat="1" applyFont="1" applyFill="1" applyBorder="1" applyAlignment="1" applyProtection="1">
      <alignment horizontal="center" vertical="center"/>
      <protection locked="0"/>
    </xf>
    <xf numFmtId="1" fontId="16" fillId="0" borderId="8" xfId="0" applyNumberFormat="1" applyFont="1" applyFill="1" applyBorder="1" applyAlignment="1" applyProtection="1">
      <alignment horizontal="centerContinuous" vertical="center"/>
      <protection locked="0"/>
    </xf>
    <xf numFmtId="164" fontId="16" fillId="0" borderId="9" xfId="20" applyNumberFormat="1" applyFont="1" applyFill="1" applyBorder="1" applyAlignment="1" applyProtection="1">
      <alignment vertical="center" wrapText="1"/>
      <protection locked="0"/>
    </xf>
    <xf numFmtId="164" fontId="13" fillId="0" borderId="21" xfId="0" applyNumberFormat="1" applyFont="1" applyFill="1" applyBorder="1" applyAlignment="1" applyProtection="1">
      <alignment horizontal="center" vertical="center"/>
      <protection locked="0"/>
    </xf>
    <xf numFmtId="164" fontId="13" fillId="0" borderId="52" xfId="0" applyNumberFormat="1" applyFont="1" applyFill="1" applyBorder="1" applyAlignment="1" applyProtection="1">
      <alignment horizontal="center" vertical="center"/>
      <protection locked="0"/>
    </xf>
    <xf numFmtId="3" fontId="13" fillId="0" borderId="13" xfId="0" applyNumberFormat="1" applyFont="1" applyFill="1" applyBorder="1" applyAlignment="1" applyProtection="1">
      <alignment horizontal="right" vertical="center"/>
      <protection locked="0"/>
    </xf>
    <xf numFmtId="3" fontId="13" fillId="0" borderId="14" xfId="0" applyNumberFormat="1" applyFont="1" applyFill="1" applyBorder="1" applyAlignment="1" applyProtection="1">
      <alignment horizontal="right" vertical="center"/>
      <protection locked="0"/>
    </xf>
    <xf numFmtId="3" fontId="8" fillId="0" borderId="29" xfId="0" applyNumberFormat="1" applyFont="1" applyFill="1" applyBorder="1" applyAlignment="1" applyProtection="1">
      <alignment horizontal="right" vertical="center"/>
      <protection locked="0"/>
    </xf>
    <xf numFmtId="0" fontId="14" fillId="0" borderId="42" xfId="0" applyNumberFormat="1" applyFont="1" applyFill="1" applyBorder="1" applyAlignment="1" applyProtection="1">
      <alignment horizontal="centerContinuous" vertical="center"/>
      <protection locked="0"/>
    </xf>
    <xf numFmtId="0" fontId="14" fillId="0" borderId="50" xfId="0" applyNumberFormat="1" applyFont="1" applyFill="1" applyBorder="1" applyAlignment="1" applyProtection="1">
      <alignment vertical="center" wrapText="1"/>
      <protection locked="0"/>
    </xf>
    <xf numFmtId="164" fontId="23" fillId="0" borderId="50" xfId="0" applyNumberFormat="1" applyFont="1" applyFill="1" applyBorder="1" applyAlignment="1" applyProtection="1">
      <alignment horizontal="center" vertical="center"/>
      <protection locked="0"/>
    </xf>
    <xf numFmtId="164" fontId="23" fillId="0" borderId="67" xfId="0" applyNumberFormat="1" applyFont="1" applyFill="1" applyBorder="1" applyAlignment="1" applyProtection="1">
      <alignment horizontal="center" vertical="center"/>
      <protection locked="0"/>
    </xf>
    <xf numFmtId="3" fontId="14" fillId="0" borderId="59" xfId="0" applyNumberFormat="1" applyFont="1" applyFill="1" applyBorder="1" applyAlignment="1" applyProtection="1">
      <alignment horizontal="right" vertical="center"/>
      <protection locked="0"/>
    </xf>
    <xf numFmtId="3" fontId="14" fillId="0" borderId="38" xfId="0" applyNumberFormat="1" applyFont="1" applyFill="1" applyBorder="1" applyAlignment="1" applyProtection="1">
      <alignment horizontal="right" vertical="center"/>
      <protection locked="0"/>
    </xf>
    <xf numFmtId="49" fontId="9" fillId="0" borderId="45" xfId="0" applyNumberFormat="1" applyFont="1" applyFill="1" applyBorder="1" applyAlignment="1" applyProtection="1">
      <alignment horizontal="centerContinuous" vertical="center"/>
      <protection locked="0"/>
    </xf>
    <xf numFmtId="0" fontId="9" fillId="0" borderId="46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69" xfId="0" applyFont="1" applyBorder="1" applyAlignment="1">
      <alignment horizontal="center" vertical="center"/>
    </xf>
    <xf numFmtId="3" fontId="9" fillId="0" borderId="10" xfId="0" applyNumberFormat="1" applyFont="1" applyBorder="1" applyAlignment="1">
      <alignment vertical="center"/>
    </xf>
    <xf numFmtId="3" fontId="9" fillId="0" borderId="43" xfId="0" applyNumberFormat="1" applyFont="1" applyBorder="1" applyAlignment="1">
      <alignment vertical="center"/>
    </xf>
    <xf numFmtId="0" fontId="9" fillId="0" borderId="0" xfId="0" applyNumberFormat="1" applyFont="1" applyFill="1" applyBorder="1" applyAlignment="1" applyProtection="1">
      <alignment vertical="center" wrapText="1"/>
      <protection locked="0"/>
    </xf>
    <xf numFmtId="3" fontId="8" fillId="0" borderId="18" xfId="0" applyNumberFormat="1" applyFont="1" applyFill="1" applyBorder="1" applyAlignment="1" applyProtection="1">
      <alignment horizontal="right" vertical="center"/>
      <protection locked="0"/>
    </xf>
    <xf numFmtId="0" fontId="9" fillId="0" borderId="50" xfId="0" applyNumberFormat="1" applyFont="1" applyFill="1" applyBorder="1" applyAlignment="1" applyProtection="1">
      <alignment vertical="center" wrapText="1"/>
      <protection locked="0"/>
    </xf>
    <xf numFmtId="3" fontId="8" fillId="0" borderId="12" xfId="0" applyNumberFormat="1" applyFont="1" applyBorder="1" applyAlignment="1">
      <alignment vertical="center"/>
    </xf>
    <xf numFmtId="0" fontId="9" fillId="0" borderId="57" xfId="0" applyNumberFormat="1" applyFont="1" applyFill="1" applyBorder="1" applyAlignment="1" applyProtection="1">
      <alignment horizontal="centerContinuous" vertical="center"/>
      <protection locked="0"/>
    </xf>
    <xf numFmtId="0" fontId="9" fillId="0" borderId="24" xfId="0" applyNumberFormat="1" applyFont="1" applyFill="1" applyBorder="1" applyAlignment="1" applyProtection="1">
      <alignment vertical="center" wrapText="1"/>
      <protection locked="0"/>
    </xf>
    <xf numFmtId="3" fontId="8" fillId="0" borderId="17" xfId="0" applyNumberFormat="1" applyFont="1" applyFill="1" applyBorder="1" applyAlignment="1" applyProtection="1">
      <alignment horizontal="right" vertical="center"/>
      <protection locked="0"/>
    </xf>
    <xf numFmtId="3" fontId="8" fillId="0" borderId="17" xfId="0" applyNumberFormat="1" applyFont="1" applyFill="1" applyBorder="1" applyAlignment="1" applyProtection="1">
      <alignment horizontal="right" vertical="center"/>
      <protection locked="0"/>
    </xf>
    <xf numFmtId="0" fontId="24" fillId="0" borderId="4" xfId="0" applyFont="1" applyBorder="1" applyAlignment="1">
      <alignment horizontal="center" vertical="center"/>
    </xf>
    <xf numFmtId="0" fontId="24" fillId="0" borderId="5" xfId="0" applyFont="1" applyBorder="1" applyAlignment="1">
      <alignment vertical="center" wrapText="1"/>
    </xf>
    <xf numFmtId="164" fontId="22" fillId="0" borderId="18" xfId="0" applyNumberFormat="1" applyFont="1" applyFill="1" applyBorder="1" applyAlignment="1" applyProtection="1">
      <alignment horizontal="center" vertical="center"/>
      <protection locked="0"/>
    </xf>
    <xf numFmtId="164" fontId="22" fillId="0" borderId="68" xfId="0" applyNumberFormat="1" applyFont="1" applyFill="1" applyBorder="1" applyAlignment="1" applyProtection="1">
      <alignment horizontal="center" vertical="center"/>
      <protection locked="0"/>
    </xf>
    <xf numFmtId="3" fontId="21" fillId="0" borderId="16" xfId="0" applyNumberFormat="1" applyFont="1" applyFill="1" applyBorder="1" applyAlignment="1" applyProtection="1">
      <alignment horizontal="right" vertical="center"/>
      <protection locked="0"/>
    </xf>
    <xf numFmtId="3" fontId="21" fillId="0" borderId="17" xfId="0" applyNumberFormat="1" applyFont="1" applyFill="1" applyBorder="1" applyAlignment="1" applyProtection="1">
      <alignment horizontal="right" vertical="center"/>
      <protection locked="0"/>
    </xf>
    <xf numFmtId="0" fontId="21" fillId="0" borderId="0" xfId="0" applyNumberFormat="1" applyFont="1" applyFill="1" applyBorder="1" applyAlignment="1" applyProtection="1">
      <alignment vertical="center"/>
      <protection locked="0"/>
    </xf>
    <xf numFmtId="0" fontId="16" fillId="0" borderId="62" xfId="0" applyFont="1" applyBorder="1" applyAlignment="1">
      <alignment horizontal="center" vertical="center"/>
    </xf>
    <xf numFmtId="164" fontId="9" fillId="0" borderId="51" xfId="0" applyNumberFormat="1" applyFont="1" applyFill="1" applyBorder="1" applyAlignment="1" applyProtection="1">
      <alignment horizontal="center" vertical="center"/>
      <protection locked="0"/>
    </xf>
    <xf numFmtId="3" fontId="8" fillId="0" borderId="71" xfId="0" applyNumberFormat="1" applyFont="1" applyFill="1" applyBorder="1" applyAlignment="1" applyProtection="1">
      <alignment horizontal="right" vertical="center"/>
      <protection locked="0"/>
    </xf>
    <xf numFmtId="3" fontId="9" fillId="0" borderId="76" xfId="0" applyNumberFormat="1" applyFont="1" applyFill="1" applyBorder="1" applyAlignment="1" applyProtection="1">
      <alignment horizontal="right" vertical="center"/>
      <protection locked="0"/>
    </xf>
    <xf numFmtId="164" fontId="16" fillId="0" borderId="26" xfId="20" applyNumberFormat="1" applyFont="1" applyFill="1" applyBorder="1" applyAlignment="1" applyProtection="1">
      <alignment vertical="center" wrapText="1"/>
      <protection locked="0"/>
    </xf>
    <xf numFmtId="164" fontId="15" fillId="0" borderId="5" xfId="20" applyNumberFormat="1" applyFont="1" applyFill="1" applyBorder="1" applyAlignment="1" applyProtection="1">
      <alignment vertical="center" wrapText="1"/>
      <protection locked="0"/>
    </xf>
    <xf numFmtId="0" fontId="15" fillId="0" borderId="0" xfId="0" applyFont="1" applyBorder="1" applyAlignment="1">
      <alignment horizontal="center" vertical="center"/>
    </xf>
    <xf numFmtId="3" fontId="23" fillId="0" borderId="5" xfId="0" applyNumberFormat="1" applyFont="1" applyBorder="1" applyAlignment="1">
      <alignment vertical="center"/>
    </xf>
    <xf numFmtId="3" fontId="14" fillId="0" borderId="17" xfId="0" applyNumberFormat="1" applyFont="1" applyBorder="1" applyAlignment="1">
      <alignment vertical="center"/>
    </xf>
    <xf numFmtId="0" fontId="23" fillId="0" borderId="0" xfId="0" applyFont="1" applyAlignment="1">
      <alignment vertical="center"/>
    </xf>
    <xf numFmtId="164" fontId="15" fillId="0" borderId="24" xfId="20" applyNumberFormat="1" applyFont="1" applyFill="1" applyBorder="1" applyAlignment="1" applyProtection="1">
      <alignment vertical="center" wrapText="1"/>
      <protection locked="0"/>
    </xf>
    <xf numFmtId="49" fontId="8" fillId="0" borderId="58" xfId="0" applyNumberFormat="1" applyFont="1" applyFill="1" applyBorder="1" applyAlignment="1" applyProtection="1">
      <alignment horizontal="centerContinuous" vertical="center"/>
      <protection locked="0"/>
    </xf>
    <xf numFmtId="0" fontId="8" fillId="0" borderId="48" xfId="0" applyNumberFormat="1" applyFont="1" applyFill="1" applyBorder="1" applyAlignment="1" applyProtection="1">
      <alignment vertical="center" wrapText="1"/>
      <protection locked="0"/>
    </xf>
    <xf numFmtId="0" fontId="8" fillId="0" borderId="64" xfId="0" applyFont="1" applyBorder="1" applyAlignment="1">
      <alignment horizontal="center" vertical="center"/>
    </xf>
    <xf numFmtId="3" fontId="8" fillId="0" borderId="48" xfId="0" applyNumberFormat="1" applyFont="1" applyBorder="1" applyAlignment="1">
      <alignment vertical="center"/>
    </xf>
    <xf numFmtId="3" fontId="8" fillId="0" borderId="77" xfId="0" applyNumberFormat="1" applyFont="1" applyBorder="1" applyAlignment="1">
      <alignment vertical="center"/>
    </xf>
    <xf numFmtId="0" fontId="9" fillId="0" borderId="45" xfId="0" applyNumberFormat="1" applyFont="1" applyFill="1" applyBorder="1" applyAlignment="1" applyProtection="1">
      <alignment horizontal="centerContinuous" vertical="center"/>
      <protection locked="0"/>
    </xf>
    <xf numFmtId="0" fontId="9" fillId="0" borderId="9" xfId="0" applyNumberFormat="1" applyFont="1" applyFill="1" applyBorder="1" applyAlignment="1" applyProtection="1">
      <alignment vertical="center" wrapText="1"/>
      <protection locked="0"/>
    </xf>
    <xf numFmtId="3" fontId="9" fillId="0" borderId="9" xfId="0" applyNumberFormat="1" applyFont="1" applyBorder="1" applyAlignment="1">
      <alignment vertical="center"/>
    </xf>
    <xf numFmtId="3" fontId="9" fillId="0" borderId="15" xfId="0" applyNumberFormat="1" applyFont="1" applyBorder="1" applyAlignment="1">
      <alignment vertical="center"/>
    </xf>
    <xf numFmtId="3" fontId="8" fillId="0" borderId="18" xfId="0" applyNumberFormat="1" applyFont="1" applyFill="1" applyBorder="1" applyAlignment="1" applyProtection="1">
      <alignment horizontal="right" vertical="center"/>
      <protection locked="0"/>
    </xf>
    <xf numFmtId="3" fontId="8" fillId="0" borderId="43" xfId="0" applyNumberFormat="1" applyFont="1" applyFill="1" applyBorder="1" applyAlignment="1" applyProtection="1">
      <alignment horizontal="right" vertical="center"/>
      <protection locked="0"/>
    </xf>
    <xf numFmtId="3" fontId="8" fillId="0" borderId="75" xfId="0" applyNumberFormat="1" applyFont="1" applyFill="1" applyBorder="1" applyAlignment="1" applyProtection="1">
      <alignment horizontal="right" vertical="center"/>
      <protection locked="0"/>
    </xf>
    <xf numFmtId="0" fontId="3" fillId="0" borderId="78" xfId="0" applyNumberFormat="1" applyFont="1" applyFill="1" applyBorder="1" applyAlignment="1" applyProtection="1">
      <alignment horizontal="centerContinuous" vertical="center" wrapText="1"/>
      <protection locked="0"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3" fontId="16" fillId="0" borderId="16" xfId="0" applyNumberFormat="1" applyFont="1" applyFill="1" applyBorder="1" applyAlignment="1" applyProtection="1">
      <alignment vertical="center"/>
      <protection locked="0"/>
    </xf>
    <xf numFmtId="3" fontId="8" fillId="0" borderId="6" xfId="0" applyNumberFormat="1" applyFont="1" applyFill="1" applyBorder="1" applyAlignment="1" applyProtection="1">
      <alignment vertical="center"/>
      <protection locked="0"/>
    </xf>
    <xf numFmtId="3" fontId="9" fillId="0" borderId="68" xfId="0" applyNumberFormat="1" applyFont="1" applyFill="1" applyBorder="1" applyAlignment="1" applyProtection="1">
      <alignment horizontal="right" vertical="center"/>
      <protection locked="0"/>
    </xf>
    <xf numFmtId="3" fontId="9" fillId="0" borderId="56" xfId="0" applyNumberFormat="1" applyFont="1" applyFill="1" applyBorder="1" applyAlignment="1" applyProtection="1">
      <alignment vertical="center"/>
      <protection locked="0"/>
    </xf>
    <xf numFmtId="164" fontId="9" fillId="0" borderId="9" xfId="0" applyNumberFormat="1" applyFont="1" applyFill="1" applyBorder="1" applyAlignment="1" applyProtection="1">
      <alignment horizontal="center" vertical="center"/>
      <protection locked="0"/>
    </xf>
    <xf numFmtId="164" fontId="9" fillId="0" borderId="5" xfId="0" applyNumberFormat="1" applyFont="1" applyFill="1" applyBorder="1" applyAlignment="1" applyProtection="1">
      <alignment horizontal="center" vertical="center"/>
      <protection locked="0"/>
    </xf>
    <xf numFmtId="164" fontId="9" fillId="0" borderId="48" xfId="0" applyNumberFormat="1" applyFont="1" applyFill="1" applyBorder="1" applyAlignment="1" applyProtection="1">
      <alignment horizontal="center" vertical="center"/>
      <protection locked="0"/>
    </xf>
    <xf numFmtId="3" fontId="13" fillId="0" borderId="10" xfId="0" applyNumberFormat="1" applyFont="1" applyFill="1" applyBorder="1" applyAlignment="1" applyProtection="1">
      <alignment vertical="center"/>
      <protection locked="0"/>
    </xf>
    <xf numFmtId="3" fontId="13" fillId="0" borderId="43" xfId="0" applyNumberFormat="1" applyFont="1" applyFill="1" applyBorder="1" applyAlignment="1" applyProtection="1">
      <alignment vertical="center"/>
      <protection locked="0"/>
    </xf>
    <xf numFmtId="3" fontId="8" fillId="0" borderId="21" xfId="0" applyNumberFormat="1" applyFont="1" applyFill="1" applyBorder="1" applyAlignment="1" applyProtection="1">
      <alignment horizontal="right" vertical="center"/>
      <protection locked="0"/>
    </xf>
    <xf numFmtId="3" fontId="9" fillId="0" borderId="59" xfId="0" applyNumberFormat="1" applyFont="1" applyFill="1" applyBorder="1" applyAlignment="1" applyProtection="1">
      <alignment horizontal="right" vertical="center"/>
      <protection locked="0"/>
    </xf>
    <xf numFmtId="3" fontId="9" fillId="0" borderId="38" xfId="0" applyNumberFormat="1" applyFont="1" applyFill="1" applyBorder="1" applyAlignment="1" applyProtection="1">
      <alignment horizontal="right" vertical="center"/>
      <protection locked="0"/>
    </xf>
    <xf numFmtId="0" fontId="20" fillId="0" borderId="24" xfId="0" applyFont="1" applyBorder="1" applyAlignment="1">
      <alignment horizontal="left" vertical="center" wrapText="1"/>
    </xf>
    <xf numFmtId="0" fontId="7" fillId="0" borderId="17" xfId="0" applyNumberFormat="1" applyFont="1" applyFill="1" applyBorder="1" applyAlignment="1" applyProtection="1">
      <alignment horizontal="center" vertical="center"/>
      <protection locked="0"/>
    </xf>
    <xf numFmtId="0" fontId="3" fillId="0" borderId="79" xfId="0" applyNumberFormat="1" applyFont="1" applyFill="1" applyBorder="1" applyAlignment="1" applyProtection="1">
      <alignment horizontal="centerContinuous" vertical="center" wrapText="1"/>
      <protection locked="0"/>
    </xf>
    <xf numFmtId="49" fontId="25" fillId="0" borderId="11" xfId="0" applyNumberFormat="1" applyFont="1" applyBorder="1" applyAlignment="1">
      <alignment horizontal="center" vertical="center"/>
    </xf>
    <xf numFmtId="0" fontId="25" fillId="0" borderId="12" xfId="0" applyFont="1" applyBorder="1" applyAlignment="1">
      <alignment vertical="center" wrapText="1"/>
    </xf>
    <xf numFmtId="49" fontId="13" fillId="0" borderId="31" xfId="0" applyNumberFormat="1" applyFont="1" applyBorder="1" applyAlignment="1">
      <alignment horizontal="center" vertical="center"/>
    </xf>
    <xf numFmtId="164" fontId="8" fillId="0" borderId="32" xfId="0" applyNumberFormat="1" applyFont="1" applyFill="1" applyBorder="1" applyAlignment="1" applyProtection="1">
      <alignment horizontal="center" vertical="center"/>
      <protection locked="0"/>
    </xf>
    <xf numFmtId="164" fontId="8" fillId="0" borderId="5" xfId="0" applyNumberFormat="1" applyFont="1" applyFill="1" applyBorder="1" applyAlignment="1" applyProtection="1">
      <alignment horizontal="center" vertical="center"/>
      <protection locked="0"/>
    </xf>
    <xf numFmtId="0" fontId="7" fillId="0" borderId="80" xfId="0" applyNumberFormat="1" applyFont="1" applyFill="1" applyBorder="1" applyAlignment="1" applyProtection="1">
      <alignment horizontal="center" vertical="center"/>
      <protection locked="0"/>
    </xf>
    <xf numFmtId="3" fontId="8" fillId="0" borderId="74" xfId="0" applyNumberFormat="1" applyFont="1" applyFill="1" applyBorder="1" applyAlignment="1" applyProtection="1">
      <alignment horizontal="right" vertical="center"/>
      <protection locked="0"/>
    </xf>
    <xf numFmtId="3" fontId="8" fillId="0" borderId="81" xfId="0" applyNumberFormat="1" applyFont="1" applyFill="1" applyBorder="1" applyAlignment="1" applyProtection="1">
      <alignment horizontal="right" vertical="center"/>
      <protection locked="0"/>
    </xf>
    <xf numFmtId="3" fontId="9" fillId="0" borderId="82" xfId="0" applyNumberFormat="1" applyFont="1" applyFill="1" applyBorder="1" applyAlignment="1" applyProtection="1">
      <alignment horizontal="right" vertical="center"/>
      <protection locked="0"/>
    </xf>
    <xf numFmtId="3" fontId="8" fillId="0" borderId="83" xfId="0" applyNumberFormat="1" applyFont="1" applyFill="1" applyBorder="1" applyAlignment="1" applyProtection="1">
      <alignment horizontal="right" vertical="center"/>
      <protection locked="0"/>
    </xf>
    <xf numFmtId="3" fontId="3" fillId="0" borderId="74" xfId="0" applyNumberFormat="1" applyFont="1" applyFill="1" applyBorder="1" applyAlignment="1" applyProtection="1">
      <alignment vertical="center"/>
      <protection locked="0"/>
    </xf>
    <xf numFmtId="3" fontId="10" fillId="0" borderId="74" xfId="0" applyNumberFormat="1" applyFont="1" applyBorder="1" applyAlignment="1">
      <alignment horizontal="centerContinuous" vertical="center"/>
    </xf>
    <xf numFmtId="3" fontId="9" fillId="0" borderId="82" xfId="0" applyNumberFormat="1" applyFont="1" applyFill="1" applyBorder="1" applyAlignment="1" applyProtection="1">
      <alignment horizontal="right" vertical="center"/>
      <protection locked="0"/>
    </xf>
    <xf numFmtId="3" fontId="3" fillId="0" borderId="12" xfId="0" applyNumberFormat="1" applyFont="1" applyFill="1" applyBorder="1" applyAlignment="1" applyProtection="1">
      <alignment horizontal="right" vertical="center"/>
      <protection locked="0"/>
    </xf>
    <xf numFmtId="0" fontId="3" fillId="0" borderId="74" xfId="0" applyNumberFormat="1" applyFont="1" applyFill="1" applyBorder="1" applyAlignment="1" applyProtection="1">
      <alignment horizontal="right" vertical="center"/>
      <protection locked="0"/>
    </xf>
    <xf numFmtId="164" fontId="8" fillId="0" borderId="5" xfId="0" applyNumberFormat="1" applyFont="1" applyFill="1" applyBorder="1" applyAlignment="1" applyProtection="1">
      <alignment horizontal="right" vertical="center"/>
      <protection locked="0"/>
    </xf>
    <xf numFmtId="0" fontId="9" fillId="0" borderId="17" xfId="0" applyNumberFormat="1" applyFont="1" applyFill="1" applyBorder="1" applyAlignment="1" applyProtection="1">
      <alignment horizontal="right" vertical="center"/>
      <protection locked="0"/>
    </xf>
    <xf numFmtId="0" fontId="9" fillId="0" borderId="0" xfId="0" applyNumberFormat="1" applyFont="1" applyFill="1" applyBorder="1" applyAlignment="1" applyProtection="1">
      <alignment horizontal="right" vertical="center"/>
      <protection locked="0"/>
    </xf>
    <xf numFmtId="3" fontId="7" fillId="0" borderId="16" xfId="0" applyNumberFormat="1" applyFont="1" applyFill="1" applyBorder="1" applyAlignment="1" applyProtection="1">
      <alignment horizontal="center" vertical="center"/>
      <protection locked="0"/>
    </xf>
    <xf numFmtId="0" fontId="8" fillId="0" borderId="14" xfId="0" applyNumberFormat="1" applyFont="1" applyFill="1" applyBorder="1" applyAlignment="1" applyProtection="1">
      <alignment horizontal="right" vertical="center"/>
      <protection locked="0"/>
    </xf>
    <xf numFmtId="3" fontId="8" fillId="0" borderId="81" xfId="0" applyNumberFormat="1" applyFont="1" applyFill="1" applyBorder="1" applyAlignment="1" applyProtection="1">
      <alignment horizontal="right" vertical="center"/>
      <protection locked="0"/>
    </xf>
    <xf numFmtId="0" fontId="8" fillId="0" borderId="27" xfId="0" applyNumberFormat="1" applyFont="1" applyFill="1" applyBorder="1" applyAlignment="1" applyProtection="1">
      <alignment horizontal="right" vertical="center"/>
      <protection locked="0"/>
    </xf>
    <xf numFmtId="49" fontId="16" fillId="0" borderId="33" xfId="0" applyNumberFormat="1" applyFont="1" applyBorder="1" applyAlignment="1">
      <alignment horizontal="center" vertical="center"/>
    </xf>
    <xf numFmtId="0" fontId="16" fillId="0" borderId="5" xfId="0" applyFont="1" applyBorder="1" applyAlignment="1">
      <alignment horizontal="left" vertical="center" wrapText="1"/>
    </xf>
    <xf numFmtId="0" fontId="9" fillId="0" borderId="33" xfId="0" applyNumberFormat="1" applyFont="1" applyFill="1" applyBorder="1" applyAlignment="1" applyProtection="1">
      <alignment horizontal="centerContinuous" vertical="center"/>
      <protection locked="0"/>
    </xf>
    <xf numFmtId="0" fontId="14" fillId="0" borderId="57" xfId="0" applyNumberFormat="1" applyFont="1" applyFill="1" applyBorder="1" applyAlignment="1" applyProtection="1">
      <alignment horizontal="centerContinuous" vertical="center"/>
      <protection locked="0"/>
    </xf>
    <xf numFmtId="0" fontId="14" fillId="0" borderId="33" xfId="0" applyNumberFormat="1" applyFont="1" applyFill="1" applyBorder="1" applyAlignment="1" applyProtection="1">
      <alignment horizontal="centerContinuous" vertical="center"/>
      <protection locked="0"/>
    </xf>
    <xf numFmtId="0" fontId="8" fillId="0" borderId="2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3" fontId="8" fillId="0" borderId="13" xfId="0" applyNumberFormat="1" applyFont="1" applyBorder="1" applyAlignment="1">
      <alignment vertical="center"/>
    </xf>
    <xf numFmtId="3" fontId="8" fillId="0" borderId="22" xfId="0" applyNumberFormat="1" applyFont="1" applyBorder="1" applyAlignment="1">
      <alignment vertical="center"/>
    </xf>
    <xf numFmtId="0" fontId="9" fillId="0" borderId="42" xfId="0" applyNumberFormat="1" applyFont="1" applyFill="1" applyBorder="1" applyAlignment="1" applyProtection="1">
      <alignment horizontal="centerContinuous" vertical="center"/>
      <protection locked="0"/>
    </xf>
    <xf numFmtId="164" fontId="9" fillId="0" borderId="50" xfId="0" applyNumberFormat="1" applyFont="1" applyFill="1" applyBorder="1" applyAlignment="1" applyProtection="1">
      <alignment horizontal="center" vertical="center"/>
      <protection locked="0"/>
    </xf>
    <xf numFmtId="164" fontId="9" fillId="0" borderId="67" xfId="0" applyNumberFormat="1" applyFont="1" applyFill="1" applyBorder="1" applyAlignment="1" applyProtection="1">
      <alignment horizontal="center" vertical="center"/>
      <protection locked="0"/>
    </xf>
    <xf numFmtId="3" fontId="16" fillId="0" borderId="0" xfId="0" applyNumberFormat="1" applyFont="1" applyBorder="1" applyAlignment="1">
      <alignment vertical="center"/>
    </xf>
    <xf numFmtId="3" fontId="16" fillId="0" borderId="34" xfId="0" applyNumberFormat="1" applyFont="1" applyBorder="1" applyAlignment="1">
      <alignment vertical="center"/>
    </xf>
    <xf numFmtId="0" fontId="13" fillId="0" borderId="44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6" fillId="0" borderId="52" xfId="0" applyFont="1" applyBorder="1" applyAlignment="1">
      <alignment horizontal="center" vertical="center"/>
    </xf>
    <xf numFmtId="0" fontId="16" fillId="0" borderId="70" xfId="0" applyFont="1" applyBorder="1" applyAlignment="1">
      <alignment horizontal="center" vertical="center"/>
    </xf>
    <xf numFmtId="3" fontId="13" fillId="0" borderId="20" xfId="0" applyNumberFormat="1" applyFont="1" applyBorder="1" applyAlignment="1">
      <alignment vertical="center"/>
    </xf>
    <xf numFmtId="3" fontId="13" fillId="0" borderId="22" xfId="0" applyNumberFormat="1" applyFont="1" applyBorder="1" applyAlignment="1">
      <alignment vertical="center"/>
    </xf>
    <xf numFmtId="3" fontId="13" fillId="0" borderId="44" xfId="0" applyNumberFormat="1" applyFont="1" applyBorder="1" applyAlignment="1">
      <alignment vertical="center"/>
    </xf>
    <xf numFmtId="3" fontId="13" fillId="0" borderId="36" xfId="0" applyNumberFormat="1" applyFont="1" applyBorder="1" applyAlignment="1">
      <alignment vertical="center"/>
    </xf>
    <xf numFmtId="3" fontId="16" fillId="0" borderId="56" xfId="0" applyNumberFormat="1" applyFont="1" applyFill="1" applyBorder="1" applyAlignment="1" applyProtection="1">
      <alignment horizontal="right" vertical="center"/>
      <protection locked="0"/>
    </xf>
    <xf numFmtId="0" fontId="16" fillId="0" borderId="25" xfId="0" applyNumberFormat="1" applyFont="1" applyFill="1" applyBorder="1" applyAlignment="1" applyProtection="1">
      <alignment horizontal="centerContinuous" vertical="center"/>
      <protection locked="0"/>
    </xf>
    <xf numFmtId="164" fontId="16" fillId="0" borderId="5" xfId="0" applyNumberFormat="1" applyFont="1" applyFill="1" applyBorder="1" applyAlignment="1" applyProtection="1">
      <alignment horizontal="center" vertical="center"/>
      <protection locked="0"/>
    </xf>
    <xf numFmtId="3" fontId="16" fillId="0" borderId="5" xfId="0" applyNumberFormat="1" applyFont="1" applyFill="1" applyBorder="1" applyAlignment="1" applyProtection="1">
      <alignment horizontal="right" vertical="center"/>
      <protection locked="0"/>
    </xf>
    <xf numFmtId="3" fontId="16" fillId="0" borderId="68" xfId="0" applyNumberFormat="1" applyFont="1" applyFill="1" applyBorder="1" applyAlignment="1" applyProtection="1">
      <alignment horizontal="right" vertical="center"/>
      <protection locked="0"/>
    </xf>
    <xf numFmtId="0" fontId="16" fillId="0" borderId="0" xfId="0" applyFont="1" applyBorder="1" applyAlignment="1">
      <alignment vertical="center"/>
    </xf>
    <xf numFmtId="3" fontId="10" fillId="0" borderId="12" xfId="0" applyNumberFormat="1" applyFont="1" applyBorder="1" applyAlignment="1">
      <alignment horizontal="centerContinuous" vertical="center"/>
    </xf>
    <xf numFmtId="0" fontId="3" fillId="0" borderId="3" xfId="0" applyNumberFormat="1" applyFont="1" applyFill="1" applyBorder="1" applyAlignment="1" applyProtection="1">
      <alignment horizontal="centerContinuous" vertical="center" wrapText="1"/>
      <protection locked="0"/>
    </xf>
    <xf numFmtId="0" fontId="4" fillId="0" borderId="80" xfId="0" applyFont="1" applyBorder="1" applyAlignment="1">
      <alignment horizontal="center" vertical="center"/>
    </xf>
    <xf numFmtId="0" fontId="4" fillId="0" borderId="76" xfId="0" applyFont="1" applyBorder="1" applyAlignment="1">
      <alignment horizontal="center" vertical="center"/>
    </xf>
    <xf numFmtId="0" fontId="7" fillId="0" borderId="76" xfId="0" applyNumberFormat="1" applyFont="1" applyFill="1" applyBorder="1" applyAlignment="1" applyProtection="1">
      <alignment horizontal="center" vertical="center"/>
      <protection locked="0"/>
    </xf>
    <xf numFmtId="3" fontId="8" fillId="0" borderId="84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NumberFormat="1" applyFont="1" applyFill="1" applyBorder="1" applyAlignment="1" applyProtection="1">
      <alignment horizontal="left" vertical="center"/>
      <protection locked="0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1"/>
  <sheetViews>
    <sheetView workbookViewId="0" topLeftCell="A1">
      <selection activeCell="F3" sqref="F3"/>
    </sheetView>
  </sheetViews>
  <sheetFormatPr defaultColWidth="9.33203125" defaultRowHeight="12.75"/>
  <cols>
    <col min="1" max="1" width="9.16015625" style="1" customWidth="1"/>
    <col min="2" max="2" width="39.66015625" style="1" customWidth="1"/>
    <col min="3" max="3" width="7.83203125" style="1" customWidth="1"/>
    <col min="4" max="6" width="13" style="1" customWidth="1"/>
    <col min="7" max="7" width="13.83203125" style="1" customWidth="1"/>
    <col min="8" max="16384" width="11.66015625" style="1" customWidth="1"/>
  </cols>
  <sheetData>
    <row r="1" ht="11.25" customHeight="1">
      <c r="F1" s="2" t="s">
        <v>0</v>
      </c>
    </row>
    <row r="2" spans="1:6" ht="11.25" customHeight="1">
      <c r="A2" s="3"/>
      <c r="B2" s="4"/>
      <c r="C2" s="5"/>
      <c r="D2" s="5"/>
      <c r="E2" s="5"/>
      <c r="F2" s="6" t="s">
        <v>201</v>
      </c>
    </row>
    <row r="3" spans="1:6" ht="11.25" customHeight="1">
      <c r="A3" s="3"/>
      <c r="B3" s="4"/>
      <c r="C3" s="5"/>
      <c r="D3" s="5"/>
      <c r="E3" s="5"/>
      <c r="F3" s="6" t="s">
        <v>1</v>
      </c>
    </row>
    <row r="4" spans="1:6" ht="11.25" customHeight="1">
      <c r="A4" s="3"/>
      <c r="B4" s="4"/>
      <c r="C4" s="5"/>
      <c r="D4" s="5"/>
      <c r="E4" s="5"/>
      <c r="F4" s="6" t="s">
        <v>200</v>
      </c>
    </row>
    <row r="5" spans="1:7" s="11" customFormat="1" ht="41.25" customHeight="1">
      <c r="A5" s="7" t="s">
        <v>88</v>
      </c>
      <c r="B5" s="8"/>
      <c r="C5" s="9"/>
      <c r="D5" s="9"/>
      <c r="E5" s="9"/>
      <c r="F5" s="10"/>
      <c r="G5" s="10"/>
    </row>
    <row r="6" spans="1:7" s="11" customFormat="1" ht="13.5" customHeight="1" thickBot="1">
      <c r="A6" s="7"/>
      <c r="B6" s="8"/>
      <c r="C6" s="9"/>
      <c r="D6" s="9"/>
      <c r="E6" s="9"/>
      <c r="G6" s="12" t="s">
        <v>2</v>
      </c>
    </row>
    <row r="7" spans="1:7" s="17" customFormat="1" ht="21">
      <c r="A7" s="13" t="s">
        <v>3</v>
      </c>
      <c r="B7" s="14" t="s">
        <v>4</v>
      </c>
      <c r="C7" s="287" t="s">
        <v>5</v>
      </c>
      <c r="D7" s="289" t="s">
        <v>6</v>
      </c>
      <c r="E7" s="289"/>
      <c r="F7" s="76" t="s">
        <v>7</v>
      </c>
      <c r="G7" s="16"/>
    </row>
    <row r="8" spans="1:7" s="17" customFormat="1" ht="13.5" customHeight="1">
      <c r="A8" s="18" t="s">
        <v>8</v>
      </c>
      <c r="B8" s="19"/>
      <c r="C8" s="288" t="s">
        <v>9</v>
      </c>
      <c r="D8" s="342" t="s">
        <v>11</v>
      </c>
      <c r="E8" s="290" t="s">
        <v>10</v>
      </c>
      <c r="F8" s="21" t="s">
        <v>11</v>
      </c>
      <c r="G8" s="22" t="s">
        <v>10</v>
      </c>
    </row>
    <row r="9" spans="1:7" s="26" customFormat="1" ht="12" thickBot="1">
      <c r="A9" s="91">
        <v>1</v>
      </c>
      <c r="B9" s="92">
        <v>2</v>
      </c>
      <c r="C9" s="159">
        <v>3</v>
      </c>
      <c r="D9" s="159">
        <v>4</v>
      </c>
      <c r="E9" s="266">
        <v>5</v>
      </c>
      <c r="F9" s="244">
        <v>6</v>
      </c>
      <c r="G9" s="93">
        <v>7</v>
      </c>
    </row>
    <row r="10" spans="1:7" s="116" customFormat="1" ht="15.75" thickBot="1" thickTop="1">
      <c r="A10" s="113">
        <v>600</v>
      </c>
      <c r="B10" s="114" t="s">
        <v>23</v>
      </c>
      <c r="C10" s="115" t="s">
        <v>15</v>
      </c>
      <c r="D10" s="338"/>
      <c r="E10" s="267"/>
      <c r="F10" s="245">
        <f>F11+F24+F15</f>
        <v>60935</v>
      </c>
      <c r="G10" s="125">
        <f>G11+G24+G15</f>
        <v>164255</v>
      </c>
    </row>
    <row r="11" spans="1:7" s="116" customFormat="1" ht="15" thickTop="1">
      <c r="A11" s="117">
        <v>60016</v>
      </c>
      <c r="B11" s="106" t="s">
        <v>24</v>
      </c>
      <c r="C11" s="118"/>
      <c r="D11" s="339"/>
      <c r="E11" s="268"/>
      <c r="F11" s="246">
        <f>SUM(F12:F14)</f>
        <v>60166</v>
      </c>
      <c r="G11" s="126">
        <f>SUM(G12:G14)</f>
        <v>23265</v>
      </c>
    </row>
    <row r="12" spans="1:7" s="116" customFormat="1" ht="15">
      <c r="A12" s="204">
        <v>4170</v>
      </c>
      <c r="B12" s="120" t="s">
        <v>29</v>
      </c>
      <c r="C12" s="121"/>
      <c r="D12" s="121"/>
      <c r="E12" s="269"/>
      <c r="F12" s="247"/>
      <c r="G12" s="127">
        <v>23265</v>
      </c>
    </row>
    <row r="13" spans="1:7" s="116" customFormat="1" ht="15">
      <c r="A13" s="119" t="s">
        <v>21</v>
      </c>
      <c r="B13" s="120" t="s">
        <v>25</v>
      </c>
      <c r="C13" s="121"/>
      <c r="D13" s="121"/>
      <c r="E13" s="269"/>
      <c r="F13" s="248">
        <v>57566</v>
      </c>
      <c r="G13" s="135"/>
    </row>
    <row r="14" spans="1:7" s="116" customFormat="1" ht="15">
      <c r="A14" s="230">
        <v>4430</v>
      </c>
      <c r="B14" s="231" t="s">
        <v>20</v>
      </c>
      <c r="C14" s="121"/>
      <c r="D14" s="121"/>
      <c r="E14" s="270"/>
      <c r="F14" s="249">
        <v>2600</v>
      </c>
      <c r="G14" s="228"/>
    </row>
    <row r="15" spans="1:7" s="116" customFormat="1" ht="14.25">
      <c r="A15" s="229">
        <v>60017</v>
      </c>
      <c r="B15" s="232" t="s">
        <v>83</v>
      </c>
      <c r="C15" s="118"/>
      <c r="D15" s="341"/>
      <c r="E15" s="268"/>
      <c r="F15" s="250">
        <f>SUM(F16:F17)</f>
        <v>769</v>
      </c>
      <c r="G15" s="233">
        <f>SUM(G16:G18)</f>
        <v>104089</v>
      </c>
    </row>
    <row r="16" spans="1:7" s="116" customFormat="1" ht="15">
      <c r="A16" s="119" t="s">
        <v>21</v>
      </c>
      <c r="B16" s="120" t="s">
        <v>25</v>
      </c>
      <c r="C16" s="121"/>
      <c r="D16" s="121"/>
      <c r="E16" s="269"/>
      <c r="F16" s="248">
        <v>769</v>
      </c>
      <c r="G16" s="135"/>
    </row>
    <row r="17" spans="1:7" s="116" customFormat="1" ht="15">
      <c r="A17" s="367">
        <v>4430</v>
      </c>
      <c r="B17" s="368" t="s">
        <v>20</v>
      </c>
      <c r="C17" s="121"/>
      <c r="D17" s="121"/>
      <c r="E17" s="269"/>
      <c r="F17" s="248"/>
      <c r="G17" s="135">
        <v>769</v>
      </c>
    </row>
    <row r="18" spans="1:7" s="116" customFormat="1" ht="15">
      <c r="A18" s="108">
        <v>4270</v>
      </c>
      <c r="B18" s="109" t="s">
        <v>25</v>
      </c>
      <c r="C18" s="121"/>
      <c r="D18" s="121"/>
      <c r="E18" s="269"/>
      <c r="F18" s="248"/>
      <c r="G18" s="226">
        <f>SUM(G19:G23)</f>
        <v>103320</v>
      </c>
    </row>
    <row r="19" spans="1:7" s="116" customFormat="1" ht="27.75" customHeight="1">
      <c r="A19" s="366"/>
      <c r="B19" s="363" t="s">
        <v>160</v>
      </c>
      <c r="C19" s="121"/>
      <c r="D19" s="121"/>
      <c r="E19" s="269"/>
      <c r="F19" s="248"/>
      <c r="G19" s="369">
        <v>12880</v>
      </c>
    </row>
    <row r="20" spans="1:7" s="116" customFormat="1" ht="26.25">
      <c r="A20" s="366"/>
      <c r="B20" s="363" t="s">
        <v>151</v>
      </c>
      <c r="C20" s="121"/>
      <c r="D20" s="121"/>
      <c r="E20" s="269"/>
      <c r="F20" s="248"/>
      <c r="G20" s="369">
        <v>21840</v>
      </c>
    </row>
    <row r="21" spans="1:7" s="116" customFormat="1" ht="26.25">
      <c r="A21" s="227"/>
      <c r="B21" s="363" t="s">
        <v>152</v>
      </c>
      <c r="C21" s="121"/>
      <c r="D21" s="121"/>
      <c r="E21" s="269"/>
      <c r="F21" s="248"/>
      <c r="G21" s="369">
        <v>19000</v>
      </c>
    </row>
    <row r="22" spans="1:7" s="116" customFormat="1" ht="39">
      <c r="A22" s="227"/>
      <c r="B22" s="363" t="s">
        <v>153</v>
      </c>
      <c r="C22" s="121"/>
      <c r="D22" s="121"/>
      <c r="E22" s="269"/>
      <c r="F22" s="248"/>
      <c r="G22" s="369">
        <v>31800</v>
      </c>
    </row>
    <row r="23" spans="1:7" s="116" customFormat="1" ht="39">
      <c r="A23" s="366"/>
      <c r="B23" s="363" t="s">
        <v>154</v>
      </c>
      <c r="C23" s="121"/>
      <c r="D23" s="121"/>
      <c r="E23" s="269"/>
      <c r="F23" s="248"/>
      <c r="G23" s="369">
        <v>17800</v>
      </c>
    </row>
    <row r="24" spans="1:7" s="116" customFormat="1" ht="14.25">
      <c r="A24" s="117">
        <v>60095</v>
      </c>
      <c r="B24" s="106" t="s">
        <v>13</v>
      </c>
      <c r="C24" s="160"/>
      <c r="D24" s="370"/>
      <c r="E24" s="271"/>
      <c r="F24" s="251"/>
      <c r="G24" s="128">
        <f>SUM(G25:G28)</f>
        <v>36901</v>
      </c>
    </row>
    <row r="25" spans="1:7" s="116" customFormat="1" ht="12.75" customHeight="1">
      <c r="A25" s="204">
        <v>4210</v>
      </c>
      <c r="B25" s="120" t="s">
        <v>18</v>
      </c>
      <c r="C25" s="234"/>
      <c r="D25" s="234"/>
      <c r="E25" s="272"/>
      <c r="F25" s="248"/>
      <c r="G25" s="135">
        <v>14000</v>
      </c>
    </row>
    <row r="26" spans="1:7" s="116" customFormat="1" ht="12.75" customHeight="1">
      <c r="A26" s="204">
        <v>4480</v>
      </c>
      <c r="B26" s="120" t="s">
        <v>78</v>
      </c>
      <c r="C26" s="234"/>
      <c r="D26" s="234"/>
      <c r="E26" s="272"/>
      <c r="F26" s="248"/>
      <c r="G26" s="135">
        <v>110</v>
      </c>
    </row>
    <row r="27" spans="1:7" s="116" customFormat="1" ht="12.75" customHeight="1">
      <c r="A27" s="204">
        <v>4430</v>
      </c>
      <c r="B27" s="120" t="s">
        <v>84</v>
      </c>
      <c r="C27" s="234"/>
      <c r="D27" s="234"/>
      <c r="E27" s="272"/>
      <c r="F27" s="248"/>
      <c r="G27" s="135">
        <v>1241</v>
      </c>
    </row>
    <row r="28" spans="1:7" s="124" customFormat="1" ht="29.25" customHeight="1" thickBot="1">
      <c r="A28" s="122">
        <v>6050</v>
      </c>
      <c r="B28" s="123" t="s">
        <v>41</v>
      </c>
      <c r="C28" s="161"/>
      <c r="D28" s="161"/>
      <c r="E28" s="273"/>
      <c r="F28" s="252"/>
      <c r="G28" s="129">
        <v>21550</v>
      </c>
    </row>
    <row r="29" spans="1:7" s="32" customFormat="1" ht="15.75" thickBot="1" thickTop="1">
      <c r="A29" s="27">
        <v>750</v>
      </c>
      <c r="B29" s="28" t="s">
        <v>26</v>
      </c>
      <c r="C29" s="162"/>
      <c r="D29" s="162"/>
      <c r="E29" s="274"/>
      <c r="F29" s="253">
        <f>F42+F36+F30+F34</f>
        <v>88150</v>
      </c>
      <c r="G29" s="111">
        <f>G42+G36+G30+G34</f>
        <v>90550</v>
      </c>
    </row>
    <row r="30" spans="1:7" s="32" customFormat="1" ht="14.25" customHeight="1" thickTop="1">
      <c r="A30" s="94">
        <v>75022</v>
      </c>
      <c r="B30" s="95" t="s">
        <v>138</v>
      </c>
      <c r="C30" s="163" t="s">
        <v>27</v>
      </c>
      <c r="D30" s="163"/>
      <c r="E30" s="275"/>
      <c r="F30" s="254">
        <f>SUM(F31:F33)</f>
        <v>5100</v>
      </c>
      <c r="G30" s="88">
        <f>SUM(G31:G33)</f>
        <v>5100</v>
      </c>
    </row>
    <row r="31" spans="1:7" s="41" customFormat="1" ht="12.75" customHeight="1">
      <c r="A31" s="37">
        <v>4210</v>
      </c>
      <c r="B31" s="42" t="s">
        <v>18</v>
      </c>
      <c r="C31" s="164"/>
      <c r="D31" s="164"/>
      <c r="E31" s="276"/>
      <c r="F31" s="39"/>
      <c r="G31" s="40">
        <v>5100</v>
      </c>
    </row>
    <row r="32" spans="1:7" s="32" customFormat="1" ht="12.75" customHeight="1">
      <c r="A32" s="37">
        <v>4300</v>
      </c>
      <c r="B32" s="42" t="s">
        <v>12</v>
      </c>
      <c r="C32" s="164"/>
      <c r="D32" s="164"/>
      <c r="E32" s="276"/>
      <c r="F32" s="39">
        <v>5000</v>
      </c>
      <c r="G32" s="40"/>
    </row>
    <row r="33" spans="1:7" s="32" customFormat="1" ht="12.75" customHeight="1">
      <c r="A33" s="37">
        <v>4430</v>
      </c>
      <c r="B33" s="42" t="s">
        <v>20</v>
      </c>
      <c r="C33" s="164"/>
      <c r="D33" s="164"/>
      <c r="E33" s="276"/>
      <c r="F33" s="39">
        <v>100</v>
      </c>
      <c r="G33" s="40"/>
    </row>
    <row r="34" spans="1:7" s="32" customFormat="1" ht="14.25" customHeight="1">
      <c r="A34" s="33">
        <v>75023</v>
      </c>
      <c r="B34" s="34" t="s">
        <v>170</v>
      </c>
      <c r="C34" s="165" t="s">
        <v>171</v>
      </c>
      <c r="D34" s="165"/>
      <c r="E34" s="277"/>
      <c r="F34" s="255">
        <f>SUM(F35)</f>
        <v>80000</v>
      </c>
      <c r="G34" s="36"/>
    </row>
    <row r="35" spans="1:7" s="41" customFormat="1" ht="12.75" customHeight="1">
      <c r="A35" s="37">
        <v>4110</v>
      </c>
      <c r="B35" s="42" t="s">
        <v>60</v>
      </c>
      <c r="C35" s="164"/>
      <c r="D35" s="164"/>
      <c r="E35" s="276"/>
      <c r="F35" s="39">
        <v>80000</v>
      </c>
      <c r="G35" s="40"/>
    </row>
    <row r="36" spans="1:7" s="32" customFormat="1" ht="27.75" customHeight="1">
      <c r="A36" s="347">
        <v>75075</v>
      </c>
      <c r="B36" s="65" t="s">
        <v>163</v>
      </c>
      <c r="C36" s="348"/>
      <c r="D36" s="348"/>
      <c r="E36" s="349"/>
      <c r="F36" s="258">
        <f>SUM(F37:F39)</f>
        <v>3050</v>
      </c>
      <c r="G36" s="181">
        <f>SUM(G37:G39)</f>
        <v>83050</v>
      </c>
    </row>
    <row r="37" spans="1:7" s="32" customFormat="1" ht="15.75" customHeight="1">
      <c r="A37" s="108">
        <v>4210</v>
      </c>
      <c r="B37" s="109" t="s">
        <v>18</v>
      </c>
      <c r="C37" s="164" t="s">
        <v>168</v>
      </c>
      <c r="D37" s="164"/>
      <c r="E37" s="276"/>
      <c r="F37" s="257">
        <v>2050</v>
      </c>
      <c r="G37" s="139"/>
    </row>
    <row r="38" spans="1:7" s="32" customFormat="1" ht="13.5" customHeight="1">
      <c r="A38" s="108">
        <v>4300</v>
      </c>
      <c r="B38" s="109" t="s">
        <v>12</v>
      </c>
      <c r="C38" s="164" t="s">
        <v>168</v>
      </c>
      <c r="D38" s="164"/>
      <c r="E38" s="276"/>
      <c r="F38" s="257"/>
      <c r="G38" s="139">
        <v>82050</v>
      </c>
    </row>
    <row r="39" spans="1:7" s="406" customFormat="1" ht="25.5" customHeight="1">
      <c r="A39" s="400"/>
      <c r="B39" s="401" t="s">
        <v>162</v>
      </c>
      <c r="C39" s="402" t="s">
        <v>169</v>
      </c>
      <c r="D39" s="402"/>
      <c r="E39" s="403"/>
      <c r="F39" s="404">
        <f>SUM(F40:F41)</f>
        <v>1000</v>
      </c>
      <c r="G39" s="405">
        <f>SUM(G40:G41)</f>
        <v>1000</v>
      </c>
    </row>
    <row r="40" spans="1:7" s="32" customFormat="1" ht="14.25" customHeight="1">
      <c r="A40" s="108">
        <v>4212</v>
      </c>
      <c r="B40" s="109" t="s">
        <v>18</v>
      </c>
      <c r="C40" s="164"/>
      <c r="D40" s="164"/>
      <c r="E40" s="276"/>
      <c r="F40" s="39"/>
      <c r="G40" s="40">
        <v>1000</v>
      </c>
    </row>
    <row r="41" spans="1:7" s="32" customFormat="1" ht="18.75" customHeight="1">
      <c r="A41" s="345">
        <v>4303</v>
      </c>
      <c r="B41" s="346" t="s">
        <v>12</v>
      </c>
      <c r="C41" s="237"/>
      <c r="D41" s="237"/>
      <c r="E41" s="278"/>
      <c r="F41" s="256">
        <v>1000</v>
      </c>
      <c r="G41" s="136"/>
    </row>
    <row r="42" spans="1:7" s="32" customFormat="1" ht="16.5" customHeight="1">
      <c r="A42" s="33">
        <v>75095</v>
      </c>
      <c r="B42" s="34" t="s">
        <v>13</v>
      </c>
      <c r="C42" s="165" t="s">
        <v>81</v>
      </c>
      <c r="D42" s="165"/>
      <c r="E42" s="324"/>
      <c r="F42" s="365"/>
      <c r="G42" s="210">
        <f>SUM(G43)</f>
        <v>2400</v>
      </c>
    </row>
    <row r="43" spans="1:7" s="32" customFormat="1" ht="27.75" customHeight="1" thickBot="1">
      <c r="A43" s="407">
        <v>4300</v>
      </c>
      <c r="B43" s="364" t="s">
        <v>150</v>
      </c>
      <c r="C43" s="408"/>
      <c r="D43" s="182"/>
      <c r="E43" s="409"/>
      <c r="F43" s="410"/>
      <c r="G43" s="243">
        <v>2400</v>
      </c>
    </row>
    <row r="44" spans="1:7" s="124" customFormat="1" ht="16.5" thickBot="1" thickTop="1">
      <c r="A44" s="175">
        <v>758</v>
      </c>
      <c r="B44" s="176" t="s">
        <v>155</v>
      </c>
      <c r="C44" s="371" t="s">
        <v>156</v>
      </c>
      <c r="D44" s="375"/>
      <c r="E44" s="376"/>
      <c r="F44" s="377">
        <f>SUM(F45)</f>
        <v>212400</v>
      </c>
      <c r="G44" s="378"/>
    </row>
    <row r="45" spans="1:7" s="124" customFormat="1" ht="15.75" thickTop="1">
      <c r="A45" s="235">
        <v>75818</v>
      </c>
      <c r="B45" s="236" t="s">
        <v>157</v>
      </c>
      <c r="C45" s="372"/>
      <c r="D45" s="134"/>
      <c r="E45" s="279"/>
      <c r="F45" s="246">
        <f>SUM(F46)</f>
        <v>212400</v>
      </c>
      <c r="G45" s="126"/>
    </row>
    <row r="46" spans="1:7" s="124" customFormat="1" ht="28.5" thickBot="1">
      <c r="A46" s="373">
        <v>4810</v>
      </c>
      <c r="B46" s="374" t="s">
        <v>158</v>
      </c>
      <c r="C46" s="348"/>
      <c r="D46" s="340"/>
      <c r="E46" s="280"/>
      <c r="F46" s="248">
        <v>212400</v>
      </c>
      <c r="G46" s="135"/>
    </row>
    <row r="47" spans="1:8" s="32" customFormat="1" ht="15.75" thickBot="1" thickTop="1">
      <c r="A47" s="27">
        <v>801</v>
      </c>
      <c r="B47" s="73" t="s">
        <v>30</v>
      </c>
      <c r="C47" s="162" t="s">
        <v>27</v>
      </c>
      <c r="D47" s="162"/>
      <c r="E47" s="274"/>
      <c r="F47" s="30">
        <f>F48+F56+F59+F67+F72</f>
        <v>996367</v>
      </c>
      <c r="G47" s="97">
        <f>G48+G56+G59+G67+G72</f>
        <v>871870</v>
      </c>
      <c r="H47" s="316"/>
    </row>
    <row r="48" spans="1:7" s="32" customFormat="1" ht="15" thickTop="1">
      <c r="A48" s="77">
        <v>80101</v>
      </c>
      <c r="B48" s="86" t="s">
        <v>59</v>
      </c>
      <c r="C48" s="166"/>
      <c r="D48" s="166"/>
      <c r="E48" s="281"/>
      <c r="F48" s="70">
        <f>SUM(F49:F55)</f>
        <v>71940</v>
      </c>
      <c r="G48" s="315">
        <f>SUM(G49:G55)</f>
        <v>22190</v>
      </c>
    </row>
    <row r="49" spans="1:7" s="32" customFormat="1" ht="29.25" customHeight="1">
      <c r="A49" s="137">
        <v>2540</v>
      </c>
      <c r="B49" s="189" t="s">
        <v>90</v>
      </c>
      <c r="C49" s="167"/>
      <c r="D49" s="167"/>
      <c r="E49" s="284"/>
      <c r="F49" s="257">
        <v>58460</v>
      </c>
      <c r="G49" s="399"/>
    </row>
    <row r="50" spans="1:7" s="140" customFormat="1" ht="13.5" customHeight="1">
      <c r="A50" s="137">
        <v>4010</v>
      </c>
      <c r="B50" s="138" t="s">
        <v>46</v>
      </c>
      <c r="C50" s="172"/>
      <c r="D50" s="172"/>
      <c r="E50" s="282"/>
      <c r="F50" s="257"/>
      <c r="G50" s="139">
        <v>8190</v>
      </c>
    </row>
    <row r="51" spans="1:7" s="140" customFormat="1" ht="15">
      <c r="A51" s="137">
        <v>4040</v>
      </c>
      <c r="B51" s="138" t="s">
        <v>45</v>
      </c>
      <c r="C51" s="172"/>
      <c r="D51" s="172"/>
      <c r="E51" s="282"/>
      <c r="F51" s="257">
        <v>11480</v>
      </c>
      <c r="G51" s="139"/>
    </row>
    <row r="52" spans="1:7" s="140" customFormat="1" ht="27.75">
      <c r="A52" s="137">
        <v>4210</v>
      </c>
      <c r="B52" s="138" t="s">
        <v>188</v>
      </c>
      <c r="C52" s="172"/>
      <c r="D52" s="172"/>
      <c r="E52" s="282"/>
      <c r="F52" s="257"/>
      <c r="G52" s="139">
        <v>2000</v>
      </c>
    </row>
    <row r="53" spans="1:7" s="140" customFormat="1" ht="15">
      <c r="A53" s="137">
        <v>4210</v>
      </c>
      <c r="B53" s="138" t="s">
        <v>18</v>
      </c>
      <c r="C53" s="172"/>
      <c r="D53" s="172"/>
      <c r="E53" s="282"/>
      <c r="F53" s="257"/>
      <c r="G53" s="139">
        <v>2000</v>
      </c>
    </row>
    <row r="54" spans="1:7" s="140" customFormat="1" ht="27.75">
      <c r="A54" s="137">
        <v>4300</v>
      </c>
      <c r="B54" s="138" t="s">
        <v>189</v>
      </c>
      <c r="C54" s="172"/>
      <c r="D54" s="172"/>
      <c r="E54" s="282"/>
      <c r="F54" s="257"/>
      <c r="G54" s="139">
        <v>10000</v>
      </c>
    </row>
    <row r="55" spans="1:7" s="140" customFormat="1" ht="15">
      <c r="A55" s="137">
        <v>4300</v>
      </c>
      <c r="B55" s="138" t="s">
        <v>12</v>
      </c>
      <c r="C55" s="172"/>
      <c r="D55" s="172"/>
      <c r="E55" s="282"/>
      <c r="F55" s="257">
        <v>2000</v>
      </c>
      <c r="G55" s="139"/>
    </row>
    <row r="56" spans="1:7" s="140" customFormat="1" ht="28.5">
      <c r="A56" s="178">
        <v>80103</v>
      </c>
      <c r="B56" s="179" t="s">
        <v>86</v>
      </c>
      <c r="C56" s="180"/>
      <c r="D56" s="180"/>
      <c r="E56" s="283"/>
      <c r="F56" s="258">
        <f>SUM(F57:F58)</f>
        <v>1140</v>
      </c>
      <c r="G56" s="181"/>
    </row>
    <row r="57" spans="1:7" s="140" customFormat="1" ht="30.75" customHeight="1">
      <c r="A57" s="137">
        <v>2540</v>
      </c>
      <c r="B57" s="189" t="s">
        <v>90</v>
      </c>
      <c r="C57" s="205"/>
      <c r="D57" s="205"/>
      <c r="E57" s="286"/>
      <c r="F57" s="257">
        <v>1020</v>
      </c>
      <c r="G57" s="398"/>
    </row>
    <row r="58" spans="1:7" s="140" customFormat="1" ht="15">
      <c r="A58" s="137">
        <v>4040</v>
      </c>
      <c r="B58" s="138" t="s">
        <v>45</v>
      </c>
      <c r="C58" s="172"/>
      <c r="D58" s="172"/>
      <c r="E58" s="282"/>
      <c r="F58" s="257">
        <v>120</v>
      </c>
      <c r="G58" s="139"/>
    </row>
    <row r="59" spans="1:7" s="41" customFormat="1" ht="15">
      <c r="A59" s="33">
        <v>80110</v>
      </c>
      <c r="B59" s="74" t="s">
        <v>31</v>
      </c>
      <c r="C59" s="165"/>
      <c r="D59" s="165"/>
      <c r="E59" s="277"/>
      <c r="F59" s="255">
        <f>SUM(F60:F66)</f>
        <v>36360</v>
      </c>
      <c r="G59" s="36">
        <f>SUM(G60:G66)</f>
        <v>3610</v>
      </c>
    </row>
    <row r="60" spans="1:7" s="41" customFormat="1" ht="30" customHeight="1">
      <c r="A60" s="137">
        <v>2540</v>
      </c>
      <c r="B60" s="189" t="s">
        <v>90</v>
      </c>
      <c r="C60" s="167"/>
      <c r="D60" s="167"/>
      <c r="E60" s="284"/>
      <c r="F60" s="257">
        <v>25240</v>
      </c>
      <c r="G60" s="139"/>
    </row>
    <row r="61" spans="1:7" s="41" customFormat="1" ht="15.75" customHeight="1">
      <c r="A61" s="137">
        <v>4010</v>
      </c>
      <c r="B61" s="138" t="s">
        <v>46</v>
      </c>
      <c r="C61" s="167"/>
      <c r="D61" s="167"/>
      <c r="E61" s="284"/>
      <c r="F61" s="257"/>
      <c r="G61" s="139"/>
    </row>
    <row r="62" spans="1:7" s="41" customFormat="1" ht="15">
      <c r="A62" s="37">
        <v>4040</v>
      </c>
      <c r="B62" s="42" t="s">
        <v>45</v>
      </c>
      <c r="C62" s="164"/>
      <c r="D62" s="164"/>
      <c r="E62" s="276"/>
      <c r="F62" s="39">
        <v>7510</v>
      </c>
      <c r="G62" s="40"/>
    </row>
    <row r="63" spans="1:7" s="41" customFormat="1" ht="15">
      <c r="A63" s="137">
        <v>4170</v>
      </c>
      <c r="B63" s="138" t="s">
        <v>29</v>
      </c>
      <c r="C63" s="164"/>
      <c r="D63" s="164"/>
      <c r="E63" s="276"/>
      <c r="F63" s="39"/>
      <c r="G63" s="40">
        <v>3000</v>
      </c>
    </row>
    <row r="64" spans="1:7" s="41" customFormat="1" ht="15">
      <c r="A64" s="137">
        <v>4270</v>
      </c>
      <c r="B64" s="138" t="s">
        <v>25</v>
      </c>
      <c r="C64" s="164"/>
      <c r="D64" s="164"/>
      <c r="E64" s="276"/>
      <c r="F64" s="39">
        <v>610</v>
      </c>
      <c r="G64" s="40"/>
    </row>
    <row r="65" spans="1:7" s="41" customFormat="1" ht="15">
      <c r="A65" s="137">
        <v>4300</v>
      </c>
      <c r="B65" s="138" t="s">
        <v>12</v>
      </c>
      <c r="C65" s="164"/>
      <c r="D65" s="164"/>
      <c r="E65" s="276"/>
      <c r="F65" s="39">
        <v>3000</v>
      </c>
      <c r="G65" s="40"/>
    </row>
    <row r="66" spans="1:7" s="41" customFormat="1" ht="15">
      <c r="A66" s="137">
        <v>4350</v>
      </c>
      <c r="B66" s="138" t="s">
        <v>85</v>
      </c>
      <c r="C66" s="164"/>
      <c r="D66" s="164"/>
      <c r="E66" s="276"/>
      <c r="F66" s="39"/>
      <c r="G66" s="40">
        <v>610</v>
      </c>
    </row>
    <row r="67" spans="1:7" s="41" customFormat="1" ht="18" customHeight="1">
      <c r="A67" s="178">
        <v>80146</v>
      </c>
      <c r="B67" s="179" t="s">
        <v>63</v>
      </c>
      <c r="C67" s="180"/>
      <c r="D67" s="180"/>
      <c r="E67" s="283"/>
      <c r="F67" s="258">
        <f>SUM(F68:F71)</f>
        <v>135150</v>
      </c>
      <c r="G67" s="181">
        <f>SUM(G68:G71)</f>
        <v>135000</v>
      </c>
    </row>
    <row r="68" spans="1:7" s="41" customFormat="1" ht="15">
      <c r="A68" s="137">
        <v>4040</v>
      </c>
      <c r="B68" s="138" t="s">
        <v>45</v>
      </c>
      <c r="C68" s="164"/>
      <c r="D68" s="164"/>
      <c r="E68" s="276"/>
      <c r="F68" s="39">
        <v>150</v>
      </c>
      <c r="G68" s="40"/>
    </row>
    <row r="69" spans="1:7" s="41" customFormat="1" ht="15">
      <c r="A69" s="137">
        <v>4210</v>
      </c>
      <c r="B69" s="138" t="s">
        <v>18</v>
      </c>
      <c r="C69" s="164"/>
      <c r="D69" s="164"/>
      <c r="E69" s="276"/>
      <c r="F69" s="39"/>
      <c r="G69" s="40">
        <v>3350</v>
      </c>
    </row>
    <row r="70" spans="1:7" s="41" customFormat="1" ht="15">
      <c r="A70" s="137">
        <v>4300</v>
      </c>
      <c r="B70" s="138" t="s">
        <v>12</v>
      </c>
      <c r="C70" s="164"/>
      <c r="D70" s="164"/>
      <c r="E70" s="276"/>
      <c r="F70" s="39">
        <v>135000</v>
      </c>
      <c r="G70" s="40">
        <v>118950</v>
      </c>
    </row>
    <row r="71" spans="1:7" s="41" customFormat="1" ht="15">
      <c r="A71" s="137">
        <v>4410</v>
      </c>
      <c r="B71" s="138" t="s">
        <v>62</v>
      </c>
      <c r="C71" s="164"/>
      <c r="D71" s="164"/>
      <c r="E71" s="276"/>
      <c r="F71" s="39"/>
      <c r="G71" s="40">
        <v>12700</v>
      </c>
    </row>
    <row r="72" spans="1:7" s="41" customFormat="1" ht="15">
      <c r="A72" s="33">
        <v>80195</v>
      </c>
      <c r="B72" s="74" t="s">
        <v>13</v>
      </c>
      <c r="C72" s="165"/>
      <c r="D72" s="165"/>
      <c r="E72" s="277"/>
      <c r="F72" s="255">
        <f>F73+F74+F75+F92+F91</f>
        <v>751777</v>
      </c>
      <c r="G72" s="96">
        <f>G73+G74+G75+G92</f>
        <v>711070</v>
      </c>
    </row>
    <row r="73" spans="1:7" s="41" customFormat="1" ht="31.5" customHeight="1">
      <c r="A73" s="137">
        <v>4010</v>
      </c>
      <c r="B73" s="138" t="s">
        <v>93</v>
      </c>
      <c r="C73" s="182"/>
      <c r="D73" s="182"/>
      <c r="E73" s="285"/>
      <c r="F73" s="259">
        <v>39777</v>
      </c>
      <c r="G73" s="243">
        <v>10340</v>
      </c>
    </row>
    <row r="74" spans="1:7" s="41" customFormat="1" ht="39.75" customHeight="1">
      <c r="A74" s="137">
        <v>4040</v>
      </c>
      <c r="B74" s="138" t="s">
        <v>111</v>
      </c>
      <c r="C74" s="167"/>
      <c r="D74" s="167"/>
      <c r="E74" s="284"/>
      <c r="F74" s="257"/>
      <c r="G74" s="139">
        <v>730</v>
      </c>
    </row>
    <row r="75" spans="1:7" s="41" customFormat="1" ht="13.5" customHeight="1">
      <c r="A75" s="137"/>
      <c r="B75" s="295" t="s">
        <v>94</v>
      </c>
      <c r="C75" s="167"/>
      <c r="D75" s="167"/>
      <c r="E75" s="284"/>
      <c r="F75" s="260">
        <f>F76+F81+F86</f>
        <v>100000</v>
      </c>
      <c r="G75" s="158">
        <f>G76+G81+G86</f>
        <v>100000</v>
      </c>
    </row>
    <row r="76" spans="1:7" s="41" customFormat="1" ht="14.25" customHeight="1">
      <c r="A76" s="137">
        <v>4010</v>
      </c>
      <c r="B76" s="138" t="s">
        <v>46</v>
      </c>
      <c r="C76" s="167"/>
      <c r="D76" s="167"/>
      <c r="E76" s="284"/>
      <c r="F76" s="257">
        <v>83100</v>
      </c>
      <c r="G76" s="139">
        <f>SUM(G77:G80)</f>
        <v>83100</v>
      </c>
    </row>
    <row r="77" spans="1:7" s="302" customFormat="1" ht="15.75" customHeight="1">
      <c r="A77" s="380"/>
      <c r="B77" s="381" t="s">
        <v>95</v>
      </c>
      <c r="C77" s="382"/>
      <c r="D77" s="382"/>
      <c r="E77" s="383"/>
      <c r="F77" s="384"/>
      <c r="G77" s="385">
        <v>34100</v>
      </c>
    </row>
    <row r="78" spans="1:7" s="302" customFormat="1" ht="15.75" customHeight="1">
      <c r="A78" s="296"/>
      <c r="B78" s="297" t="s">
        <v>96</v>
      </c>
      <c r="C78" s="298"/>
      <c r="D78" s="298"/>
      <c r="E78" s="299"/>
      <c r="F78" s="300"/>
      <c r="G78" s="301">
        <v>4900</v>
      </c>
    </row>
    <row r="79" spans="1:7" s="302" customFormat="1" ht="15.75" customHeight="1">
      <c r="A79" s="296"/>
      <c r="B79" s="297" t="s">
        <v>97</v>
      </c>
      <c r="C79" s="298"/>
      <c r="D79" s="298"/>
      <c r="E79" s="299"/>
      <c r="F79" s="300"/>
      <c r="G79" s="301">
        <v>14700</v>
      </c>
    </row>
    <row r="80" spans="1:7" s="302" customFormat="1" ht="15.75" customHeight="1">
      <c r="A80" s="296"/>
      <c r="B80" s="297" t="s">
        <v>98</v>
      </c>
      <c r="C80" s="298"/>
      <c r="D80" s="298"/>
      <c r="E80" s="299"/>
      <c r="F80" s="300"/>
      <c r="G80" s="301">
        <v>29400</v>
      </c>
    </row>
    <row r="81" spans="1:7" s="41" customFormat="1" ht="15.75" customHeight="1">
      <c r="A81" s="37">
        <v>4110</v>
      </c>
      <c r="B81" s="42" t="s">
        <v>60</v>
      </c>
      <c r="C81" s="167"/>
      <c r="D81" s="167"/>
      <c r="E81" s="284"/>
      <c r="F81" s="257">
        <v>14900</v>
      </c>
      <c r="G81" s="139">
        <f>SUM(G82:G85)</f>
        <v>14900</v>
      </c>
    </row>
    <row r="82" spans="1:7" s="302" customFormat="1" ht="14.25" customHeight="1">
      <c r="A82" s="296"/>
      <c r="B82" s="297" t="s">
        <v>95</v>
      </c>
      <c r="C82" s="298"/>
      <c r="D82" s="298"/>
      <c r="E82" s="299"/>
      <c r="F82" s="300"/>
      <c r="G82" s="301">
        <v>6100</v>
      </c>
    </row>
    <row r="83" spans="1:7" s="302" customFormat="1" ht="14.25" customHeight="1">
      <c r="A83" s="296"/>
      <c r="B83" s="297" t="s">
        <v>96</v>
      </c>
      <c r="C83" s="298"/>
      <c r="D83" s="298"/>
      <c r="E83" s="299"/>
      <c r="F83" s="300"/>
      <c r="G83" s="301">
        <v>900</v>
      </c>
    </row>
    <row r="84" spans="1:7" s="302" customFormat="1" ht="14.25" customHeight="1">
      <c r="A84" s="296"/>
      <c r="B84" s="297" t="s">
        <v>97</v>
      </c>
      <c r="C84" s="298"/>
      <c r="D84" s="298"/>
      <c r="E84" s="299"/>
      <c r="F84" s="300"/>
      <c r="G84" s="301">
        <v>2600</v>
      </c>
    </row>
    <row r="85" spans="1:7" s="302" customFormat="1" ht="14.25" customHeight="1">
      <c r="A85" s="296"/>
      <c r="B85" s="297" t="s">
        <v>98</v>
      </c>
      <c r="C85" s="298"/>
      <c r="D85" s="298"/>
      <c r="E85" s="299"/>
      <c r="F85" s="300"/>
      <c r="G85" s="301">
        <v>5300</v>
      </c>
    </row>
    <row r="86" spans="1:7" s="41" customFormat="1" ht="13.5" customHeight="1">
      <c r="A86" s="137">
        <v>4120</v>
      </c>
      <c r="B86" s="138" t="s">
        <v>61</v>
      </c>
      <c r="C86" s="167"/>
      <c r="D86" s="167"/>
      <c r="E86" s="284"/>
      <c r="F86" s="257">
        <v>2000</v>
      </c>
      <c r="G86" s="139">
        <f>SUM(G87:G90)</f>
        <v>2000</v>
      </c>
    </row>
    <row r="87" spans="1:7" s="302" customFormat="1" ht="14.25" customHeight="1">
      <c r="A87" s="296"/>
      <c r="B87" s="297" t="s">
        <v>95</v>
      </c>
      <c r="C87" s="298"/>
      <c r="D87" s="298"/>
      <c r="E87" s="299"/>
      <c r="F87" s="300"/>
      <c r="G87" s="301">
        <v>800</v>
      </c>
    </row>
    <row r="88" spans="1:7" s="302" customFormat="1" ht="14.25" customHeight="1">
      <c r="A88" s="296"/>
      <c r="B88" s="297" t="s">
        <v>96</v>
      </c>
      <c r="C88" s="298"/>
      <c r="D88" s="298"/>
      <c r="E88" s="299"/>
      <c r="F88" s="300"/>
      <c r="G88" s="301">
        <v>100</v>
      </c>
    </row>
    <row r="89" spans="1:7" s="302" customFormat="1" ht="14.25" customHeight="1">
      <c r="A89" s="296"/>
      <c r="B89" s="297" t="s">
        <v>97</v>
      </c>
      <c r="C89" s="298"/>
      <c r="D89" s="298"/>
      <c r="E89" s="299"/>
      <c r="F89" s="300"/>
      <c r="G89" s="301">
        <v>400</v>
      </c>
    </row>
    <row r="90" spans="1:7" s="302" customFormat="1" ht="14.25" customHeight="1">
      <c r="A90" s="296"/>
      <c r="B90" s="297" t="s">
        <v>98</v>
      </c>
      <c r="C90" s="298"/>
      <c r="D90" s="298"/>
      <c r="E90" s="299"/>
      <c r="F90" s="300"/>
      <c r="G90" s="301">
        <v>700</v>
      </c>
    </row>
    <row r="91" spans="1:7" s="140" customFormat="1" ht="36.75" customHeight="1">
      <c r="A91" s="137">
        <v>4300</v>
      </c>
      <c r="B91" s="138" t="s">
        <v>190</v>
      </c>
      <c r="C91" s="205"/>
      <c r="D91" s="205"/>
      <c r="E91" s="286"/>
      <c r="F91" s="257">
        <v>12000</v>
      </c>
      <c r="G91" s="139"/>
    </row>
    <row r="92" spans="1:7" s="41" customFormat="1" ht="27" customHeight="1">
      <c r="A92" s="137">
        <v>6050</v>
      </c>
      <c r="B92" s="138" t="s">
        <v>41</v>
      </c>
      <c r="C92" s="172"/>
      <c r="D92" s="172"/>
      <c r="E92" s="282"/>
      <c r="F92" s="257">
        <v>600000</v>
      </c>
      <c r="G92" s="139">
        <f>SUM(G93:G106)</f>
        <v>600000</v>
      </c>
    </row>
    <row r="93" spans="1:7" s="302" customFormat="1" ht="12.75" customHeight="1">
      <c r="A93" s="296"/>
      <c r="B93" s="297" t="s">
        <v>99</v>
      </c>
      <c r="C93" s="303"/>
      <c r="D93" s="303"/>
      <c r="E93" s="304"/>
      <c r="F93" s="300"/>
      <c r="G93" s="301">
        <v>23000</v>
      </c>
    </row>
    <row r="94" spans="1:7" s="302" customFormat="1" ht="12.75" customHeight="1">
      <c r="A94" s="296"/>
      <c r="B94" s="297" t="s">
        <v>100</v>
      </c>
      <c r="C94" s="303"/>
      <c r="D94" s="303"/>
      <c r="E94" s="304"/>
      <c r="F94" s="300"/>
      <c r="G94" s="301">
        <v>10500</v>
      </c>
    </row>
    <row r="95" spans="1:7" s="302" customFormat="1" ht="12.75" customHeight="1">
      <c r="A95" s="296"/>
      <c r="B95" s="297" t="s">
        <v>95</v>
      </c>
      <c r="C95" s="303"/>
      <c r="D95" s="303"/>
      <c r="E95" s="304"/>
      <c r="F95" s="300"/>
      <c r="G95" s="301">
        <v>50000</v>
      </c>
    </row>
    <row r="96" spans="1:7" s="302" customFormat="1" ht="12.75" customHeight="1">
      <c r="A96" s="296"/>
      <c r="B96" s="297" t="s">
        <v>102</v>
      </c>
      <c r="C96" s="303"/>
      <c r="D96" s="303"/>
      <c r="E96" s="304"/>
      <c r="F96" s="300"/>
      <c r="G96" s="301">
        <v>40000</v>
      </c>
    </row>
    <row r="97" spans="1:7" s="302" customFormat="1" ht="12.75" customHeight="1">
      <c r="A97" s="296"/>
      <c r="B97" s="297" t="s">
        <v>103</v>
      </c>
      <c r="C97" s="303"/>
      <c r="D97" s="303"/>
      <c r="E97" s="304"/>
      <c r="F97" s="300"/>
      <c r="G97" s="301">
        <v>59500</v>
      </c>
    </row>
    <row r="98" spans="1:7" s="302" customFormat="1" ht="12.75" customHeight="1">
      <c r="A98" s="296"/>
      <c r="B98" s="297" t="s">
        <v>104</v>
      </c>
      <c r="C98" s="303"/>
      <c r="D98" s="303"/>
      <c r="E98" s="304"/>
      <c r="F98" s="300"/>
      <c r="G98" s="301">
        <v>20000</v>
      </c>
    </row>
    <row r="99" spans="1:7" s="302" customFormat="1" ht="12.75" customHeight="1">
      <c r="A99" s="296"/>
      <c r="B99" s="297" t="s">
        <v>96</v>
      </c>
      <c r="C99" s="303"/>
      <c r="D99" s="303"/>
      <c r="E99" s="304"/>
      <c r="F99" s="300"/>
      <c r="G99" s="301">
        <v>37000</v>
      </c>
    </row>
    <row r="100" spans="1:7" s="302" customFormat="1" ht="12.75" customHeight="1">
      <c r="A100" s="296"/>
      <c r="B100" s="297" t="s">
        <v>105</v>
      </c>
      <c r="C100" s="303"/>
      <c r="D100" s="303"/>
      <c r="E100" s="304"/>
      <c r="F100" s="300"/>
      <c r="G100" s="301">
        <v>35000</v>
      </c>
    </row>
    <row r="101" spans="1:7" s="302" customFormat="1" ht="12.75" customHeight="1">
      <c r="A101" s="296"/>
      <c r="B101" s="297" t="s">
        <v>106</v>
      </c>
      <c r="C101" s="303"/>
      <c r="D101" s="303"/>
      <c r="E101" s="304"/>
      <c r="F101" s="300"/>
      <c r="G101" s="301">
        <v>54000</v>
      </c>
    </row>
    <row r="102" spans="1:7" s="302" customFormat="1" ht="12.75" customHeight="1">
      <c r="A102" s="296"/>
      <c r="B102" s="297" t="s">
        <v>97</v>
      </c>
      <c r="C102" s="303"/>
      <c r="D102" s="303"/>
      <c r="E102" s="304"/>
      <c r="F102" s="300"/>
      <c r="G102" s="301">
        <v>50000</v>
      </c>
    </row>
    <row r="103" spans="1:7" s="302" customFormat="1" ht="12.75" customHeight="1">
      <c r="A103" s="296"/>
      <c r="B103" s="297" t="s">
        <v>107</v>
      </c>
      <c r="C103" s="303"/>
      <c r="D103" s="303"/>
      <c r="E103" s="304"/>
      <c r="F103" s="300"/>
      <c r="G103" s="301">
        <v>36000</v>
      </c>
    </row>
    <row r="104" spans="1:7" s="302" customFormat="1" ht="12.75" customHeight="1">
      <c r="A104" s="296"/>
      <c r="B104" s="297" t="s">
        <v>108</v>
      </c>
      <c r="C104" s="303"/>
      <c r="D104" s="303"/>
      <c r="E104" s="304"/>
      <c r="F104" s="300"/>
      <c r="G104" s="301">
        <v>105000</v>
      </c>
    </row>
    <row r="105" spans="1:7" s="302" customFormat="1" ht="12.75" customHeight="1">
      <c r="A105" s="296"/>
      <c r="B105" s="297" t="s">
        <v>109</v>
      </c>
      <c r="C105" s="303"/>
      <c r="D105" s="303"/>
      <c r="E105" s="304"/>
      <c r="F105" s="300"/>
      <c r="G105" s="301">
        <v>40000</v>
      </c>
    </row>
    <row r="106" spans="1:7" s="41" customFormat="1" ht="12.75" customHeight="1" thickBot="1">
      <c r="A106" s="137"/>
      <c r="B106" s="297" t="s">
        <v>110</v>
      </c>
      <c r="C106" s="172"/>
      <c r="D106" s="172"/>
      <c r="E106" s="282"/>
      <c r="F106" s="257"/>
      <c r="G106" s="301">
        <v>40000</v>
      </c>
    </row>
    <row r="107" spans="1:7" s="32" customFormat="1" ht="16.5" customHeight="1" thickBot="1" thickTop="1">
      <c r="A107" s="27">
        <v>852</v>
      </c>
      <c r="B107" s="174" t="s">
        <v>52</v>
      </c>
      <c r="C107" s="162" t="s">
        <v>14</v>
      </c>
      <c r="D107" s="344">
        <f>D108++D115+D121+D112</f>
        <v>20000</v>
      </c>
      <c r="E107" s="294">
        <f>E108+E115+E121+E112</f>
        <v>113000</v>
      </c>
      <c r="F107" s="30">
        <f>F108+F115++F121+F112</f>
        <v>46662</v>
      </c>
      <c r="G107" s="31">
        <f>G108+G115+G121+G112</f>
        <v>139662</v>
      </c>
    </row>
    <row r="108" spans="1:7" s="32" customFormat="1" ht="25.5" customHeight="1" thickTop="1">
      <c r="A108" s="77">
        <v>85203</v>
      </c>
      <c r="B108" s="98" t="s">
        <v>159</v>
      </c>
      <c r="C108" s="166"/>
      <c r="D108" s="166"/>
      <c r="E108" s="281"/>
      <c r="F108" s="70">
        <f>SUM(F109:F110)</f>
        <v>995</v>
      </c>
      <c r="G108" s="66">
        <f>SUM(G109:G111)</f>
        <v>29746</v>
      </c>
    </row>
    <row r="109" spans="1:7" s="41" customFormat="1" ht="13.5" customHeight="1">
      <c r="A109" s="137">
        <v>4040</v>
      </c>
      <c r="B109" s="138" t="s">
        <v>45</v>
      </c>
      <c r="C109" s="167"/>
      <c r="D109" s="167"/>
      <c r="E109" s="284"/>
      <c r="F109" s="39"/>
      <c r="G109" s="40">
        <v>995</v>
      </c>
    </row>
    <row r="110" spans="1:7" s="41" customFormat="1" ht="13.5" customHeight="1">
      <c r="A110" s="137">
        <v>4110</v>
      </c>
      <c r="B110" s="138" t="s">
        <v>60</v>
      </c>
      <c r="C110" s="167"/>
      <c r="D110" s="167"/>
      <c r="E110" s="284"/>
      <c r="F110" s="39">
        <v>995</v>
      </c>
      <c r="G110" s="40"/>
    </row>
    <row r="111" spans="1:7" s="41" customFormat="1" ht="13.5" customHeight="1">
      <c r="A111" s="37">
        <v>4260</v>
      </c>
      <c r="B111" s="38" t="s">
        <v>58</v>
      </c>
      <c r="C111" s="167"/>
      <c r="D111" s="167"/>
      <c r="E111" s="284"/>
      <c r="F111" s="39"/>
      <c r="G111" s="40">
        <v>28751</v>
      </c>
    </row>
    <row r="112" spans="1:7" s="41" customFormat="1" ht="44.25" customHeight="1">
      <c r="A112" s="178">
        <v>85214</v>
      </c>
      <c r="B112" s="179" t="s">
        <v>176</v>
      </c>
      <c r="C112" s="180"/>
      <c r="D112" s="180"/>
      <c r="E112" s="329">
        <f>SUM(E113)</f>
        <v>45000</v>
      </c>
      <c r="F112" s="258"/>
      <c r="G112" s="181">
        <f>SUM(G113:G114)</f>
        <v>45000</v>
      </c>
    </row>
    <row r="113" spans="1:7" s="140" customFormat="1" ht="29.25" customHeight="1">
      <c r="A113" s="137">
        <v>2030</v>
      </c>
      <c r="B113" s="171" t="s">
        <v>131</v>
      </c>
      <c r="C113" s="172"/>
      <c r="D113" s="172"/>
      <c r="E113" s="323">
        <v>45000</v>
      </c>
      <c r="F113" s="257"/>
      <c r="G113" s="139"/>
    </row>
    <row r="114" spans="1:7" s="41" customFormat="1" ht="13.5" customHeight="1">
      <c r="A114" s="183">
        <v>3110</v>
      </c>
      <c r="B114" s="394" t="s">
        <v>172</v>
      </c>
      <c r="C114" s="163"/>
      <c r="D114" s="163"/>
      <c r="E114" s="322"/>
      <c r="F114" s="256"/>
      <c r="G114" s="136">
        <v>45000</v>
      </c>
    </row>
    <row r="115" spans="1:7" s="41" customFormat="1" ht="12.75" customHeight="1">
      <c r="A115" s="178">
        <v>85219</v>
      </c>
      <c r="B115" s="207" t="s">
        <v>87</v>
      </c>
      <c r="C115" s="180"/>
      <c r="D115" s="180"/>
      <c r="E115" s="283"/>
      <c r="F115" s="258">
        <f>SUM(F116:F120)</f>
        <v>45667</v>
      </c>
      <c r="G115" s="181">
        <f>SUM(G116:G120)</f>
        <v>16916</v>
      </c>
    </row>
    <row r="116" spans="1:7" s="41" customFormat="1" ht="14.25" customHeight="1">
      <c r="A116" s="137">
        <v>4010</v>
      </c>
      <c r="B116" s="138" t="s">
        <v>46</v>
      </c>
      <c r="C116" s="205"/>
      <c r="D116" s="205"/>
      <c r="E116" s="286"/>
      <c r="F116" s="260"/>
      <c r="G116" s="139"/>
    </row>
    <row r="117" spans="1:7" s="140" customFormat="1" ht="14.25" customHeight="1">
      <c r="A117" s="137">
        <v>4040</v>
      </c>
      <c r="B117" s="171" t="s">
        <v>45</v>
      </c>
      <c r="C117" s="172"/>
      <c r="D117" s="172"/>
      <c r="E117" s="282"/>
      <c r="F117" s="257">
        <v>40667</v>
      </c>
      <c r="G117" s="139"/>
    </row>
    <row r="118" spans="1:7" s="41" customFormat="1" ht="14.25" customHeight="1">
      <c r="A118" s="37">
        <v>4110</v>
      </c>
      <c r="B118" s="138" t="s">
        <v>60</v>
      </c>
      <c r="C118" s="172"/>
      <c r="D118" s="172"/>
      <c r="E118" s="282"/>
      <c r="F118" s="257">
        <v>5000</v>
      </c>
      <c r="G118" s="139"/>
    </row>
    <row r="119" spans="1:7" s="41" customFormat="1" ht="14.25" customHeight="1">
      <c r="A119" s="137">
        <v>4140</v>
      </c>
      <c r="B119" s="138" t="s">
        <v>28</v>
      </c>
      <c r="C119" s="172"/>
      <c r="D119" s="172"/>
      <c r="E119" s="282"/>
      <c r="F119" s="257"/>
      <c r="G119" s="139">
        <v>5000</v>
      </c>
    </row>
    <row r="120" spans="1:7" s="41" customFormat="1" ht="14.25" customHeight="1">
      <c r="A120" s="479">
        <v>4210</v>
      </c>
      <c r="B120" s="397" t="s">
        <v>18</v>
      </c>
      <c r="C120" s="480"/>
      <c r="D120" s="480"/>
      <c r="E120" s="481"/>
      <c r="F120" s="442"/>
      <c r="G120" s="443">
        <v>11916</v>
      </c>
    </row>
    <row r="121" spans="1:7" s="206" customFormat="1" ht="12.75" customHeight="1">
      <c r="A121" s="178">
        <v>85295</v>
      </c>
      <c r="B121" s="207" t="s">
        <v>13</v>
      </c>
      <c r="C121" s="180"/>
      <c r="D121" s="379">
        <f>SUM(D122:D125)</f>
        <v>20000</v>
      </c>
      <c r="E121" s="379">
        <f>SUM(E122:E125)</f>
        <v>68000</v>
      </c>
      <c r="F121" s="429"/>
      <c r="G121" s="428">
        <f>SUM(G122:G125)</f>
        <v>48000</v>
      </c>
    </row>
    <row r="122" spans="1:7" s="206" customFormat="1" ht="31.5" customHeight="1">
      <c r="A122" s="137">
        <v>2030</v>
      </c>
      <c r="B122" s="171" t="s">
        <v>131</v>
      </c>
      <c r="C122" s="205"/>
      <c r="D122" s="427"/>
      <c r="E122" s="323">
        <v>48000</v>
      </c>
      <c r="F122" s="257"/>
      <c r="G122" s="139"/>
    </row>
    <row r="123" spans="1:7" s="206" customFormat="1" ht="15" customHeight="1">
      <c r="A123" s="137">
        <v>3110</v>
      </c>
      <c r="B123" s="138" t="s">
        <v>172</v>
      </c>
      <c r="C123" s="205"/>
      <c r="D123" s="427"/>
      <c r="E123" s="323"/>
      <c r="F123" s="257"/>
      <c r="G123" s="139">
        <v>48000</v>
      </c>
    </row>
    <row r="124" spans="1:7" s="140" customFormat="1" ht="72.75" customHeight="1">
      <c r="A124" s="37">
        <v>2330</v>
      </c>
      <c r="B124" s="392" t="s">
        <v>135</v>
      </c>
      <c r="C124" s="172"/>
      <c r="D124" s="343">
        <v>20000</v>
      </c>
      <c r="E124" s="323"/>
      <c r="F124" s="257"/>
      <c r="G124" s="139"/>
    </row>
    <row r="125" spans="1:7" s="41" customFormat="1" ht="58.5" customHeight="1" thickBot="1">
      <c r="A125" s="37">
        <v>2710</v>
      </c>
      <c r="B125" s="392" t="s">
        <v>134</v>
      </c>
      <c r="C125" s="167"/>
      <c r="D125" s="393"/>
      <c r="E125" s="323">
        <v>20000</v>
      </c>
      <c r="F125" s="39"/>
      <c r="G125" s="40"/>
    </row>
    <row r="126" spans="1:7" s="32" customFormat="1" ht="28.5" customHeight="1" thickBot="1" thickTop="1">
      <c r="A126" s="27">
        <v>854</v>
      </c>
      <c r="B126" s="174" t="s">
        <v>32</v>
      </c>
      <c r="C126" s="162" t="s">
        <v>27</v>
      </c>
      <c r="D126" s="162"/>
      <c r="E126" s="143">
        <f>E129</f>
        <v>105589</v>
      </c>
      <c r="F126" s="30">
        <f>F127+F132+F135+F129</f>
        <v>4100</v>
      </c>
      <c r="G126" s="31">
        <f>G127+G132+G135+G129</f>
        <v>109689</v>
      </c>
    </row>
    <row r="127" spans="1:7" s="32" customFormat="1" ht="14.25" customHeight="1" thickTop="1">
      <c r="A127" s="77">
        <v>85401</v>
      </c>
      <c r="B127" s="98" t="s">
        <v>64</v>
      </c>
      <c r="C127" s="166"/>
      <c r="D127" s="166"/>
      <c r="E127" s="327"/>
      <c r="F127" s="70">
        <f>SUM(F128:F128)</f>
        <v>950</v>
      </c>
      <c r="G127" s="66"/>
    </row>
    <row r="128" spans="1:7" s="41" customFormat="1" ht="12" customHeight="1">
      <c r="A128" s="137">
        <v>4040</v>
      </c>
      <c r="B128" s="138" t="s">
        <v>45</v>
      </c>
      <c r="C128" s="167"/>
      <c r="D128" s="167"/>
      <c r="E128" s="328"/>
      <c r="F128" s="39">
        <v>950</v>
      </c>
      <c r="G128" s="40"/>
    </row>
    <row r="129" spans="1:7" s="41" customFormat="1" ht="15" customHeight="1">
      <c r="A129" s="178">
        <v>85415</v>
      </c>
      <c r="B129" s="179" t="s">
        <v>76</v>
      </c>
      <c r="C129" s="180"/>
      <c r="D129" s="180"/>
      <c r="E129" s="329">
        <f>SUM(E130)</f>
        <v>105589</v>
      </c>
      <c r="F129" s="258"/>
      <c r="G129" s="181">
        <f>SUM(G130:G131)</f>
        <v>105589</v>
      </c>
    </row>
    <row r="130" spans="1:7" s="140" customFormat="1" ht="29.25" customHeight="1">
      <c r="A130" s="137">
        <v>2030</v>
      </c>
      <c r="B130" s="171" t="s">
        <v>131</v>
      </c>
      <c r="C130" s="172"/>
      <c r="D130" s="172"/>
      <c r="E130" s="323">
        <v>105589</v>
      </c>
      <c r="F130" s="257"/>
      <c r="G130" s="139"/>
    </row>
    <row r="131" spans="1:7" s="41" customFormat="1" ht="12.75" customHeight="1">
      <c r="A131" s="183">
        <v>3240</v>
      </c>
      <c r="B131" s="394" t="s">
        <v>77</v>
      </c>
      <c r="C131" s="163"/>
      <c r="D131" s="163"/>
      <c r="E131" s="322"/>
      <c r="F131" s="256"/>
      <c r="G131" s="136">
        <v>105589</v>
      </c>
    </row>
    <row r="132" spans="1:7" s="41" customFormat="1" ht="14.25" customHeight="1">
      <c r="A132" s="178">
        <v>85417</v>
      </c>
      <c r="B132" s="179" t="s">
        <v>197</v>
      </c>
      <c r="C132" s="180"/>
      <c r="D132" s="180"/>
      <c r="E132" s="329"/>
      <c r="F132" s="258">
        <f>SUM(F133:F134)</f>
        <v>3150</v>
      </c>
      <c r="G132" s="181">
        <f>SUM(G133:G134)</f>
        <v>3150</v>
      </c>
    </row>
    <row r="133" spans="1:7" s="140" customFormat="1" ht="14.25" customHeight="1">
      <c r="A133" s="137">
        <v>4210</v>
      </c>
      <c r="B133" s="138" t="s">
        <v>18</v>
      </c>
      <c r="C133" s="172"/>
      <c r="D133" s="172"/>
      <c r="E133" s="323"/>
      <c r="F133" s="257">
        <v>3150</v>
      </c>
      <c r="G133" s="139"/>
    </row>
    <row r="134" spans="1:7" s="41" customFormat="1" ht="16.5" customHeight="1">
      <c r="A134" s="183">
        <v>4270</v>
      </c>
      <c r="B134" s="394" t="s">
        <v>25</v>
      </c>
      <c r="C134" s="163"/>
      <c r="D134" s="163"/>
      <c r="E134" s="275"/>
      <c r="F134" s="256"/>
      <c r="G134" s="136">
        <v>3150</v>
      </c>
    </row>
    <row r="135" spans="1:7" s="41" customFormat="1" ht="15" customHeight="1">
      <c r="A135" s="178">
        <v>85495</v>
      </c>
      <c r="B135" s="179" t="s">
        <v>13</v>
      </c>
      <c r="C135" s="180"/>
      <c r="D135" s="180"/>
      <c r="E135" s="283"/>
      <c r="F135" s="258"/>
      <c r="G135" s="181">
        <f>SUM(G136)</f>
        <v>950</v>
      </c>
    </row>
    <row r="136" spans="1:7" s="140" customFormat="1" ht="29.25" customHeight="1" thickBot="1">
      <c r="A136" s="137">
        <v>4010</v>
      </c>
      <c r="B136" s="138" t="s">
        <v>161</v>
      </c>
      <c r="C136" s="172"/>
      <c r="D136" s="172"/>
      <c r="E136" s="282"/>
      <c r="F136" s="257"/>
      <c r="G136" s="139">
        <v>950</v>
      </c>
    </row>
    <row r="137" spans="1:7" s="41" customFormat="1" ht="33" customHeight="1" thickBot="1" thickTop="1">
      <c r="A137" s="27">
        <v>900</v>
      </c>
      <c r="B137" s="73" t="s">
        <v>42</v>
      </c>
      <c r="C137" s="162" t="s">
        <v>15</v>
      </c>
      <c r="D137" s="162"/>
      <c r="E137" s="274"/>
      <c r="F137" s="253">
        <f>F138+F140</f>
        <v>20000</v>
      </c>
      <c r="G137" s="111">
        <f>G138+G140</f>
        <v>126680</v>
      </c>
    </row>
    <row r="138" spans="1:7" s="41" customFormat="1" ht="22.5" customHeight="1" thickTop="1">
      <c r="A138" s="77">
        <v>90004</v>
      </c>
      <c r="B138" s="86" t="s">
        <v>50</v>
      </c>
      <c r="C138" s="166"/>
      <c r="D138" s="166"/>
      <c r="E138" s="281"/>
      <c r="F138" s="261">
        <f>SUM(F139:F139)</f>
        <v>20000</v>
      </c>
      <c r="G138" s="112"/>
    </row>
    <row r="139" spans="1:7" s="140" customFormat="1" ht="16.5" customHeight="1">
      <c r="A139" s="137">
        <v>4300</v>
      </c>
      <c r="B139" s="138" t="s">
        <v>12</v>
      </c>
      <c r="C139" s="172"/>
      <c r="D139" s="172"/>
      <c r="E139" s="282"/>
      <c r="F139" s="257">
        <v>20000</v>
      </c>
      <c r="G139" s="139"/>
    </row>
    <row r="140" spans="1:7" s="41" customFormat="1" ht="15" customHeight="1">
      <c r="A140" s="33">
        <v>90095</v>
      </c>
      <c r="B140" s="74" t="s">
        <v>13</v>
      </c>
      <c r="C140" s="165"/>
      <c r="D140" s="165"/>
      <c r="E140" s="277"/>
      <c r="F140" s="258"/>
      <c r="G140" s="181">
        <f>SUM(G141:G142)</f>
        <v>126680</v>
      </c>
    </row>
    <row r="141" spans="1:7" s="41" customFormat="1" ht="15" customHeight="1">
      <c r="A141" s="37">
        <v>4270</v>
      </c>
      <c r="B141" s="42" t="s">
        <v>25</v>
      </c>
      <c r="C141" s="167"/>
      <c r="D141" s="167"/>
      <c r="E141" s="284"/>
      <c r="F141" s="257"/>
      <c r="G141" s="139">
        <v>20000</v>
      </c>
    </row>
    <row r="142" spans="1:7" s="41" customFormat="1" ht="14.25" customHeight="1">
      <c r="A142" s="37">
        <v>4270</v>
      </c>
      <c r="B142" s="42" t="s">
        <v>25</v>
      </c>
      <c r="C142" s="167"/>
      <c r="D142" s="167"/>
      <c r="E142" s="284"/>
      <c r="F142" s="257"/>
      <c r="G142" s="139">
        <f>SUM(G143:G150)</f>
        <v>106680</v>
      </c>
    </row>
    <row r="143" spans="1:7" s="41" customFormat="1" ht="29.25" customHeight="1">
      <c r="A143" s="362"/>
      <c r="B143" s="363" t="s">
        <v>142</v>
      </c>
      <c r="C143" s="167"/>
      <c r="D143" s="167"/>
      <c r="E143" s="284"/>
      <c r="F143" s="257"/>
      <c r="G143" s="301">
        <v>9120</v>
      </c>
    </row>
    <row r="144" spans="1:7" s="41" customFormat="1" ht="29.25" customHeight="1">
      <c r="A144" s="362"/>
      <c r="B144" s="363" t="s">
        <v>143</v>
      </c>
      <c r="C144" s="167"/>
      <c r="D144" s="167"/>
      <c r="E144" s="284"/>
      <c r="F144" s="257"/>
      <c r="G144" s="301">
        <v>7200</v>
      </c>
    </row>
    <row r="145" spans="1:7" s="41" customFormat="1" ht="29.25" customHeight="1">
      <c r="A145" s="362"/>
      <c r="B145" s="363" t="s">
        <v>144</v>
      </c>
      <c r="C145" s="167"/>
      <c r="D145" s="167"/>
      <c r="E145" s="284"/>
      <c r="F145" s="257"/>
      <c r="G145" s="301">
        <v>8800</v>
      </c>
    </row>
    <row r="146" spans="1:7" s="41" customFormat="1" ht="26.25" customHeight="1">
      <c r="A146" s="362"/>
      <c r="B146" s="363" t="s">
        <v>145</v>
      </c>
      <c r="C146" s="167"/>
      <c r="D146" s="167"/>
      <c r="E146" s="284"/>
      <c r="F146" s="257"/>
      <c r="G146" s="301">
        <v>17960</v>
      </c>
    </row>
    <row r="147" spans="1:7" s="41" customFormat="1" ht="41.25" customHeight="1">
      <c r="A147" s="362"/>
      <c r="B147" s="363" t="s">
        <v>146</v>
      </c>
      <c r="C147" s="167"/>
      <c r="D147" s="167"/>
      <c r="E147" s="284"/>
      <c r="F147" s="257"/>
      <c r="G147" s="301">
        <v>19200</v>
      </c>
    </row>
    <row r="148" spans="1:7" s="41" customFormat="1" ht="29.25" customHeight="1">
      <c r="A148" s="472"/>
      <c r="B148" s="444" t="s">
        <v>147</v>
      </c>
      <c r="C148" s="163"/>
      <c r="D148" s="163"/>
      <c r="E148" s="275"/>
      <c r="F148" s="442"/>
      <c r="G148" s="385">
        <v>14280</v>
      </c>
    </row>
    <row r="149" spans="1:7" s="41" customFormat="1" ht="29.25" customHeight="1">
      <c r="A149" s="362"/>
      <c r="B149" s="363" t="s">
        <v>148</v>
      </c>
      <c r="C149" s="167"/>
      <c r="D149" s="167"/>
      <c r="E149" s="284"/>
      <c r="F149" s="257"/>
      <c r="G149" s="301">
        <v>17080</v>
      </c>
    </row>
    <row r="150" spans="1:7" s="41" customFormat="1" ht="29.25" customHeight="1" thickBot="1">
      <c r="A150" s="473"/>
      <c r="B150" s="363" t="s">
        <v>149</v>
      </c>
      <c r="C150" s="167"/>
      <c r="D150" s="167"/>
      <c r="E150" s="284"/>
      <c r="F150" s="257"/>
      <c r="G150" s="301">
        <v>13040</v>
      </c>
    </row>
    <row r="151" spans="1:7" s="43" customFormat="1" ht="30.75" customHeight="1" thickBot="1" thickTop="1">
      <c r="A151" s="82" t="s">
        <v>33</v>
      </c>
      <c r="B151" s="28" t="s">
        <v>34</v>
      </c>
      <c r="C151" s="474" t="s">
        <v>14</v>
      </c>
      <c r="D151" s="475"/>
      <c r="E151" s="476"/>
      <c r="F151" s="477">
        <f>F152+F154</f>
        <v>247000</v>
      </c>
      <c r="G151" s="478">
        <f>G152+G154</f>
        <v>219100</v>
      </c>
    </row>
    <row r="152" spans="1:7" s="43" customFormat="1" ht="18" customHeight="1" thickTop="1">
      <c r="A152" s="83" t="s">
        <v>35</v>
      </c>
      <c r="B152" s="78" t="s">
        <v>36</v>
      </c>
      <c r="C152" s="168"/>
      <c r="D152" s="350"/>
      <c r="E152" s="291"/>
      <c r="F152" s="262">
        <f>SUM(F153:F153)</f>
        <v>247000</v>
      </c>
      <c r="G152" s="84"/>
    </row>
    <row r="153" spans="1:7" s="90" customFormat="1" ht="15" customHeight="1">
      <c r="A153" s="386" t="s">
        <v>37</v>
      </c>
      <c r="B153" s="238" t="s">
        <v>12</v>
      </c>
      <c r="C153" s="387"/>
      <c r="D153" s="388"/>
      <c r="E153" s="389"/>
      <c r="F153" s="390">
        <v>247000</v>
      </c>
      <c r="G153" s="391"/>
    </row>
    <row r="154" spans="1:7" s="107" customFormat="1" ht="21" customHeight="1">
      <c r="A154" s="105">
        <v>92109</v>
      </c>
      <c r="B154" s="106" t="s">
        <v>44</v>
      </c>
      <c r="C154" s="225"/>
      <c r="D154" s="351"/>
      <c r="E154" s="292"/>
      <c r="F154" s="263"/>
      <c r="G154" s="110">
        <f>SUM(G155)</f>
        <v>219100</v>
      </c>
    </row>
    <row r="155" spans="1:7" s="107" customFormat="1" ht="43.5" thickBot="1">
      <c r="A155" s="108">
        <v>2480</v>
      </c>
      <c r="B155" s="109" t="s">
        <v>136</v>
      </c>
      <c r="C155" s="169"/>
      <c r="D155" s="352"/>
      <c r="E155" s="293"/>
      <c r="F155" s="264"/>
      <c r="G155" s="212">
        <v>219100</v>
      </c>
    </row>
    <row r="156" spans="1:7" s="107" customFormat="1" ht="16.5" thickBot="1" thickTop="1">
      <c r="A156" s="82" t="s">
        <v>191</v>
      </c>
      <c r="B156" s="28" t="s">
        <v>192</v>
      </c>
      <c r="C156" s="485"/>
      <c r="D156" s="488"/>
      <c r="E156" s="489"/>
      <c r="F156" s="491">
        <f>SUM(F157)</f>
        <v>24000</v>
      </c>
      <c r="G156" s="492">
        <f>SUM(G157)</f>
        <v>24000</v>
      </c>
    </row>
    <row r="157" spans="1:7" s="107" customFormat="1" ht="15.75" thickTop="1">
      <c r="A157" s="83" t="s">
        <v>193</v>
      </c>
      <c r="B157" s="78" t="s">
        <v>194</v>
      </c>
      <c r="C157" s="484"/>
      <c r="D157" s="486"/>
      <c r="E157" s="490"/>
      <c r="F157" s="493">
        <f>SUM(F158:F159)</f>
        <v>24000</v>
      </c>
      <c r="G157" s="494">
        <f>SUM(G158:G159)</f>
        <v>24000</v>
      </c>
    </row>
    <row r="158" spans="1:7" s="500" customFormat="1" ht="45">
      <c r="A158" s="496">
        <v>6010</v>
      </c>
      <c r="B158" s="120" t="s">
        <v>195</v>
      </c>
      <c r="C158" s="497" t="s">
        <v>169</v>
      </c>
      <c r="D158" s="498"/>
      <c r="E158" s="499"/>
      <c r="F158" s="432"/>
      <c r="G158" s="495">
        <v>24000</v>
      </c>
    </row>
    <row r="159" spans="1:7" s="107" customFormat="1" ht="43.5" thickBot="1">
      <c r="A159" s="122">
        <v>6050</v>
      </c>
      <c r="B159" s="123" t="s">
        <v>196</v>
      </c>
      <c r="C159" s="169" t="s">
        <v>15</v>
      </c>
      <c r="D159" s="487"/>
      <c r="E159" s="293"/>
      <c r="F159" s="482">
        <v>24000</v>
      </c>
      <c r="G159" s="483"/>
    </row>
    <row r="160" spans="1:7" s="48" customFormat="1" ht="17.25" thickBot="1" thickTop="1">
      <c r="A160" s="44"/>
      <c r="B160" s="45" t="s">
        <v>16</v>
      </c>
      <c r="C160" s="45"/>
      <c r="D160" s="353">
        <f>D151+D47+D29+D10+D44+D126+D137+D107</f>
        <v>20000</v>
      </c>
      <c r="E160" s="354">
        <f>E151+E47+E29+E10+E44+E126+E137+E107</f>
        <v>218589</v>
      </c>
      <c r="F160" s="265">
        <f>F151+F47+F29+F10+F44+F126+F137+F107+F156</f>
        <v>1699614</v>
      </c>
      <c r="G160" s="47">
        <f>G151+G47+G29+G10+G44+G126+G137+G107+G156</f>
        <v>1745806</v>
      </c>
    </row>
    <row r="161" spans="1:7" s="53" customFormat="1" ht="17.25" thickBot="1" thickTop="1">
      <c r="A161" s="49"/>
      <c r="B161" s="50" t="s">
        <v>17</v>
      </c>
      <c r="C161" s="50"/>
      <c r="D161" s="355">
        <f>E160-D160</f>
        <v>198589</v>
      </c>
      <c r="E161" s="356"/>
      <c r="F161" s="51">
        <f>G160-F160</f>
        <v>46192</v>
      </c>
      <c r="G161" s="52"/>
    </row>
    <row r="162" ht="16.5" thickTop="1"/>
  </sheetData>
  <printOptions horizontalCentered="1"/>
  <pageMargins left="0" right="0" top="0.984251968503937" bottom="0.3937007874015748" header="0.5118110236220472" footer="0.5118110236220472"/>
  <pageSetup firstPageNumber="4" useFirstPageNumber="1" horizontalDpi="600" verticalDpi="600" orientation="portrait" paperSize="9" r:id="rId1"/>
  <headerFooter alignWithMargins="0">
    <oddHeader>&amp;C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115"/>
  <sheetViews>
    <sheetView workbookViewId="0" topLeftCell="A1">
      <selection activeCell="F6" sqref="F6"/>
    </sheetView>
  </sheetViews>
  <sheetFormatPr defaultColWidth="9.33203125" defaultRowHeight="12.75"/>
  <cols>
    <col min="1" max="1" width="9.16015625" style="1" customWidth="1"/>
    <col min="2" max="2" width="44.66015625" style="1" customWidth="1"/>
    <col min="3" max="3" width="8" style="1" customWidth="1"/>
    <col min="4" max="5" width="17.5" style="1" customWidth="1"/>
    <col min="6" max="16384" width="11.66015625" style="1" customWidth="1"/>
  </cols>
  <sheetData>
    <row r="1" ht="12.75" customHeight="1">
      <c r="D1" s="2" t="s">
        <v>19</v>
      </c>
    </row>
    <row r="2" spans="1:4" ht="12.75" customHeight="1">
      <c r="A2" s="3"/>
      <c r="B2" s="4"/>
      <c r="C2" s="5"/>
      <c r="D2" s="6" t="s">
        <v>201</v>
      </c>
    </row>
    <row r="3" spans="1:4" ht="12.75" customHeight="1">
      <c r="A3" s="3"/>
      <c r="B3" s="4"/>
      <c r="C3" s="5"/>
      <c r="D3" s="6" t="s">
        <v>1</v>
      </c>
    </row>
    <row r="4" spans="1:4" ht="12.75" customHeight="1">
      <c r="A4" s="3"/>
      <c r="B4" s="4"/>
      <c r="C4" s="5"/>
      <c r="D4" s="6" t="s">
        <v>199</v>
      </c>
    </row>
    <row r="5" spans="1:5" s="11" customFormat="1" ht="37.5">
      <c r="A5" s="7" t="s">
        <v>89</v>
      </c>
      <c r="B5" s="8"/>
      <c r="C5" s="9"/>
      <c r="D5" s="10"/>
      <c r="E5" s="10"/>
    </row>
    <row r="6" spans="1:5" s="11" customFormat="1" ht="19.5" thickBot="1">
      <c r="A6" s="7"/>
      <c r="B6" s="8"/>
      <c r="C6" s="9"/>
      <c r="E6" s="12" t="s">
        <v>2</v>
      </c>
    </row>
    <row r="7" spans="1:5" s="17" customFormat="1" ht="21">
      <c r="A7" s="13" t="s">
        <v>3</v>
      </c>
      <c r="B7" s="14" t="s">
        <v>4</v>
      </c>
      <c r="C7" s="15" t="s">
        <v>5</v>
      </c>
      <c r="D7" s="76" t="s">
        <v>7</v>
      </c>
      <c r="E7" s="16"/>
    </row>
    <row r="8" spans="1:5" s="17" customFormat="1" ht="15" customHeight="1">
      <c r="A8" s="18" t="s">
        <v>8</v>
      </c>
      <c r="B8" s="19"/>
      <c r="C8" s="20" t="s">
        <v>9</v>
      </c>
      <c r="D8" s="21" t="s">
        <v>11</v>
      </c>
      <c r="E8" s="22" t="s">
        <v>10</v>
      </c>
    </row>
    <row r="9" spans="1:5" s="26" customFormat="1" ht="12" thickBot="1">
      <c r="A9" s="23">
        <v>1</v>
      </c>
      <c r="B9" s="24">
        <v>2</v>
      </c>
      <c r="C9" s="24">
        <v>3</v>
      </c>
      <c r="D9" s="25">
        <v>4</v>
      </c>
      <c r="E9" s="157">
        <v>5</v>
      </c>
    </row>
    <row r="10" spans="1:5" s="26" customFormat="1" ht="15.75" thickBot="1" thickTop="1">
      <c r="A10" s="27">
        <v>600</v>
      </c>
      <c r="B10" s="28" t="s">
        <v>23</v>
      </c>
      <c r="C10" s="29" t="s">
        <v>15</v>
      </c>
      <c r="D10" s="30">
        <f>SUM(D11)</f>
        <v>1050000</v>
      </c>
      <c r="E10" s="97">
        <f>SUM(E11)</f>
        <v>1050000</v>
      </c>
    </row>
    <row r="11" spans="1:5" s="26" customFormat="1" ht="29.25" thickTop="1">
      <c r="A11" s="146">
        <v>60015</v>
      </c>
      <c r="B11" s="78" t="s">
        <v>56</v>
      </c>
      <c r="C11" s="147"/>
      <c r="D11" s="148">
        <f>SUM(D13:D15)</f>
        <v>1050000</v>
      </c>
      <c r="E11" s="155">
        <f>SUM(E13:E15)</f>
        <v>1050000</v>
      </c>
    </row>
    <row r="12" spans="1:5" s="154" customFormat="1" ht="15">
      <c r="A12" s="149">
        <v>4170</v>
      </c>
      <c r="B12" s="138" t="s">
        <v>29</v>
      </c>
      <c r="C12" s="150"/>
      <c r="D12" s="151"/>
      <c r="E12" s="156"/>
    </row>
    <row r="13" spans="1:5" s="26" customFormat="1" ht="15">
      <c r="A13" s="149">
        <v>4270</v>
      </c>
      <c r="B13" s="138" t="s">
        <v>25</v>
      </c>
      <c r="C13" s="150"/>
      <c r="D13" s="151">
        <v>50000</v>
      </c>
      <c r="E13" s="156"/>
    </row>
    <row r="14" spans="1:5" s="26" customFormat="1" ht="15">
      <c r="A14" s="149">
        <v>4430</v>
      </c>
      <c r="B14" s="138" t="s">
        <v>20</v>
      </c>
      <c r="C14" s="150"/>
      <c r="D14" s="151"/>
      <c r="E14" s="156"/>
    </row>
    <row r="15" spans="1:5" s="26" customFormat="1" ht="20.25" customHeight="1">
      <c r="A15" s="37">
        <v>6050</v>
      </c>
      <c r="B15" s="42" t="s">
        <v>57</v>
      </c>
      <c r="C15" s="152"/>
      <c r="D15" s="153">
        <f>SUM(D16:D18)</f>
        <v>1000000</v>
      </c>
      <c r="E15" s="314">
        <f>SUM(E16:E18)</f>
        <v>1050000</v>
      </c>
    </row>
    <row r="16" spans="1:5" s="302" customFormat="1" ht="15.75" customHeight="1">
      <c r="A16" s="296"/>
      <c r="B16" s="297" t="s">
        <v>175</v>
      </c>
      <c r="C16" s="359"/>
      <c r="D16" s="360"/>
      <c r="E16" s="301">
        <v>1000000</v>
      </c>
    </row>
    <row r="17" spans="1:5" s="302" customFormat="1" ht="13.5">
      <c r="A17" s="296"/>
      <c r="B17" s="297" t="s">
        <v>139</v>
      </c>
      <c r="C17" s="359"/>
      <c r="D17" s="360">
        <v>1000000</v>
      </c>
      <c r="E17" s="301"/>
    </row>
    <row r="18" spans="1:5" s="302" customFormat="1" ht="14.25" thickBot="1">
      <c r="A18" s="296"/>
      <c r="B18" s="297" t="s">
        <v>140</v>
      </c>
      <c r="C18" s="359"/>
      <c r="D18" s="360"/>
      <c r="E18" s="301">
        <v>50000</v>
      </c>
    </row>
    <row r="19" spans="1:6" s="43" customFormat="1" ht="15.75" thickBot="1" thickTop="1">
      <c r="A19" s="82" t="s">
        <v>38</v>
      </c>
      <c r="B19" s="28" t="s">
        <v>30</v>
      </c>
      <c r="C19" s="89" t="s">
        <v>27</v>
      </c>
      <c r="D19" s="395">
        <f>D20+D25+D29+D33+D36+D45+D47+D49+D59</f>
        <v>949891</v>
      </c>
      <c r="E19" s="313">
        <f>E20+E25+E29+E33+E36+E45+E47+E49+E59</f>
        <v>1074388</v>
      </c>
      <c r="F19" s="317"/>
    </row>
    <row r="20" spans="1:5" s="43" customFormat="1" ht="15" thickTop="1">
      <c r="A20" s="94">
        <v>80102</v>
      </c>
      <c r="B20" s="95" t="s">
        <v>65</v>
      </c>
      <c r="C20" s="87"/>
      <c r="D20" s="170">
        <f>SUM(D21:D24)</f>
        <v>6990</v>
      </c>
      <c r="E20" s="112"/>
    </row>
    <row r="21" spans="1:5" s="43" customFormat="1" ht="15">
      <c r="A21" s="137">
        <v>4010</v>
      </c>
      <c r="B21" s="189" t="s">
        <v>46</v>
      </c>
      <c r="C21" s="184"/>
      <c r="D21" s="131">
        <v>3590</v>
      </c>
      <c r="E21" s="132"/>
    </row>
    <row r="22" spans="1:5" s="43" customFormat="1" ht="15">
      <c r="A22" s="137">
        <v>4040</v>
      </c>
      <c r="B22" s="190" t="s">
        <v>45</v>
      </c>
      <c r="C22" s="184"/>
      <c r="D22" s="131">
        <v>1450</v>
      </c>
      <c r="E22" s="132"/>
    </row>
    <row r="23" spans="1:5" s="43" customFormat="1" ht="15">
      <c r="A23" s="137">
        <v>4110</v>
      </c>
      <c r="B23" s="190" t="s">
        <v>60</v>
      </c>
      <c r="C23" s="184"/>
      <c r="D23" s="131">
        <v>1700</v>
      </c>
      <c r="E23" s="132"/>
    </row>
    <row r="24" spans="1:5" s="43" customFormat="1" ht="15">
      <c r="A24" s="137">
        <v>4120</v>
      </c>
      <c r="B24" s="190" t="s">
        <v>61</v>
      </c>
      <c r="C24" s="184"/>
      <c r="D24" s="131">
        <v>250</v>
      </c>
      <c r="E24" s="132"/>
    </row>
    <row r="25" spans="1:5" s="191" customFormat="1" ht="14.25">
      <c r="A25" s="178">
        <v>80111</v>
      </c>
      <c r="B25" s="185" t="s">
        <v>66</v>
      </c>
      <c r="C25" s="186"/>
      <c r="D25" s="187"/>
      <c r="E25" s="188">
        <f>SUM(E26:E28)</f>
        <v>20117</v>
      </c>
    </row>
    <row r="26" spans="1:5" s="43" customFormat="1" ht="15">
      <c r="A26" s="79" t="s">
        <v>112</v>
      </c>
      <c r="B26" s="177" t="s">
        <v>45</v>
      </c>
      <c r="C26" s="184"/>
      <c r="D26" s="131"/>
      <c r="E26" s="132">
        <v>18167</v>
      </c>
    </row>
    <row r="27" spans="1:5" s="43" customFormat="1" ht="15">
      <c r="A27" s="137">
        <v>4110</v>
      </c>
      <c r="B27" s="190" t="s">
        <v>60</v>
      </c>
      <c r="C27" s="184"/>
      <c r="D27" s="131"/>
      <c r="E27" s="132">
        <v>1700</v>
      </c>
    </row>
    <row r="28" spans="1:5" s="43" customFormat="1" ht="15">
      <c r="A28" s="137">
        <v>4120</v>
      </c>
      <c r="B28" s="190" t="s">
        <v>61</v>
      </c>
      <c r="C28" s="184"/>
      <c r="D28" s="131"/>
      <c r="E28" s="132">
        <v>250</v>
      </c>
    </row>
    <row r="29" spans="1:5" s="191" customFormat="1" ht="14.25">
      <c r="A29" s="178">
        <v>80120</v>
      </c>
      <c r="B29" s="185" t="s">
        <v>68</v>
      </c>
      <c r="C29" s="186"/>
      <c r="D29" s="187">
        <f>SUM(D30:D32)</f>
        <v>10128</v>
      </c>
      <c r="E29" s="188">
        <f>SUM(E30:E32)</f>
        <v>161492</v>
      </c>
    </row>
    <row r="30" spans="1:5" s="43" customFormat="1" ht="30">
      <c r="A30" s="137">
        <v>2540</v>
      </c>
      <c r="B30" s="189" t="s">
        <v>90</v>
      </c>
      <c r="C30" s="184"/>
      <c r="D30" s="131"/>
      <c r="E30" s="132">
        <v>153610</v>
      </c>
    </row>
    <row r="31" spans="1:5" s="43" customFormat="1" ht="15">
      <c r="A31" s="79" t="s">
        <v>40</v>
      </c>
      <c r="B31" s="38" t="s">
        <v>46</v>
      </c>
      <c r="C31" s="184"/>
      <c r="D31" s="131"/>
      <c r="E31" s="132">
        <v>7882</v>
      </c>
    </row>
    <row r="32" spans="1:5" s="43" customFormat="1" ht="15">
      <c r="A32" s="137">
        <v>4040</v>
      </c>
      <c r="B32" s="190" t="s">
        <v>45</v>
      </c>
      <c r="C32" s="184"/>
      <c r="D32" s="131">
        <v>10128</v>
      </c>
      <c r="E32" s="132"/>
    </row>
    <row r="33" spans="1:5" s="191" customFormat="1" ht="14.25">
      <c r="A33" s="178">
        <v>80123</v>
      </c>
      <c r="B33" s="185" t="s">
        <v>67</v>
      </c>
      <c r="C33" s="186"/>
      <c r="D33" s="187">
        <f>SUM(D34:D35)</f>
        <v>620</v>
      </c>
      <c r="E33" s="188">
        <f>SUM(E34:E35)</f>
        <v>7878</v>
      </c>
    </row>
    <row r="34" spans="1:5" s="43" customFormat="1" ht="15">
      <c r="A34" s="79" t="s">
        <v>40</v>
      </c>
      <c r="B34" s="38" t="s">
        <v>46</v>
      </c>
      <c r="C34" s="184"/>
      <c r="D34" s="131">
        <v>620</v>
      </c>
      <c r="E34" s="132"/>
    </row>
    <row r="35" spans="1:5" s="43" customFormat="1" ht="15">
      <c r="A35" s="137">
        <v>4040</v>
      </c>
      <c r="B35" s="190" t="s">
        <v>45</v>
      </c>
      <c r="C35" s="184"/>
      <c r="D35" s="131"/>
      <c r="E35" s="132">
        <v>7878</v>
      </c>
    </row>
    <row r="36" spans="1:5" s="43" customFormat="1" ht="14.25">
      <c r="A36" s="178">
        <v>80130</v>
      </c>
      <c r="B36" s="185" t="s">
        <v>69</v>
      </c>
      <c r="C36" s="186"/>
      <c r="D36" s="187">
        <f>SUM(D37:D44)</f>
        <v>48253</v>
      </c>
      <c r="E36" s="188">
        <f>SUM(E37:E44)</f>
        <v>135287</v>
      </c>
    </row>
    <row r="37" spans="1:5" s="43" customFormat="1" ht="30">
      <c r="A37" s="137">
        <v>2540</v>
      </c>
      <c r="B37" s="189" t="s">
        <v>90</v>
      </c>
      <c r="C37" s="184"/>
      <c r="D37" s="131"/>
      <c r="E37" s="132">
        <v>120887</v>
      </c>
    </row>
    <row r="38" spans="1:5" s="43" customFormat="1" ht="15">
      <c r="A38" s="79" t="s">
        <v>40</v>
      </c>
      <c r="B38" s="38" t="s">
        <v>46</v>
      </c>
      <c r="C38" s="184"/>
      <c r="D38" s="131">
        <v>9000</v>
      </c>
      <c r="E38" s="132"/>
    </row>
    <row r="39" spans="1:5" s="43" customFormat="1" ht="15">
      <c r="A39" s="137">
        <v>4040</v>
      </c>
      <c r="B39" s="190" t="s">
        <v>45</v>
      </c>
      <c r="C39" s="184"/>
      <c r="D39" s="131">
        <v>19791</v>
      </c>
      <c r="E39" s="132"/>
    </row>
    <row r="40" spans="1:5" s="43" customFormat="1" ht="15">
      <c r="A40" s="137">
        <v>4110</v>
      </c>
      <c r="B40" s="190" t="s">
        <v>60</v>
      </c>
      <c r="C40" s="184"/>
      <c r="D40" s="131">
        <v>4362</v>
      </c>
      <c r="E40" s="132"/>
    </row>
    <row r="41" spans="1:5" s="43" customFormat="1" ht="15">
      <c r="A41" s="137">
        <v>4120</v>
      </c>
      <c r="B41" s="190" t="s">
        <v>61</v>
      </c>
      <c r="C41" s="184"/>
      <c r="D41" s="131">
        <v>200</v>
      </c>
      <c r="E41" s="132"/>
    </row>
    <row r="42" spans="1:5" s="43" customFormat="1" ht="15">
      <c r="A42" s="137">
        <v>4210</v>
      </c>
      <c r="B42" s="190" t="s">
        <v>18</v>
      </c>
      <c r="C42" s="184"/>
      <c r="D42" s="131">
        <v>14400</v>
      </c>
      <c r="E42" s="132"/>
    </row>
    <row r="43" spans="1:5" s="43" customFormat="1" ht="15">
      <c r="A43" s="137">
        <v>4300</v>
      </c>
      <c r="B43" s="190" t="s">
        <v>12</v>
      </c>
      <c r="C43" s="184"/>
      <c r="D43" s="131"/>
      <c r="E43" s="132">
        <v>14400</v>
      </c>
    </row>
    <row r="44" spans="1:5" s="43" customFormat="1" ht="15">
      <c r="A44" s="183">
        <v>4440</v>
      </c>
      <c r="B44" s="202" t="s">
        <v>49</v>
      </c>
      <c r="C44" s="239"/>
      <c r="D44" s="240">
        <v>500</v>
      </c>
      <c r="E44" s="241"/>
    </row>
    <row r="45" spans="1:5" s="191" customFormat="1" ht="14.25">
      <c r="A45" s="178">
        <v>80132</v>
      </c>
      <c r="B45" s="185" t="s">
        <v>70</v>
      </c>
      <c r="C45" s="186"/>
      <c r="D45" s="187">
        <f>SUM(D46:D46)</f>
        <v>220</v>
      </c>
      <c r="E45" s="188"/>
    </row>
    <row r="46" spans="1:5" s="43" customFormat="1" ht="15">
      <c r="A46" s="79" t="s">
        <v>112</v>
      </c>
      <c r="B46" s="177" t="s">
        <v>45</v>
      </c>
      <c r="C46" s="184"/>
      <c r="D46" s="131">
        <v>220</v>
      </c>
      <c r="E46" s="132"/>
    </row>
    <row r="47" spans="1:5" s="191" customFormat="1" ht="14.25">
      <c r="A47" s="178">
        <v>80134</v>
      </c>
      <c r="B47" s="185" t="s">
        <v>71</v>
      </c>
      <c r="C47" s="186"/>
      <c r="D47" s="187">
        <f>SUM(D48:D48)</f>
        <v>4880</v>
      </c>
      <c r="E47" s="188"/>
    </row>
    <row r="48" spans="1:5" s="43" customFormat="1" ht="15">
      <c r="A48" s="79" t="s">
        <v>112</v>
      </c>
      <c r="B48" s="177" t="s">
        <v>45</v>
      </c>
      <c r="C48" s="184"/>
      <c r="D48" s="131">
        <v>4880</v>
      </c>
      <c r="E48" s="132"/>
    </row>
    <row r="49" spans="1:5" s="43" customFormat="1" ht="15.75" customHeight="1">
      <c r="A49" s="178">
        <v>80146</v>
      </c>
      <c r="B49" s="179" t="s">
        <v>63</v>
      </c>
      <c r="C49" s="103"/>
      <c r="D49" s="187">
        <f>SUM(D50:D58)</f>
        <v>111800</v>
      </c>
      <c r="E49" s="188">
        <f>SUM(E50:E58)</f>
        <v>123368</v>
      </c>
    </row>
    <row r="50" spans="1:5" s="43" customFormat="1" ht="15">
      <c r="A50" s="137">
        <v>4010</v>
      </c>
      <c r="B50" s="138" t="s">
        <v>46</v>
      </c>
      <c r="C50" s="80"/>
      <c r="D50" s="99"/>
      <c r="E50" s="81">
        <v>9000</v>
      </c>
    </row>
    <row r="51" spans="1:5" s="43" customFormat="1" ht="15">
      <c r="A51" s="137">
        <v>4040</v>
      </c>
      <c r="B51" s="138" t="s">
        <v>45</v>
      </c>
      <c r="C51" s="80"/>
      <c r="D51" s="99"/>
      <c r="E51" s="81">
        <v>268</v>
      </c>
    </row>
    <row r="52" spans="1:5" s="199" customFormat="1" ht="15">
      <c r="A52" s="37">
        <v>4110</v>
      </c>
      <c r="B52" s="138" t="s">
        <v>60</v>
      </c>
      <c r="C52" s="80"/>
      <c r="D52" s="99"/>
      <c r="E52" s="81">
        <v>1600</v>
      </c>
    </row>
    <row r="53" spans="1:5" s="43" customFormat="1" ht="15">
      <c r="A53" s="137">
        <v>4120</v>
      </c>
      <c r="B53" s="138" t="s">
        <v>61</v>
      </c>
      <c r="C53" s="80"/>
      <c r="D53" s="99"/>
      <c r="E53" s="81">
        <v>200</v>
      </c>
    </row>
    <row r="54" spans="1:5" s="43" customFormat="1" ht="15">
      <c r="A54" s="137">
        <v>4210</v>
      </c>
      <c r="B54" s="138" t="s">
        <v>18</v>
      </c>
      <c r="C54" s="80"/>
      <c r="D54" s="99"/>
      <c r="E54" s="81">
        <v>7200</v>
      </c>
    </row>
    <row r="55" spans="1:5" s="43" customFormat="1" ht="28.5">
      <c r="A55" s="137">
        <v>4300</v>
      </c>
      <c r="B55" s="138" t="s">
        <v>113</v>
      </c>
      <c r="C55" s="80"/>
      <c r="D55" s="99">
        <v>111800</v>
      </c>
      <c r="E55" s="81"/>
    </row>
    <row r="56" spans="1:5" s="43" customFormat="1" ht="13.5" customHeight="1">
      <c r="A56" s="137">
        <v>4300</v>
      </c>
      <c r="B56" s="138" t="s">
        <v>12</v>
      </c>
      <c r="C56" s="80"/>
      <c r="D56" s="99"/>
      <c r="E56" s="81">
        <v>96000</v>
      </c>
    </row>
    <row r="57" spans="1:5" s="43" customFormat="1" ht="14.25" customHeight="1">
      <c r="A57" s="137">
        <v>4410</v>
      </c>
      <c r="B57" s="138" t="s">
        <v>62</v>
      </c>
      <c r="C57" s="80"/>
      <c r="D57" s="99"/>
      <c r="E57" s="81">
        <v>8600</v>
      </c>
    </row>
    <row r="58" spans="1:5" s="43" customFormat="1" ht="13.5" customHeight="1">
      <c r="A58" s="137">
        <v>4440</v>
      </c>
      <c r="B58" s="190" t="s">
        <v>49</v>
      </c>
      <c r="C58" s="80"/>
      <c r="D58" s="99"/>
      <c r="E58" s="81">
        <v>500</v>
      </c>
    </row>
    <row r="59" spans="1:5" s="43" customFormat="1" ht="15" customHeight="1">
      <c r="A59" s="100" t="s">
        <v>43</v>
      </c>
      <c r="B59" s="74" t="s">
        <v>13</v>
      </c>
      <c r="C59" s="103"/>
      <c r="D59" s="101">
        <f>SUM(D60:D66)</f>
        <v>767000</v>
      </c>
      <c r="E59" s="102">
        <f>SUM(E60:E66)</f>
        <v>626246</v>
      </c>
    </row>
    <row r="60" spans="1:5" s="43" customFormat="1" ht="27" customHeight="1">
      <c r="A60" s="137">
        <v>4010</v>
      </c>
      <c r="B60" s="138" t="s">
        <v>114</v>
      </c>
      <c r="C60" s="80"/>
      <c r="D60" s="131"/>
      <c r="E60" s="132">
        <v>9246</v>
      </c>
    </row>
    <row r="61" spans="1:5" s="43" customFormat="1" ht="16.5" customHeight="1">
      <c r="A61" s="137">
        <v>4210</v>
      </c>
      <c r="B61" s="138" t="s">
        <v>18</v>
      </c>
      <c r="C61" s="80"/>
      <c r="D61" s="131"/>
      <c r="E61" s="132">
        <v>3100</v>
      </c>
    </row>
    <row r="62" spans="1:5" s="43" customFormat="1" ht="28.5" customHeight="1">
      <c r="A62" s="137">
        <v>4240</v>
      </c>
      <c r="B62" s="138" t="s">
        <v>55</v>
      </c>
      <c r="C62" s="80"/>
      <c r="D62" s="131"/>
      <c r="E62" s="132">
        <v>5000</v>
      </c>
    </row>
    <row r="63" spans="1:5" s="43" customFormat="1" ht="27.75" customHeight="1">
      <c r="A63" s="137">
        <v>4300</v>
      </c>
      <c r="B63" s="190" t="s">
        <v>91</v>
      </c>
      <c r="C63" s="80"/>
      <c r="D63" s="131">
        <v>100000</v>
      </c>
      <c r="E63" s="132"/>
    </row>
    <row r="64" spans="1:5" s="43" customFormat="1" ht="15">
      <c r="A64" s="137">
        <v>4300</v>
      </c>
      <c r="B64" s="190" t="s">
        <v>72</v>
      </c>
      <c r="C64" s="80"/>
      <c r="D64" s="131"/>
      <c r="E64" s="132">
        <v>8900</v>
      </c>
    </row>
    <row r="65" spans="1:5" s="43" customFormat="1" ht="27.75">
      <c r="A65" s="137">
        <v>4300</v>
      </c>
      <c r="B65" s="190" t="s">
        <v>92</v>
      </c>
      <c r="C65" s="80"/>
      <c r="D65" s="131">
        <v>67000</v>
      </c>
      <c r="E65" s="132"/>
    </row>
    <row r="66" spans="1:5" s="43" customFormat="1" ht="14.25" customHeight="1">
      <c r="A66" s="137">
        <v>6050</v>
      </c>
      <c r="B66" s="190" t="s">
        <v>41</v>
      </c>
      <c r="C66" s="80"/>
      <c r="D66" s="131">
        <v>600000</v>
      </c>
      <c r="E66" s="132">
        <f>SUM(E67:E77)</f>
        <v>600000</v>
      </c>
    </row>
    <row r="67" spans="1:5" s="308" customFormat="1" ht="13.5" customHeight="1">
      <c r="A67" s="296"/>
      <c r="B67" s="297" t="s">
        <v>115</v>
      </c>
      <c r="C67" s="305"/>
      <c r="D67" s="306"/>
      <c r="E67" s="307">
        <v>70000</v>
      </c>
    </row>
    <row r="68" spans="1:5" s="308" customFormat="1" ht="13.5" customHeight="1">
      <c r="A68" s="296"/>
      <c r="B68" s="297" t="s">
        <v>116</v>
      </c>
      <c r="C68" s="305"/>
      <c r="D68" s="306"/>
      <c r="E68" s="307">
        <v>115000</v>
      </c>
    </row>
    <row r="69" spans="1:5" s="308" customFormat="1" ht="13.5" customHeight="1">
      <c r="A69" s="296"/>
      <c r="B69" s="297" t="s">
        <v>117</v>
      </c>
      <c r="C69" s="305"/>
      <c r="D69" s="306"/>
      <c r="E69" s="307">
        <v>60000</v>
      </c>
    </row>
    <row r="70" spans="1:5" s="308" customFormat="1" ht="13.5" customHeight="1">
      <c r="A70" s="296"/>
      <c r="B70" s="297" t="s">
        <v>100</v>
      </c>
      <c r="C70" s="305"/>
      <c r="D70" s="306"/>
      <c r="E70" s="307">
        <v>40000</v>
      </c>
    </row>
    <row r="71" spans="1:5" s="308" customFormat="1" ht="13.5" customHeight="1">
      <c r="A71" s="296"/>
      <c r="B71" s="297" t="s">
        <v>101</v>
      </c>
      <c r="C71" s="305"/>
      <c r="D71" s="306"/>
      <c r="E71" s="307">
        <v>33000</v>
      </c>
    </row>
    <row r="72" spans="1:5" s="308" customFormat="1" ht="13.5" customHeight="1">
      <c r="A72" s="296"/>
      <c r="B72" s="297" t="s">
        <v>119</v>
      </c>
      <c r="C72" s="305"/>
      <c r="D72" s="306"/>
      <c r="E72" s="307">
        <v>18000</v>
      </c>
    </row>
    <row r="73" spans="1:5" s="308" customFormat="1" ht="13.5" customHeight="1">
      <c r="A73" s="296"/>
      <c r="B73" s="297" t="s">
        <v>120</v>
      </c>
      <c r="C73" s="305"/>
      <c r="D73" s="306"/>
      <c r="E73" s="307">
        <v>75000</v>
      </c>
    </row>
    <row r="74" spans="1:5" s="308" customFormat="1" ht="13.5" customHeight="1">
      <c r="A74" s="296"/>
      <c r="B74" s="297" t="s">
        <v>118</v>
      </c>
      <c r="C74" s="305"/>
      <c r="D74" s="306"/>
      <c r="E74" s="307">
        <v>111000</v>
      </c>
    </row>
    <row r="75" spans="1:5" s="308" customFormat="1" ht="13.5" customHeight="1">
      <c r="A75" s="296"/>
      <c r="B75" s="297" t="s">
        <v>121</v>
      </c>
      <c r="C75" s="305"/>
      <c r="D75" s="306"/>
      <c r="E75" s="307">
        <v>35000</v>
      </c>
    </row>
    <row r="76" spans="1:5" s="308" customFormat="1" ht="13.5" customHeight="1">
      <c r="A76" s="296"/>
      <c r="B76" s="297" t="s">
        <v>122</v>
      </c>
      <c r="C76" s="305"/>
      <c r="D76" s="306"/>
      <c r="E76" s="307">
        <v>28000</v>
      </c>
    </row>
    <row r="77" spans="1:5" s="308" customFormat="1" ht="15.75" customHeight="1" thickBot="1">
      <c r="A77" s="296"/>
      <c r="B77" s="297" t="s">
        <v>123</v>
      </c>
      <c r="C77" s="305"/>
      <c r="D77" s="306"/>
      <c r="E77" s="307">
        <v>15000</v>
      </c>
    </row>
    <row r="78" spans="1:5" s="43" customFormat="1" ht="19.5" customHeight="1" thickBot="1" thickTop="1">
      <c r="A78" s="27">
        <v>852</v>
      </c>
      <c r="B78" s="174" t="s">
        <v>52</v>
      </c>
      <c r="C78" s="162" t="s">
        <v>14</v>
      </c>
      <c r="D78" s="213">
        <f>D79+D81</f>
        <v>1300</v>
      </c>
      <c r="E78" s="214">
        <f>E79+E81</f>
        <v>1300</v>
      </c>
    </row>
    <row r="79" spans="1:5" s="191" customFormat="1" ht="18" customHeight="1" thickTop="1">
      <c r="A79" s="200">
        <v>85204</v>
      </c>
      <c r="B79" s="185" t="s">
        <v>79</v>
      </c>
      <c r="C79" s="201"/>
      <c r="D79" s="219">
        <f>SUM(D80:D80)</f>
        <v>1300</v>
      </c>
      <c r="E79" s="220"/>
    </row>
    <row r="80" spans="1:5" s="43" customFormat="1" ht="17.25" customHeight="1">
      <c r="A80" s="194">
        <v>4110</v>
      </c>
      <c r="B80" s="190" t="s">
        <v>60</v>
      </c>
      <c r="C80" s="196"/>
      <c r="D80" s="217">
        <v>1300</v>
      </c>
      <c r="E80" s="218"/>
    </row>
    <row r="81" spans="1:5" s="191" customFormat="1" ht="42.75">
      <c r="A81" s="200">
        <v>85220</v>
      </c>
      <c r="B81" s="185" t="s">
        <v>174</v>
      </c>
      <c r="C81" s="201"/>
      <c r="D81" s="219"/>
      <c r="E81" s="220">
        <f>SUM(E82:E82)</f>
        <v>1300</v>
      </c>
    </row>
    <row r="82" spans="1:5" s="43" customFormat="1" ht="18.75" customHeight="1">
      <c r="A82" s="423">
        <v>4210</v>
      </c>
      <c r="B82" s="424" t="s">
        <v>18</v>
      </c>
      <c r="C82" s="198"/>
      <c r="D82" s="425"/>
      <c r="E82" s="426">
        <v>1300</v>
      </c>
    </row>
    <row r="83" spans="1:5" s="43" customFormat="1" ht="29.25" thickBot="1">
      <c r="A83" s="418" t="s">
        <v>39</v>
      </c>
      <c r="B83" s="419" t="s">
        <v>32</v>
      </c>
      <c r="C83" s="420" t="s">
        <v>27</v>
      </c>
      <c r="D83" s="421">
        <f>D84+D87+D89+D91+D96</f>
        <v>97495</v>
      </c>
      <c r="E83" s="422">
        <f>E84+E87+E89+E91+E96</f>
        <v>97495</v>
      </c>
    </row>
    <row r="84" spans="1:5" s="43" customFormat="1" ht="15" thickTop="1">
      <c r="A84" s="77">
        <v>85401</v>
      </c>
      <c r="B84" s="98" t="s">
        <v>64</v>
      </c>
      <c r="C84" s="103"/>
      <c r="D84" s="101">
        <f>SUM(D85:D86)</f>
        <v>450</v>
      </c>
      <c r="E84" s="102">
        <f>SUM(E85:E86)</f>
        <v>450</v>
      </c>
    </row>
    <row r="85" spans="1:5" s="199" customFormat="1" ht="15">
      <c r="A85" s="242">
        <v>4010</v>
      </c>
      <c r="B85" s="189" t="s">
        <v>46</v>
      </c>
      <c r="C85" s="309"/>
      <c r="D85" s="192">
        <v>450</v>
      </c>
      <c r="E85" s="193"/>
    </row>
    <row r="86" spans="1:5" s="43" customFormat="1" ht="12.75" customHeight="1">
      <c r="A86" s="396">
        <v>4040</v>
      </c>
      <c r="B86" s="397" t="s">
        <v>45</v>
      </c>
      <c r="C86" s="239"/>
      <c r="D86" s="240"/>
      <c r="E86" s="241">
        <v>450</v>
      </c>
    </row>
    <row r="87" spans="1:5" s="43" customFormat="1" ht="14.25" customHeight="1">
      <c r="A87" s="197">
        <v>85403</v>
      </c>
      <c r="B87" s="34" t="s">
        <v>73</v>
      </c>
      <c r="C87" s="198"/>
      <c r="D87" s="101"/>
      <c r="E87" s="102">
        <f>SUM(E88:E88)</f>
        <v>15000</v>
      </c>
    </row>
    <row r="88" spans="1:5" s="43" customFormat="1" ht="19.5" customHeight="1">
      <c r="A88" s="194">
        <v>6050</v>
      </c>
      <c r="B88" s="189" t="s">
        <v>41</v>
      </c>
      <c r="C88" s="196"/>
      <c r="D88" s="131"/>
      <c r="E88" s="132">
        <v>15000</v>
      </c>
    </row>
    <row r="89" spans="1:5" s="43" customFormat="1" ht="14.25">
      <c r="A89" s="100" t="s">
        <v>47</v>
      </c>
      <c r="B89" s="74" t="s">
        <v>48</v>
      </c>
      <c r="C89" s="103"/>
      <c r="D89" s="101">
        <f>SUM(D90:D90)</f>
        <v>645</v>
      </c>
      <c r="E89" s="102"/>
    </row>
    <row r="90" spans="1:5" s="133" customFormat="1" ht="15">
      <c r="A90" s="37">
        <v>4040</v>
      </c>
      <c r="B90" s="42" t="s">
        <v>45</v>
      </c>
      <c r="C90" s="130"/>
      <c r="D90" s="131">
        <v>645</v>
      </c>
      <c r="E90" s="132"/>
    </row>
    <row r="91" spans="1:5" s="43" customFormat="1" ht="17.25" customHeight="1">
      <c r="A91" s="100" t="s">
        <v>74</v>
      </c>
      <c r="B91" s="74" t="s">
        <v>63</v>
      </c>
      <c r="C91" s="103"/>
      <c r="D91" s="101">
        <f>SUM(D92:D95)</f>
        <v>22400</v>
      </c>
      <c r="E91" s="102">
        <f>SUM(E92:E95)</f>
        <v>22400</v>
      </c>
    </row>
    <row r="92" spans="1:5" s="43" customFormat="1" ht="15">
      <c r="A92" s="194">
        <v>4210</v>
      </c>
      <c r="B92" s="189" t="s">
        <v>18</v>
      </c>
      <c r="C92" s="196"/>
      <c r="D92" s="99"/>
      <c r="E92" s="81">
        <v>1000</v>
      </c>
    </row>
    <row r="93" spans="1:5" s="43" customFormat="1" ht="28.5">
      <c r="A93" s="137">
        <v>4300</v>
      </c>
      <c r="B93" s="138" t="s">
        <v>113</v>
      </c>
      <c r="C93" s="80"/>
      <c r="D93" s="99">
        <v>22400</v>
      </c>
      <c r="E93" s="81"/>
    </row>
    <row r="94" spans="1:5" s="43" customFormat="1" ht="15">
      <c r="A94" s="194">
        <v>4300</v>
      </c>
      <c r="B94" s="190" t="s">
        <v>12</v>
      </c>
      <c r="C94" s="196"/>
      <c r="D94" s="99"/>
      <c r="E94" s="81">
        <v>18400</v>
      </c>
    </row>
    <row r="95" spans="1:5" s="43" customFormat="1" ht="15">
      <c r="A95" s="194">
        <v>4410</v>
      </c>
      <c r="B95" s="190" t="s">
        <v>62</v>
      </c>
      <c r="C95" s="196"/>
      <c r="D95" s="99"/>
      <c r="E95" s="81">
        <v>3000</v>
      </c>
    </row>
    <row r="96" spans="1:5" s="43" customFormat="1" ht="14.25">
      <c r="A96" s="100" t="s">
        <v>75</v>
      </c>
      <c r="B96" s="74" t="s">
        <v>13</v>
      </c>
      <c r="C96" s="103"/>
      <c r="D96" s="101">
        <f>SUM(D97:D102)</f>
        <v>74000</v>
      </c>
      <c r="E96" s="102">
        <f>SUM(E97:E102)</f>
        <v>59645</v>
      </c>
    </row>
    <row r="97" spans="1:5" s="43" customFormat="1" ht="26.25" customHeight="1">
      <c r="A97" s="137">
        <v>4010</v>
      </c>
      <c r="B97" s="138" t="s">
        <v>114</v>
      </c>
      <c r="C97" s="85"/>
      <c r="D97" s="310"/>
      <c r="E97" s="132">
        <v>645</v>
      </c>
    </row>
    <row r="98" spans="1:5" s="104" customFormat="1" ht="15">
      <c r="A98" s="195" t="s">
        <v>54</v>
      </c>
      <c r="B98" s="138" t="s">
        <v>29</v>
      </c>
      <c r="C98" s="130"/>
      <c r="D98" s="131"/>
      <c r="E98" s="132">
        <v>6250</v>
      </c>
    </row>
    <row r="99" spans="1:5" s="104" customFormat="1" ht="15">
      <c r="A99" s="195" t="s">
        <v>124</v>
      </c>
      <c r="B99" s="138" t="s">
        <v>18</v>
      </c>
      <c r="C99" s="130"/>
      <c r="D99" s="131"/>
      <c r="E99" s="132">
        <v>4400</v>
      </c>
    </row>
    <row r="100" spans="1:5" s="104" customFormat="1" ht="15">
      <c r="A100" s="195" t="s">
        <v>37</v>
      </c>
      <c r="B100" s="138" t="s">
        <v>12</v>
      </c>
      <c r="C100" s="130"/>
      <c r="D100" s="131"/>
      <c r="E100" s="132">
        <v>28350</v>
      </c>
    </row>
    <row r="101" spans="1:5" s="43" customFormat="1" ht="15">
      <c r="A101" s="194">
        <v>4300</v>
      </c>
      <c r="B101" s="190" t="s">
        <v>125</v>
      </c>
      <c r="C101" s="196"/>
      <c r="D101" s="99">
        <v>39000</v>
      </c>
      <c r="E101" s="81"/>
    </row>
    <row r="102" spans="1:5" s="43" customFormat="1" ht="15.75" customHeight="1">
      <c r="A102" s="194">
        <v>6050</v>
      </c>
      <c r="B102" s="190" t="s">
        <v>41</v>
      </c>
      <c r="C102" s="196"/>
      <c r="D102" s="99">
        <v>35000</v>
      </c>
      <c r="E102" s="81">
        <f>SUM(E103)</f>
        <v>20000</v>
      </c>
    </row>
    <row r="103" spans="1:5" s="308" customFormat="1" ht="15.75" customHeight="1" thickBot="1">
      <c r="A103" s="311"/>
      <c r="B103" s="318" t="s">
        <v>126</v>
      </c>
      <c r="C103" s="312"/>
      <c r="D103" s="306"/>
      <c r="E103" s="307">
        <v>20000</v>
      </c>
    </row>
    <row r="104" spans="1:5" s="43" customFormat="1" ht="30" thickBot="1" thickTop="1">
      <c r="A104" s="224">
        <v>921</v>
      </c>
      <c r="B104" s="333" t="s">
        <v>34</v>
      </c>
      <c r="C104" s="334"/>
      <c r="D104" s="213">
        <f>D105+D110</f>
        <v>135834</v>
      </c>
      <c r="E104" s="214">
        <f>E105+E110</f>
        <v>163734</v>
      </c>
    </row>
    <row r="105" spans="1:5" s="43" customFormat="1" ht="15" thickTop="1">
      <c r="A105" s="105">
        <v>92116</v>
      </c>
      <c r="B105" s="106" t="s">
        <v>137</v>
      </c>
      <c r="C105" s="225" t="s">
        <v>14</v>
      </c>
      <c r="D105" s="215"/>
      <c r="E105" s="216">
        <f>SUM(E106)</f>
        <v>17900</v>
      </c>
    </row>
    <row r="106" spans="1:5" s="43" customFormat="1" ht="30">
      <c r="A106" s="108">
        <v>2480</v>
      </c>
      <c r="B106" s="411" t="s">
        <v>167</v>
      </c>
      <c r="C106" s="169"/>
      <c r="D106" s="357"/>
      <c r="E106" s="218">
        <f>SUM(E107:E109)</f>
        <v>17900</v>
      </c>
    </row>
    <row r="107" spans="1:5" s="416" customFormat="1" ht="13.5">
      <c r="A107" s="366"/>
      <c r="B107" s="412" t="s">
        <v>164</v>
      </c>
      <c r="C107" s="413"/>
      <c r="D107" s="414"/>
      <c r="E107" s="415">
        <v>2000</v>
      </c>
    </row>
    <row r="108" spans="1:5" s="416" customFormat="1" ht="13.5">
      <c r="A108" s="366"/>
      <c r="B108" s="412" t="s">
        <v>166</v>
      </c>
      <c r="C108" s="413"/>
      <c r="D108" s="414"/>
      <c r="E108" s="415">
        <v>15000</v>
      </c>
    </row>
    <row r="109" spans="1:5" s="416" customFormat="1" ht="13.5">
      <c r="A109" s="366"/>
      <c r="B109" s="417" t="s">
        <v>165</v>
      </c>
      <c r="C109" s="413"/>
      <c r="D109" s="414"/>
      <c r="E109" s="415">
        <v>900</v>
      </c>
    </row>
    <row r="110" spans="1:5" s="191" customFormat="1" ht="14.25">
      <c r="A110" s="200">
        <v>92118</v>
      </c>
      <c r="B110" s="179" t="s">
        <v>127</v>
      </c>
      <c r="C110" s="358"/>
      <c r="D110" s="219">
        <f>SUM(D111:D113)</f>
        <v>135834</v>
      </c>
      <c r="E110" s="220">
        <f>SUM(E111:E113)</f>
        <v>145834</v>
      </c>
    </row>
    <row r="111" spans="1:5" s="43" customFormat="1" ht="12.75" customHeight="1">
      <c r="A111" s="149">
        <v>6059</v>
      </c>
      <c r="B111" s="320" t="s">
        <v>41</v>
      </c>
      <c r="C111" s="335" t="s">
        <v>15</v>
      </c>
      <c r="D111" s="221"/>
      <c r="E111" s="337">
        <v>135834</v>
      </c>
    </row>
    <row r="112" spans="1:5" s="43" customFormat="1" ht="44.25" customHeight="1">
      <c r="A112" s="149">
        <v>6220</v>
      </c>
      <c r="B112" s="320" t="s">
        <v>128</v>
      </c>
      <c r="C112" s="335" t="s">
        <v>14</v>
      </c>
      <c r="D112" s="217"/>
      <c r="E112" s="218">
        <v>10000</v>
      </c>
    </row>
    <row r="113" spans="1:5" s="43" customFormat="1" ht="45.75" thickBot="1">
      <c r="A113" s="330">
        <v>6229</v>
      </c>
      <c r="B113" s="336" t="s">
        <v>133</v>
      </c>
      <c r="C113" s="335" t="s">
        <v>14</v>
      </c>
      <c r="D113" s="217">
        <v>135834</v>
      </c>
      <c r="E113" s="218"/>
    </row>
    <row r="114" spans="1:5" s="48" customFormat="1" ht="17.25" thickBot="1" thickTop="1">
      <c r="A114" s="44"/>
      <c r="B114" s="45" t="s">
        <v>16</v>
      </c>
      <c r="C114" s="331"/>
      <c r="D114" s="46">
        <f>D83+D19+D10+D78+D104</f>
        <v>2234520</v>
      </c>
      <c r="E114" s="47">
        <f>E83+E19+E10++E78+E104</f>
        <v>2386917</v>
      </c>
    </row>
    <row r="115" spans="1:5" s="54" customFormat="1" ht="17.25" thickBot="1" thickTop="1">
      <c r="A115" s="49"/>
      <c r="B115" s="50" t="s">
        <v>17</v>
      </c>
      <c r="C115" s="332"/>
      <c r="D115" s="51">
        <f>E114-D114</f>
        <v>152397</v>
      </c>
      <c r="E115" s="52"/>
    </row>
    <row r="116" s="54" customFormat="1" ht="13.5" thickTop="1"/>
    <row r="117" s="54" customFormat="1" ht="12.75"/>
    <row r="118" s="54" customFormat="1" ht="12.75"/>
  </sheetData>
  <printOptions horizontalCentered="1"/>
  <pageMargins left="0" right="0" top="0.984251968503937" bottom="0.5905511811023623" header="0.5118110236220472" footer="0.5118110236220472"/>
  <pageSetup firstPageNumber="9" useFirstPageNumber="1" horizontalDpi="600" verticalDpi="600" orientation="portrait" paperSize="9" r:id="rId1"/>
  <headerFooter alignWithMargins="0">
    <oddHeader>&amp;C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30"/>
  <sheetViews>
    <sheetView workbookViewId="0" topLeftCell="A1">
      <selection activeCell="E3" sqref="E3"/>
    </sheetView>
  </sheetViews>
  <sheetFormatPr defaultColWidth="9.33203125" defaultRowHeight="12.75"/>
  <cols>
    <col min="1" max="1" width="9.16015625" style="1" customWidth="1"/>
    <col min="2" max="2" width="39.5" style="1" customWidth="1"/>
    <col min="3" max="3" width="7.83203125" style="1" bestFit="1" customWidth="1"/>
    <col min="4" max="4" width="15.5" style="1" customWidth="1"/>
    <col min="5" max="5" width="17.33203125" style="1" customWidth="1"/>
    <col min="6" max="6" width="17.16015625" style="1" customWidth="1"/>
    <col min="7" max="16384" width="11.66015625" style="1" customWidth="1"/>
  </cols>
  <sheetData>
    <row r="1" spans="5:6" s="11" customFormat="1" ht="15.75">
      <c r="E1" s="2" t="s">
        <v>51</v>
      </c>
      <c r="F1" s="2"/>
    </row>
    <row r="2" spans="1:6" s="11" customFormat="1" ht="13.5" customHeight="1">
      <c r="A2" s="55"/>
      <c r="B2" s="56"/>
      <c r="C2" s="9"/>
      <c r="D2" s="9"/>
      <c r="E2" s="6" t="s">
        <v>201</v>
      </c>
      <c r="F2" s="6"/>
    </row>
    <row r="3" spans="1:6" s="11" customFormat="1" ht="14.25" customHeight="1">
      <c r="A3" s="55"/>
      <c r="B3" s="56"/>
      <c r="C3" s="9"/>
      <c r="D3" s="9"/>
      <c r="E3" s="6" t="s">
        <v>1</v>
      </c>
      <c r="F3" s="6"/>
    </row>
    <row r="4" spans="1:6" s="11" customFormat="1" ht="13.5" customHeight="1">
      <c r="A4" s="55"/>
      <c r="B4" s="56"/>
      <c r="C4" s="57"/>
      <c r="D4" s="57"/>
      <c r="E4" s="6" t="s">
        <v>199</v>
      </c>
      <c r="F4" s="6"/>
    </row>
    <row r="5" spans="1:6" s="11" customFormat="1" ht="15" customHeight="1" hidden="1">
      <c r="A5" s="55"/>
      <c r="B5" s="56"/>
      <c r="C5" s="57"/>
      <c r="D5" s="57"/>
      <c r="E5" s="57"/>
      <c r="F5" s="6"/>
    </row>
    <row r="6" spans="1:6" s="11" customFormat="1" ht="11.25" customHeight="1">
      <c r="A6" s="55"/>
      <c r="B6" s="56"/>
      <c r="C6" s="57"/>
      <c r="D6" s="57"/>
      <c r="E6" s="57"/>
      <c r="F6" s="6"/>
    </row>
    <row r="7" spans="1:6" s="11" customFormat="1" ht="70.5" customHeight="1">
      <c r="A7" s="7" t="s">
        <v>178</v>
      </c>
      <c r="B7" s="8"/>
      <c r="C7" s="9"/>
      <c r="D7" s="9"/>
      <c r="E7" s="9"/>
      <c r="F7" s="141"/>
    </row>
    <row r="8" spans="1:6" s="11" customFormat="1" ht="13.5" customHeight="1" thickBot="1">
      <c r="A8" s="7"/>
      <c r="B8" s="8"/>
      <c r="C8" s="9"/>
      <c r="D8" s="9"/>
      <c r="E8" s="9"/>
      <c r="F8" s="141" t="s">
        <v>2</v>
      </c>
    </row>
    <row r="9" spans="1:6" s="17" customFormat="1" ht="26.25" customHeight="1">
      <c r="A9" s="58" t="s">
        <v>3</v>
      </c>
      <c r="B9" s="14" t="s">
        <v>4</v>
      </c>
      <c r="C9" s="287" t="s">
        <v>5</v>
      </c>
      <c r="D9" s="289" t="s">
        <v>6</v>
      </c>
      <c r="E9" s="430" t="s">
        <v>7</v>
      </c>
      <c r="F9" s="59"/>
    </row>
    <row r="10" spans="1:6" s="17" customFormat="1" ht="14.25" customHeight="1">
      <c r="A10" s="60" t="s">
        <v>8</v>
      </c>
      <c r="B10" s="19"/>
      <c r="C10" s="361" t="s">
        <v>9</v>
      </c>
      <c r="D10" s="290" t="s">
        <v>10</v>
      </c>
      <c r="E10" s="21" t="s">
        <v>11</v>
      </c>
      <c r="F10" s="208" t="s">
        <v>10</v>
      </c>
    </row>
    <row r="11" spans="1:6" s="26" customFormat="1" ht="12" thickBot="1">
      <c r="A11" s="62">
        <v>1</v>
      </c>
      <c r="B11" s="63">
        <v>2</v>
      </c>
      <c r="C11" s="142">
        <v>3</v>
      </c>
      <c r="D11" s="266">
        <v>4</v>
      </c>
      <c r="E11" s="71">
        <v>5</v>
      </c>
      <c r="F11" s="209">
        <v>6</v>
      </c>
    </row>
    <row r="12" spans="1:6" s="144" customFormat="1" ht="20.25" customHeight="1" thickBot="1" thickTop="1">
      <c r="A12" s="27">
        <v>852</v>
      </c>
      <c r="B12" s="28" t="s">
        <v>52</v>
      </c>
      <c r="C12" s="162" t="s">
        <v>14</v>
      </c>
      <c r="D12" s="143">
        <f>D13+D16+D26</f>
        <v>4863000</v>
      </c>
      <c r="E12" s="441">
        <f>E13+E16+E26</f>
        <v>8407</v>
      </c>
      <c r="F12" s="97">
        <f>F13+F16+F26</f>
        <v>4871407</v>
      </c>
    </row>
    <row r="13" spans="1:6" s="144" customFormat="1" ht="18.75" customHeight="1" thickTop="1">
      <c r="A13" s="77">
        <v>85203</v>
      </c>
      <c r="B13" s="98" t="s">
        <v>132</v>
      </c>
      <c r="C13" s="165"/>
      <c r="D13" s="324"/>
      <c r="E13" s="431">
        <f>SUM(E14:E15)</f>
        <v>322</v>
      </c>
      <c r="F13" s="210">
        <f>SUM(F14:F15)</f>
        <v>322</v>
      </c>
    </row>
    <row r="14" spans="1:6" s="144" customFormat="1" ht="17.25" customHeight="1">
      <c r="A14" s="194">
        <v>4040</v>
      </c>
      <c r="B14" s="189" t="s">
        <v>45</v>
      </c>
      <c r="C14" s="167"/>
      <c r="D14" s="328"/>
      <c r="E14" s="39"/>
      <c r="F14" s="211">
        <v>322</v>
      </c>
    </row>
    <row r="15" spans="1:6" s="144" customFormat="1" ht="16.5" customHeight="1">
      <c r="A15" s="194">
        <v>4110</v>
      </c>
      <c r="B15" s="190" t="s">
        <v>60</v>
      </c>
      <c r="C15" s="167"/>
      <c r="D15" s="328"/>
      <c r="E15" s="39">
        <v>322</v>
      </c>
      <c r="F15" s="211"/>
    </row>
    <row r="16" spans="1:6" s="144" customFormat="1" ht="43.5" customHeight="1">
      <c r="A16" s="33">
        <v>85212</v>
      </c>
      <c r="B16" s="34" t="s">
        <v>53</v>
      </c>
      <c r="C16" s="165"/>
      <c r="D16" s="324">
        <f>SUM(D17)</f>
        <v>4843000</v>
      </c>
      <c r="E16" s="431">
        <f>SUM(E20:E25)</f>
        <v>8085</v>
      </c>
      <c r="F16" s="210">
        <f>SUM(F17:F25)</f>
        <v>4851085</v>
      </c>
    </row>
    <row r="17" spans="1:6" s="144" customFormat="1" ht="58.5" customHeight="1">
      <c r="A17" s="173">
        <v>2010</v>
      </c>
      <c r="B17" s="177" t="s">
        <v>177</v>
      </c>
      <c r="C17" s="167"/>
      <c r="D17" s="323">
        <v>4843000</v>
      </c>
      <c r="E17" s="433"/>
      <c r="F17" s="435"/>
    </row>
    <row r="18" spans="1:6" s="144" customFormat="1" ht="14.25" customHeight="1">
      <c r="A18" s="471">
        <v>3110</v>
      </c>
      <c r="B18" s="38" t="s">
        <v>186</v>
      </c>
      <c r="C18" s="167"/>
      <c r="D18" s="323"/>
      <c r="E18" s="151"/>
      <c r="F18" s="156">
        <v>4647710</v>
      </c>
    </row>
    <row r="19" spans="1:6" s="144" customFormat="1" ht="14.25" customHeight="1">
      <c r="A19" s="471">
        <v>4010</v>
      </c>
      <c r="B19" s="38" t="s">
        <v>46</v>
      </c>
      <c r="C19" s="167"/>
      <c r="D19" s="323"/>
      <c r="E19" s="151"/>
      <c r="F19" s="156">
        <v>86000</v>
      </c>
    </row>
    <row r="20" spans="1:6" s="144" customFormat="1" ht="14.25" customHeight="1">
      <c r="A20" s="194">
        <v>4040</v>
      </c>
      <c r="B20" s="190" t="s">
        <v>45</v>
      </c>
      <c r="C20" s="164"/>
      <c r="D20" s="434"/>
      <c r="E20" s="151">
        <v>8085</v>
      </c>
      <c r="F20" s="156"/>
    </row>
    <row r="21" spans="1:6" s="144" customFormat="1" ht="14.25" customHeight="1">
      <c r="A21" s="194">
        <v>4110</v>
      </c>
      <c r="B21" s="190" t="s">
        <v>60</v>
      </c>
      <c r="C21" s="164"/>
      <c r="D21" s="434"/>
      <c r="E21" s="151"/>
      <c r="F21" s="156">
        <v>65300</v>
      </c>
    </row>
    <row r="22" spans="1:6" s="144" customFormat="1" ht="14.25" customHeight="1">
      <c r="A22" s="194">
        <v>4120</v>
      </c>
      <c r="B22" s="190" t="s">
        <v>187</v>
      </c>
      <c r="C22" s="164"/>
      <c r="D22" s="434"/>
      <c r="E22" s="151"/>
      <c r="F22" s="156">
        <v>2200</v>
      </c>
    </row>
    <row r="23" spans="1:6" s="144" customFormat="1" ht="14.25" customHeight="1">
      <c r="A23" s="194">
        <v>4210</v>
      </c>
      <c r="B23" s="190" t="s">
        <v>18</v>
      </c>
      <c r="C23" s="164"/>
      <c r="D23" s="434"/>
      <c r="E23" s="151"/>
      <c r="F23" s="156">
        <v>18085</v>
      </c>
    </row>
    <row r="24" spans="1:6" s="144" customFormat="1" ht="14.25" customHeight="1">
      <c r="A24" s="194">
        <v>4260</v>
      </c>
      <c r="B24" s="190" t="s">
        <v>58</v>
      </c>
      <c r="C24" s="164"/>
      <c r="D24" s="434"/>
      <c r="E24" s="151"/>
      <c r="F24" s="156">
        <v>4000</v>
      </c>
    </row>
    <row r="25" spans="1:6" s="144" customFormat="1" ht="14.25" customHeight="1">
      <c r="A25" s="194">
        <v>4300</v>
      </c>
      <c r="B25" s="190" t="s">
        <v>12</v>
      </c>
      <c r="C25" s="164"/>
      <c r="D25" s="276"/>
      <c r="E25" s="153"/>
      <c r="F25" s="156">
        <v>27790</v>
      </c>
    </row>
    <row r="26" spans="1:6" s="144" customFormat="1" ht="41.25" customHeight="1">
      <c r="A26" s="178">
        <v>85214</v>
      </c>
      <c r="B26" s="179" t="s">
        <v>176</v>
      </c>
      <c r="C26" s="436"/>
      <c r="D26" s="324">
        <f>SUM(D27:D28)</f>
        <v>20000</v>
      </c>
      <c r="E26" s="439"/>
      <c r="F26" s="440">
        <f>SUM(F27:F28)</f>
        <v>20000</v>
      </c>
    </row>
    <row r="27" spans="1:6" s="144" customFormat="1" ht="70.5" customHeight="1">
      <c r="A27" s="173">
        <v>2010</v>
      </c>
      <c r="B27" s="177" t="s">
        <v>177</v>
      </c>
      <c r="C27" s="437"/>
      <c r="D27" s="434">
        <v>20000</v>
      </c>
      <c r="E27" s="432"/>
      <c r="F27" s="211"/>
    </row>
    <row r="28" spans="1:6" s="144" customFormat="1" ht="18" customHeight="1" thickBot="1">
      <c r="A28" s="183">
        <v>3110</v>
      </c>
      <c r="B28" s="394" t="s">
        <v>172</v>
      </c>
      <c r="C28" s="438"/>
      <c r="D28" s="434"/>
      <c r="E28" s="432"/>
      <c r="F28" s="211">
        <v>20000</v>
      </c>
    </row>
    <row r="29" spans="1:6" s="69" customFormat="1" ht="19.5" customHeight="1" thickBot="1" thickTop="1">
      <c r="A29" s="67"/>
      <c r="B29" s="68" t="s">
        <v>16</v>
      </c>
      <c r="C29" s="75"/>
      <c r="D29" s="325">
        <f>D12</f>
        <v>4863000</v>
      </c>
      <c r="E29" s="72">
        <f>SUM(E12)</f>
        <v>8407</v>
      </c>
      <c r="F29" s="203">
        <f>SUM(F12)</f>
        <v>4871407</v>
      </c>
    </row>
    <row r="30" spans="1:6" ht="17.25" customHeight="1" thickBot="1" thickTop="1">
      <c r="A30" s="49"/>
      <c r="B30" s="50" t="s">
        <v>17</v>
      </c>
      <c r="C30" s="50"/>
      <c r="D30" s="326"/>
      <c r="E30" s="51">
        <f>F29-E29</f>
        <v>4863000</v>
      </c>
      <c r="F30" s="52"/>
    </row>
    <row r="31" ht="16.5" thickTop="1"/>
  </sheetData>
  <printOptions horizontalCentered="1"/>
  <pageMargins left="0" right="0" top="0.984251968503937" bottom="0.5905511811023623" header="0.5118110236220472" footer="0.5118110236220472"/>
  <pageSetup firstPageNumber="12" useFirstPageNumber="1" horizontalDpi="600" verticalDpi="600" orientation="portrait" paperSize="9" r:id="rId1"/>
  <headerFooter alignWithMargins="0">
    <oddHeader>&amp;C 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24"/>
  <sheetViews>
    <sheetView tabSelected="1" workbookViewId="0" topLeftCell="A1">
      <selection activeCell="H4" sqref="H4"/>
    </sheetView>
  </sheetViews>
  <sheetFormatPr defaultColWidth="9.33203125" defaultRowHeight="12.75"/>
  <cols>
    <col min="1" max="1" width="8.33203125" style="1" customWidth="1"/>
    <col min="2" max="2" width="36.16015625" style="1" customWidth="1"/>
    <col min="3" max="3" width="8.33203125" style="1" customWidth="1"/>
    <col min="4" max="7" width="13.33203125" style="1" customWidth="1"/>
    <col min="8" max="16384" width="11.66015625" style="1" customWidth="1"/>
  </cols>
  <sheetData>
    <row r="1" spans="6:7" s="11" customFormat="1" ht="12.75" customHeight="1">
      <c r="F1" s="2" t="s">
        <v>22</v>
      </c>
      <c r="G1" s="2"/>
    </row>
    <row r="2" spans="1:7" s="11" customFormat="1" ht="12.75" customHeight="1">
      <c r="A2" s="55"/>
      <c r="B2" s="56"/>
      <c r="C2" s="9"/>
      <c r="D2" s="9"/>
      <c r="E2" s="9"/>
      <c r="F2" s="507" t="s">
        <v>201</v>
      </c>
      <c r="G2" s="6"/>
    </row>
    <row r="3" spans="1:7" s="11" customFormat="1" ht="12.75" customHeight="1">
      <c r="A3" s="55"/>
      <c r="B3" s="56"/>
      <c r="C3" s="9"/>
      <c r="D3" s="9"/>
      <c r="E3" s="9"/>
      <c r="F3" s="6" t="s">
        <v>1</v>
      </c>
      <c r="G3" s="6"/>
    </row>
    <row r="4" spans="1:7" s="11" customFormat="1" ht="12.75" customHeight="1">
      <c r="A4" s="55"/>
      <c r="B4" s="56"/>
      <c r="C4" s="57"/>
      <c r="D4" s="57"/>
      <c r="E4" s="57"/>
      <c r="F4" s="6" t="s">
        <v>198</v>
      </c>
      <c r="G4" s="6"/>
    </row>
    <row r="5" spans="1:7" s="11" customFormat="1" ht="12" customHeight="1">
      <c r="A5" s="55"/>
      <c r="B5" s="56"/>
      <c r="C5" s="57"/>
      <c r="D5" s="57"/>
      <c r="E5" s="57"/>
      <c r="F5" s="6"/>
      <c r="G5" s="6"/>
    </row>
    <row r="6" spans="1:7" s="11" customFormat="1" ht="48.75" customHeight="1">
      <c r="A6" s="7" t="s">
        <v>141</v>
      </c>
      <c r="B6" s="8"/>
      <c r="C6" s="9"/>
      <c r="D6" s="9"/>
      <c r="E6" s="9"/>
      <c r="F6" s="141"/>
      <c r="G6" s="141"/>
    </row>
    <row r="7" spans="1:7" s="11" customFormat="1" ht="29.25" customHeight="1" thickBot="1">
      <c r="A7" s="7"/>
      <c r="B7" s="8"/>
      <c r="C7" s="9"/>
      <c r="D7" s="9"/>
      <c r="E7" s="9"/>
      <c r="F7" s="141"/>
      <c r="G7" s="141" t="s">
        <v>2</v>
      </c>
    </row>
    <row r="8" spans="1:7" s="17" customFormat="1" ht="23.25" customHeight="1">
      <c r="A8" s="58" t="s">
        <v>3</v>
      </c>
      <c r="B8" s="14" t="s">
        <v>4</v>
      </c>
      <c r="C8" s="15" t="s">
        <v>5</v>
      </c>
      <c r="D8" s="446" t="s">
        <v>6</v>
      </c>
      <c r="E8" s="76"/>
      <c r="F8" s="502" t="s">
        <v>7</v>
      </c>
      <c r="G8" s="59"/>
    </row>
    <row r="9" spans="1:7" s="17" customFormat="1" ht="12.75" customHeight="1">
      <c r="A9" s="60" t="s">
        <v>8</v>
      </c>
      <c r="B9" s="19"/>
      <c r="C9" s="61" t="s">
        <v>9</v>
      </c>
      <c r="D9" s="21" t="s">
        <v>11</v>
      </c>
      <c r="E9" s="503" t="s">
        <v>10</v>
      </c>
      <c r="F9" s="504" t="s">
        <v>11</v>
      </c>
      <c r="G9" s="22" t="s">
        <v>10</v>
      </c>
    </row>
    <row r="10" spans="1:7" s="26" customFormat="1" ht="12" thickBot="1">
      <c r="A10" s="62">
        <v>1</v>
      </c>
      <c r="B10" s="63">
        <v>2</v>
      </c>
      <c r="C10" s="63">
        <v>3</v>
      </c>
      <c r="D10" s="71">
        <v>4</v>
      </c>
      <c r="E10" s="452">
        <v>5</v>
      </c>
      <c r="F10" s="505">
        <v>6</v>
      </c>
      <c r="G10" s="64">
        <v>7</v>
      </c>
    </row>
    <row r="11" spans="1:7" s="26" customFormat="1" ht="48.75" thickBot="1" thickTop="1">
      <c r="A11" s="447" t="s">
        <v>179</v>
      </c>
      <c r="B11" s="448" t="s">
        <v>180</v>
      </c>
      <c r="C11" s="29" t="s">
        <v>181</v>
      </c>
      <c r="D11" s="460">
        <f>D12</f>
        <v>40600</v>
      </c>
      <c r="E11" s="461"/>
      <c r="F11" s="506">
        <f>SUM(F12)</f>
        <v>40600</v>
      </c>
      <c r="G11" s="466"/>
    </row>
    <row r="12" spans="1:7" s="26" customFormat="1" ht="29.25" thickTop="1">
      <c r="A12" s="449" t="s">
        <v>182</v>
      </c>
      <c r="B12" s="65" t="s">
        <v>183</v>
      </c>
      <c r="C12" s="450"/>
      <c r="D12" s="261">
        <f>SUM(D13:D14)</f>
        <v>40600</v>
      </c>
      <c r="E12" s="467"/>
      <c r="F12" s="261">
        <f>SUM(F13:F14)</f>
        <v>40600</v>
      </c>
      <c r="G12" s="468"/>
    </row>
    <row r="13" spans="1:7" s="26" customFormat="1" ht="75.75" customHeight="1">
      <c r="A13" s="194">
        <v>2110</v>
      </c>
      <c r="B13" s="177" t="s">
        <v>130</v>
      </c>
      <c r="C13" s="451"/>
      <c r="D13" s="257">
        <v>40600</v>
      </c>
      <c r="E13" s="459"/>
      <c r="F13" s="465"/>
      <c r="G13" s="445"/>
    </row>
    <row r="14" spans="1:7" s="464" customFormat="1" ht="57.75" customHeight="1" thickBot="1">
      <c r="A14" s="469" t="s">
        <v>184</v>
      </c>
      <c r="B14" s="470" t="s">
        <v>185</v>
      </c>
      <c r="C14" s="462"/>
      <c r="D14" s="257"/>
      <c r="E14" s="459"/>
      <c r="F14" s="39">
        <v>40600</v>
      </c>
      <c r="G14" s="463"/>
    </row>
    <row r="15" spans="1:7" s="26" customFormat="1" ht="47.25" customHeight="1" thickBot="1" thickTop="1">
      <c r="A15" s="321">
        <v>853</v>
      </c>
      <c r="B15" s="319" t="s">
        <v>82</v>
      </c>
      <c r="C15" s="29"/>
      <c r="D15" s="30"/>
      <c r="E15" s="453">
        <f>E16+E19</f>
        <v>10843</v>
      </c>
      <c r="F15" s="30">
        <f>F16+F19</f>
        <v>520</v>
      </c>
      <c r="G15" s="31">
        <f>G16+G19</f>
        <v>11363</v>
      </c>
    </row>
    <row r="16" spans="1:7" s="26" customFormat="1" ht="31.5" customHeight="1" thickTop="1">
      <c r="A16" s="222">
        <v>85321</v>
      </c>
      <c r="B16" s="223" t="s">
        <v>80</v>
      </c>
      <c r="C16" s="35" t="s">
        <v>14</v>
      </c>
      <c r="D16" s="70"/>
      <c r="E16" s="454"/>
      <c r="F16" s="70">
        <f>F17+F18</f>
        <v>520</v>
      </c>
      <c r="G16" s="66">
        <f>SUM(G17:G18)</f>
        <v>520</v>
      </c>
    </row>
    <row r="17" spans="1:7" s="26" customFormat="1" ht="15.75" customHeight="1">
      <c r="A17" s="194">
        <v>4040</v>
      </c>
      <c r="B17" s="189" t="s">
        <v>45</v>
      </c>
      <c r="C17" s="150"/>
      <c r="D17" s="39"/>
      <c r="E17" s="455"/>
      <c r="F17" s="39">
        <v>520</v>
      </c>
      <c r="G17" s="40"/>
    </row>
    <row r="18" spans="1:7" s="26" customFormat="1" ht="15.75" customHeight="1">
      <c r="A18" s="37">
        <v>4210</v>
      </c>
      <c r="B18" s="38" t="s">
        <v>18</v>
      </c>
      <c r="C18" s="150"/>
      <c r="D18" s="39"/>
      <c r="E18" s="455"/>
      <c r="F18" s="39"/>
      <c r="G18" s="40">
        <v>520</v>
      </c>
    </row>
    <row r="19" spans="1:7" s="26" customFormat="1" ht="22.5" customHeight="1">
      <c r="A19" s="200">
        <v>85334</v>
      </c>
      <c r="B19" s="185" t="s">
        <v>129</v>
      </c>
      <c r="C19" s="35" t="s">
        <v>173</v>
      </c>
      <c r="D19" s="255"/>
      <c r="E19" s="456">
        <f>SUM(E20:E21)</f>
        <v>10843</v>
      </c>
      <c r="F19" s="255"/>
      <c r="G19" s="36">
        <f>SUM(G20:G21)</f>
        <v>10843</v>
      </c>
    </row>
    <row r="20" spans="1:7" s="26" customFormat="1" ht="71.25" customHeight="1">
      <c r="A20" s="194">
        <v>2110</v>
      </c>
      <c r="B20" s="177" t="s">
        <v>130</v>
      </c>
      <c r="C20" s="150"/>
      <c r="D20" s="39"/>
      <c r="E20" s="455">
        <v>10843</v>
      </c>
      <c r="F20" s="39"/>
      <c r="G20" s="40"/>
    </row>
    <row r="21" spans="1:7" s="26" customFormat="1" ht="17.25" customHeight="1" thickBot="1">
      <c r="A21" s="37">
        <v>3110</v>
      </c>
      <c r="B21" s="38" t="s">
        <v>172</v>
      </c>
      <c r="C21" s="150"/>
      <c r="D21" s="39"/>
      <c r="E21" s="455"/>
      <c r="F21" s="39"/>
      <c r="G21" s="40">
        <v>10843</v>
      </c>
    </row>
    <row r="22" spans="1:7" s="69" customFormat="1" ht="21" customHeight="1" thickBot="1" thickTop="1">
      <c r="A22" s="67"/>
      <c r="B22" s="68" t="s">
        <v>16</v>
      </c>
      <c r="C22" s="75"/>
      <c r="D22" s="72">
        <f>D15+D11</f>
        <v>40600</v>
      </c>
      <c r="E22" s="457">
        <f>E15+E11</f>
        <v>10843</v>
      </c>
      <c r="F22" s="72">
        <f>F15+F11</f>
        <v>41120</v>
      </c>
      <c r="G22" s="203">
        <f>G15+G11</f>
        <v>11363</v>
      </c>
    </row>
    <row r="23" spans="1:7" ht="21.75" customHeight="1" hidden="1">
      <c r="A23" s="49"/>
      <c r="B23" s="50" t="s">
        <v>17</v>
      </c>
      <c r="C23" s="50"/>
      <c r="D23" s="50"/>
      <c r="E23" s="458">
        <f>F22-E22</f>
        <v>30277</v>
      </c>
      <c r="F23" s="51">
        <f>G22-F22</f>
        <v>-29757</v>
      </c>
      <c r="G23" s="145"/>
    </row>
    <row r="24" spans="1:7" s="53" customFormat="1" ht="17.25" thickBot="1" thickTop="1">
      <c r="A24" s="49"/>
      <c r="B24" s="50" t="s">
        <v>17</v>
      </c>
      <c r="C24" s="50"/>
      <c r="D24" s="501">
        <f>E22-D22</f>
        <v>-29757</v>
      </c>
      <c r="E24" s="458"/>
      <c r="F24" s="51">
        <f>G22-F22</f>
        <v>-29757</v>
      </c>
      <c r="G24" s="52"/>
    </row>
    <row r="25" ht="16.5" thickTop="1"/>
  </sheetData>
  <printOptions horizontalCentered="1"/>
  <pageMargins left="0" right="0" top="0.984251968503937" bottom="0.5905511811023623" header="0.5118110236220472" footer="0.5118110236220472"/>
  <pageSetup firstPageNumber="13" useFirstPageNumber="1" horizontalDpi="600" verticalDpi="600" orientation="portrait" paperSize="9" r:id="rId1"/>
  <headerFooter alignWithMargins="0">
    <oddHeader>&amp;C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Koszalin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Malinowska</dc:creator>
  <cp:keywords/>
  <dc:description/>
  <cp:lastModifiedBy>Liwak</cp:lastModifiedBy>
  <cp:lastPrinted>2006-03-24T12:18:08Z</cp:lastPrinted>
  <dcterms:created xsi:type="dcterms:W3CDTF">2005-01-21T08:14:31Z</dcterms:created>
  <dcterms:modified xsi:type="dcterms:W3CDTF">2006-03-27T14:37:07Z</dcterms:modified>
  <cp:category/>
  <cp:version/>
  <cp:contentType/>
  <cp:contentStatus/>
</cp:coreProperties>
</file>