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115" windowHeight="6150" activeTab="3"/>
  </bookViews>
  <sheets>
    <sheet name="zał 1" sheetId="1" r:id="rId1"/>
    <sheet name="zał 2" sheetId="2" r:id="rId2"/>
    <sheet name="zał3" sheetId="3" r:id="rId3"/>
    <sheet name="zał4" sheetId="4" r:id="rId4"/>
  </sheets>
  <definedNames>
    <definedName name="_xlnm.Print_Titles" localSheetId="0">'zał 1'!$8:$10</definedName>
  </definedNames>
  <calcPr fullCalcOnLoad="1"/>
</workbook>
</file>

<file path=xl/sharedStrings.xml><?xml version="1.0" encoding="utf-8"?>
<sst xmlns="http://schemas.openxmlformats.org/spreadsheetml/2006/main" count="182" uniqueCount="93">
  <si>
    <t>Załącznik nr 1 do Zarządzenia</t>
  </si>
  <si>
    <t>Prezydenta Miasta Koszalina</t>
  </si>
  <si>
    <t>ZMIANY  PLANU  DOCHODÓW  I   WYDATKÓW  NA  ZADANIA  WŁASNE  GMINY  W  2007  ROKU</t>
  </si>
  <si>
    <t>w złotych</t>
  </si>
  <si>
    <t xml:space="preserve">Dział Rozdział   </t>
  </si>
  <si>
    <t>Wyszczególnienie</t>
  </si>
  <si>
    <t xml:space="preserve">DYSPO   </t>
  </si>
  <si>
    <t>DOCHODY</t>
  </si>
  <si>
    <t>WYDATKI</t>
  </si>
  <si>
    <t xml:space="preserve"> §</t>
  </si>
  <si>
    <t xml:space="preserve"> NENT</t>
  </si>
  <si>
    <t xml:space="preserve">Zwiększenia </t>
  </si>
  <si>
    <t>Zmniejszenia</t>
  </si>
  <si>
    <t>Zwiększenia</t>
  </si>
  <si>
    <t>IK</t>
  </si>
  <si>
    <t>Zakup usług obejmujących wykonanie ekspertyz, analiz i opinii</t>
  </si>
  <si>
    <t>Pozostała działalność</t>
  </si>
  <si>
    <t>Zakup materiałów i wyposażenia</t>
  </si>
  <si>
    <t>GOSPODARKA MIESZKANIOWA</t>
  </si>
  <si>
    <t>N</t>
  </si>
  <si>
    <t>Gospodarka gruntami i nieruchomościami</t>
  </si>
  <si>
    <t>Zakup usług pozostałych</t>
  </si>
  <si>
    <t>ADMINISTRACJA PUBLICZNA</t>
  </si>
  <si>
    <t>OA</t>
  </si>
  <si>
    <t>BRM</t>
  </si>
  <si>
    <t>OŚWIATA I WYCHOWANIE</t>
  </si>
  <si>
    <t>E</t>
  </si>
  <si>
    <t>Opłaty z tytułu zakupu usług telekomunikacyjnych telefonii stacjonarnej</t>
  </si>
  <si>
    <t>Różne opłaty i składki</t>
  </si>
  <si>
    <t>Wynagrodzenia bezosobowe</t>
  </si>
  <si>
    <t>EDUKACYJNA OPIEKA WYCHOWAWCZA</t>
  </si>
  <si>
    <t>Pomoc materialna dla uczniów</t>
  </si>
  <si>
    <t>Stypendia dla uczniów</t>
  </si>
  <si>
    <t>GOSPODARKA KOMUNALNA I OCHRONA ŚRODOWISKA</t>
  </si>
  <si>
    <t>OGÓŁEM</t>
  </si>
  <si>
    <t>per saldo</t>
  </si>
  <si>
    <t>RO "Wspólny Dom"</t>
  </si>
  <si>
    <t xml:space="preserve">Różne opłaty i składki </t>
  </si>
  <si>
    <t>Podatek od nieruchomości</t>
  </si>
  <si>
    <t>Poradnie psychologiczno - pedagogiczne</t>
  </si>
  <si>
    <t>ZMIANY  PLANU  DOCHODÓW  I   WYDATKÓW  NA  ZADANIA  WŁASNE  POWIATU  W  2007  ROKU</t>
  </si>
  <si>
    <t>Załącznik nr 2 do Zarządzenia</t>
  </si>
  <si>
    <t>Załącznik nr 3 do Zarządzenia</t>
  </si>
  <si>
    <t>ZMIANY  PLANU  DOCHODÓW  I   WYDATKÓW  NA  ZADANIA  ZLECONE GMINIE  W  2007  ROKU</t>
  </si>
  <si>
    <t>Urzędy wojewódzkie</t>
  </si>
  <si>
    <t>Dotacje celowe przekazane z budżetu państwa na realizację zadań bieżących z zakresu administracji rządowej oraz innych zadań zleconych gminom do realizacji</t>
  </si>
  <si>
    <t>Załącznik nr 4 do Zarządzenia</t>
  </si>
  <si>
    <t>ZMIANY  PLANU  DOCHODÓW  I   WYDATKÓW  NA  ZADANIA  ZLECONE POWIATOWI  W  2007  ROKU</t>
  </si>
  <si>
    <t>z dnia    listopada  2007 r.</t>
  </si>
  <si>
    <t>Koszty postępowania sądowego</t>
  </si>
  <si>
    <t>Gospodarka ściekowa i ochrona wód</t>
  </si>
  <si>
    <t>Wydatki inwestycyjne jednostek budżetowych</t>
  </si>
  <si>
    <t>"Uzbrojenie rejonu ul. Szczecińskiej"</t>
  </si>
  <si>
    <t>"Uzbrojenie Osiedla Raduszka"</t>
  </si>
  <si>
    <t>"Uzbrojenie Osiedla Sarzyno"</t>
  </si>
  <si>
    <t>ROLNICTWO I ŁOWIECTWO</t>
  </si>
  <si>
    <t>BEZPIECZEŃSTWO PUBLICZNE I OCHRONA PRZECIWPOŻAROWA</t>
  </si>
  <si>
    <t>BZK</t>
  </si>
  <si>
    <t>Fn</t>
  </si>
  <si>
    <t>Komendy powiatowe Państwowej Straży Pożarnej</t>
  </si>
  <si>
    <t>Dotacje celowe przekazane z budżetu państwa na zadania bieżące z zakresu administracji rządowej oraz inne zadania zlecone ustawami realizowane przez powiat</t>
  </si>
  <si>
    <t>Dotacje celowe przekazane z budżetu państwa na realizację bieżących zadań własnych powiatu</t>
  </si>
  <si>
    <t>Dotacje celowe przekazane z budżetu państwa na realizację  własnych zadań bieżących gmin</t>
  </si>
  <si>
    <t>Pozostałe należności żołnierzy zawodowych i nadterminowych oraz funkcjonariuszy</t>
  </si>
  <si>
    <t xml:space="preserve">Wynagrodzenia osobowe pracowników </t>
  </si>
  <si>
    <t>Składki na fundusz pracy</t>
  </si>
  <si>
    <t>Składki na ubezpieczenia społeczne</t>
  </si>
  <si>
    <t>Kary i odszkodowania wypłacane na rzecz osób fizycznych</t>
  </si>
  <si>
    <t>POMOC SPOŁECZNA</t>
  </si>
  <si>
    <t>KS</t>
  </si>
  <si>
    <t>Jednostki specjalistycznego poradnictwa, mieszkania chronione i ośrodki interwencji kryzysowej</t>
  </si>
  <si>
    <t>Zakup akcesoriów komputerowych</t>
  </si>
  <si>
    <t>KULTURA I OCHRONA DZIEDZICTWA NARODOWEGO</t>
  </si>
  <si>
    <t>RWZ</t>
  </si>
  <si>
    <t>A</t>
  </si>
  <si>
    <t>Nadzór budowlany</t>
  </si>
  <si>
    <t>Zakup akcesoriów komputerowych, w tym programów i licencji</t>
  </si>
  <si>
    <t>Podatek od towarów i usług VAT</t>
  </si>
  <si>
    <t>Odsetki od nieterminowych wpłat podatku od towarów i usług VAT</t>
  </si>
  <si>
    <t>Różne rozliczenia finansowe</t>
  </si>
  <si>
    <t>"Zero tolerancji dla przemocy w szkole"</t>
  </si>
  <si>
    <t>"Program opieki i terapii skierowany na uczniów z niepłynnością mowy"</t>
  </si>
  <si>
    <t>Promocja jednostek samorządu terytorialnego</t>
  </si>
  <si>
    <t>DZIAŁALNOŚĆ USŁUGOWA</t>
  </si>
  <si>
    <t>RO "Bukowe"</t>
  </si>
  <si>
    <t>zakup materiałów i wyposażenia</t>
  </si>
  <si>
    <t>N/Fk</t>
  </si>
  <si>
    <t>Zakupy inwestycyjne jednostek budżetowych</t>
  </si>
  <si>
    <t>PI</t>
  </si>
  <si>
    <t>Ośrodki wsparcia</t>
  </si>
  <si>
    <t>Dotacja celowa z budżetu na finansowanie lub dofinansowanie zadań zleconych do realizacji stowarzyszeniom</t>
  </si>
  <si>
    <t>z dnia  14  listopada   2007 r.</t>
  </si>
  <si>
    <t>Nr  148 / 589 / 07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</si>
</sst>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20">
    <font>
      <sz val="10"/>
      <name val="Arial CE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 CE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Times New Roman CE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b/>
      <sz val="7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7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medium"/>
      <top style="double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165" fontId="4" fillId="0" borderId="0" xfId="0" applyNumberFormat="1" applyFont="1" applyFill="1" applyBorder="1" applyAlignment="1" applyProtection="1">
      <alignment horizontal="centerContinuous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NumberFormat="1" applyFont="1" applyFill="1" applyBorder="1" applyAlignment="1" applyProtection="1">
      <alignment horizontal="center" wrapText="1"/>
      <protection locked="0"/>
    </xf>
    <xf numFmtId="0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5" xfId="0" applyNumberFormat="1" applyFont="1" applyFill="1" applyBorder="1" applyAlignment="1" applyProtection="1">
      <alignment horizontal="centerContinuous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6" xfId="0" applyNumberFormat="1" applyFont="1" applyFill="1" applyBorder="1" applyAlignment="1" applyProtection="1">
      <alignment horizontal="center" vertical="top" wrapText="1"/>
      <protection locked="0"/>
    </xf>
    <xf numFmtId="0" fontId="6" fillId="0" borderId="7" xfId="0" applyNumberFormat="1" applyFont="1" applyFill="1" applyBorder="1" applyAlignment="1" applyProtection="1">
      <alignment horizontal="center" vertical="top" wrapText="1"/>
      <protection locked="0"/>
    </xf>
    <xf numFmtId="0" fontId="6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13" xfId="0" applyNumberFormat="1" applyFont="1" applyFill="1" applyBorder="1" applyAlignment="1" applyProtection="1">
      <alignment horizontal="center" vertical="center"/>
      <protection locked="0"/>
    </xf>
    <xf numFmtId="3" fontId="8" fillId="0" borderId="14" xfId="0" applyNumberFormat="1" applyFont="1" applyFill="1" applyBorder="1" applyAlignment="1" applyProtection="1">
      <alignment horizontal="center" vertical="center"/>
      <protection locked="0"/>
    </xf>
    <xf numFmtId="0" fontId="8" fillId="0" borderId="15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9" fillId="0" borderId="16" xfId="0" applyNumberFormat="1" applyFont="1" applyFill="1" applyBorder="1" applyAlignment="1" applyProtection="1">
      <alignment horizontal="center" vertical="center"/>
      <protection locked="0"/>
    </xf>
    <xf numFmtId="0" fontId="9" fillId="0" borderId="17" xfId="0" applyNumberFormat="1" applyFont="1" applyFill="1" applyBorder="1" applyAlignment="1" applyProtection="1">
      <alignment horizontal="center" vertical="center"/>
      <protection locked="0"/>
    </xf>
    <xf numFmtId="3" fontId="9" fillId="0" borderId="18" xfId="0" applyNumberFormat="1" applyFont="1" applyFill="1" applyBorder="1" applyAlignment="1" applyProtection="1">
      <alignment horizontal="right" vertical="center"/>
      <protection locked="0"/>
    </xf>
    <xf numFmtId="3" fontId="9" fillId="0" borderId="19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20" xfId="0" applyNumberFormat="1" applyFont="1" applyFill="1" applyBorder="1" applyAlignment="1" applyProtection="1">
      <alignment horizontal="center" vertical="center"/>
      <protection locked="0"/>
    </xf>
    <xf numFmtId="0" fontId="9" fillId="0" borderId="21" xfId="0" applyNumberFormat="1" applyFont="1" applyFill="1" applyBorder="1" applyAlignment="1" applyProtection="1">
      <alignment horizontal="center" vertical="center"/>
      <protection locked="0"/>
    </xf>
    <xf numFmtId="3" fontId="9" fillId="0" borderId="22" xfId="0" applyNumberFormat="1" applyFont="1" applyFill="1" applyBorder="1" applyAlignment="1" applyProtection="1">
      <alignment horizontal="right" vertical="center"/>
      <protection locked="0"/>
    </xf>
    <xf numFmtId="3" fontId="9" fillId="0" borderId="23" xfId="0" applyNumberFormat="1" applyFont="1" applyFill="1" applyBorder="1" applyAlignment="1" applyProtection="1">
      <alignment horizontal="right" vertical="center"/>
      <protection locked="0"/>
    </xf>
    <xf numFmtId="0" fontId="10" fillId="0" borderId="6" xfId="0" applyNumberFormat="1" applyFont="1" applyFill="1" applyBorder="1" applyAlignment="1" applyProtection="1">
      <alignment horizontal="center" vertical="center"/>
      <protection locked="0"/>
    </xf>
    <xf numFmtId="0" fontId="11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7" xfId="0" applyNumberFormat="1" applyFont="1" applyFill="1" applyBorder="1" applyAlignment="1" applyProtection="1">
      <alignment horizontal="center" vertical="center"/>
      <protection locked="0"/>
    </xf>
    <xf numFmtId="3" fontId="10" fillId="0" borderId="25" xfId="0" applyNumberFormat="1" applyFont="1" applyFill="1" applyBorder="1" applyAlignment="1" applyProtection="1">
      <alignment horizontal="right" vertical="center"/>
      <protection locked="0"/>
    </xf>
    <xf numFmtId="3" fontId="10" fillId="0" borderId="26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3" fontId="9" fillId="0" borderId="27" xfId="0" applyNumberFormat="1" applyFont="1" applyFill="1" applyBorder="1" applyAlignment="1" applyProtection="1">
      <alignment horizontal="right" vertical="center"/>
      <protection locked="0"/>
    </xf>
    <xf numFmtId="3" fontId="9" fillId="0" borderId="28" xfId="0" applyNumberFormat="1" applyFont="1" applyFill="1" applyBorder="1" applyAlignment="1" applyProtection="1">
      <alignment horizontal="right" vertical="center"/>
      <protection locked="0"/>
    </xf>
    <xf numFmtId="0" fontId="10" fillId="0" borderId="7" xfId="0" applyNumberFormat="1" applyFont="1" applyFill="1" applyBorder="1" applyAlignment="1" applyProtection="1">
      <alignment horizontal="left" vertical="center" wrapText="1"/>
      <protection locked="0"/>
    </xf>
    <xf numFmtId="0" fontId="9" fillId="0" borderId="29" xfId="0" applyNumberFormat="1" applyFont="1" applyFill="1" applyBorder="1" applyAlignment="1" applyProtection="1">
      <alignment horizontal="center" vertical="center"/>
      <protection locked="0"/>
    </xf>
    <xf numFmtId="0" fontId="9" fillId="0" borderId="3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30" xfId="0" applyNumberFormat="1" applyFont="1" applyFill="1" applyBorder="1" applyAlignment="1" applyProtection="1">
      <alignment horizontal="center" vertical="center"/>
      <protection locked="0"/>
    </xf>
    <xf numFmtId="3" fontId="9" fillId="0" borderId="31" xfId="0" applyNumberFormat="1" applyFont="1" applyFill="1" applyBorder="1" applyAlignment="1" applyProtection="1">
      <alignment horizontal="right" vertical="center"/>
      <protection locked="0"/>
    </xf>
    <xf numFmtId="3" fontId="9" fillId="0" borderId="32" xfId="0" applyNumberFormat="1" applyFont="1" applyFill="1" applyBorder="1" applyAlignment="1" applyProtection="1">
      <alignment horizontal="right" vertical="center"/>
      <protection locked="0"/>
    </xf>
    <xf numFmtId="0" fontId="9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6" xfId="0" applyNumberFormat="1" applyFont="1" applyFill="1" applyBorder="1" applyAlignment="1" applyProtection="1">
      <alignment horizontal="center" vertical="center"/>
      <protection locked="0"/>
    </xf>
    <xf numFmtId="0" fontId="9" fillId="0" borderId="17" xfId="0" applyNumberFormat="1" applyFont="1" applyFill="1" applyBorder="1" applyAlignment="1" applyProtection="1">
      <alignment horizontal="left" vertical="center"/>
      <protection locked="0"/>
    </xf>
    <xf numFmtId="0" fontId="9" fillId="0" borderId="17" xfId="0" applyNumberFormat="1" applyFont="1" applyFill="1" applyBorder="1" applyAlignment="1" applyProtection="1">
      <alignment horizontal="center" vertical="center"/>
      <protection locked="0"/>
    </xf>
    <xf numFmtId="3" fontId="9" fillId="0" borderId="18" xfId="0" applyNumberFormat="1" applyFont="1" applyFill="1" applyBorder="1" applyAlignment="1" applyProtection="1">
      <alignment horizontal="right" vertical="center"/>
      <protection locked="0"/>
    </xf>
    <xf numFmtId="3" fontId="9" fillId="0" borderId="33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34" xfId="0" applyNumberFormat="1" applyFont="1" applyFill="1" applyBorder="1" applyAlignment="1" applyProtection="1">
      <alignment horizontal="center" vertical="center"/>
      <protection locked="0"/>
    </xf>
    <xf numFmtId="0" fontId="9" fillId="0" borderId="35" xfId="0" applyNumberFormat="1" applyFont="1" applyFill="1" applyBorder="1" applyAlignment="1" applyProtection="1">
      <alignment horizontal="left" vertical="center"/>
      <protection locked="0"/>
    </xf>
    <xf numFmtId="0" fontId="9" fillId="0" borderId="35" xfId="0" applyNumberFormat="1" applyFont="1" applyFill="1" applyBorder="1" applyAlignment="1" applyProtection="1">
      <alignment horizontal="center" vertical="center"/>
      <protection locked="0"/>
    </xf>
    <xf numFmtId="0" fontId="10" fillId="0" borderId="36" xfId="0" applyNumberFormat="1" applyFont="1" applyFill="1" applyBorder="1" applyAlignment="1" applyProtection="1">
      <alignment horizontal="center" vertical="center"/>
      <protection locked="0"/>
    </xf>
    <xf numFmtId="0" fontId="10" fillId="0" borderId="37" xfId="0" applyNumberFormat="1" applyFont="1" applyFill="1" applyBorder="1" applyAlignment="1" applyProtection="1">
      <alignment horizontal="center" vertical="center"/>
      <protection locked="0"/>
    </xf>
    <xf numFmtId="3" fontId="10" fillId="0" borderId="9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6" xfId="0" applyNumberFormat="1" applyFont="1" applyFill="1" applyBorder="1" applyAlignment="1" applyProtection="1">
      <alignment horizontal="center" vertical="center"/>
      <protection locked="0"/>
    </xf>
    <xf numFmtId="0" fontId="10" fillId="0" borderId="7" xfId="0" applyNumberFormat="1" applyFont="1" applyFill="1" applyBorder="1" applyAlignment="1" applyProtection="1">
      <alignment horizontal="left" vertical="center"/>
      <protection locked="0"/>
    </xf>
    <xf numFmtId="0" fontId="10" fillId="0" borderId="7" xfId="0" applyNumberFormat="1" applyFont="1" applyFill="1" applyBorder="1" applyAlignment="1" applyProtection="1">
      <alignment horizontal="center" vertical="center"/>
      <protection locked="0"/>
    </xf>
    <xf numFmtId="0" fontId="10" fillId="0" borderId="38" xfId="0" applyNumberFormat="1" applyFont="1" applyFill="1" applyBorder="1" applyAlignment="1" applyProtection="1">
      <alignment horizontal="center" vertical="center"/>
      <protection locked="0"/>
    </xf>
    <xf numFmtId="3" fontId="10" fillId="0" borderId="25" xfId="0" applyNumberFormat="1" applyFont="1" applyFill="1" applyBorder="1" applyAlignment="1" applyProtection="1">
      <alignment horizontal="right" vertical="center"/>
      <protection locked="0"/>
    </xf>
    <xf numFmtId="0" fontId="10" fillId="0" borderId="39" xfId="0" applyNumberFormat="1" applyFont="1" applyFill="1" applyBorder="1" applyAlignment="1" applyProtection="1">
      <alignment horizontal="right" vertical="center"/>
      <protection locked="0"/>
    </xf>
    <xf numFmtId="0" fontId="10" fillId="0" borderId="40" xfId="0" applyNumberFormat="1" applyFont="1" applyFill="1" applyBorder="1" applyAlignment="1" applyProtection="1">
      <alignment horizontal="center" vertical="center"/>
      <protection locked="0"/>
    </xf>
    <xf numFmtId="0" fontId="10" fillId="0" borderId="41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41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164" fontId="9" fillId="0" borderId="17" xfId="18" applyNumberFormat="1" applyFont="1" applyFill="1" applyBorder="1" applyAlignment="1" applyProtection="1">
      <alignment vertical="center" wrapText="1"/>
      <protection locked="0"/>
    </xf>
    <xf numFmtId="3" fontId="9" fillId="0" borderId="42" xfId="0" applyNumberFormat="1" applyFont="1" applyFill="1" applyBorder="1" applyAlignment="1" applyProtection="1">
      <alignment horizontal="right" vertical="center"/>
      <protection locked="0"/>
    </xf>
    <xf numFmtId="3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21" xfId="0" applyNumberFormat="1" applyFont="1" applyFill="1" applyBorder="1" applyAlignment="1" applyProtection="1">
      <alignment horizontal="center" vertical="center"/>
      <protection locked="0"/>
    </xf>
    <xf numFmtId="3" fontId="9" fillId="0" borderId="22" xfId="0" applyNumberFormat="1" applyFont="1" applyFill="1" applyBorder="1" applyAlignment="1" applyProtection="1">
      <alignment horizontal="right" vertical="center"/>
      <protection locked="0"/>
    </xf>
    <xf numFmtId="164" fontId="10" fillId="0" borderId="7" xfId="18" applyNumberFormat="1" applyFont="1" applyFill="1" applyBorder="1" applyAlignment="1" applyProtection="1">
      <alignment vertical="center" wrapText="1"/>
      <protection locked="0"/>
    </xf>
    <xf numFmtId="3" fontId="10" fillId="0" borderId="39" xfId="0" applyNumberFormat="1" applyFont="1" applyFill="1" applyBorder="1" applyAlignment="1" applyProtection="1">
      <alignment horizontal="right" vertical="center"/>
      <protection locked="0"/>
    </xf>
    <xf numFmtId="0" fontId="9" fillId="0" borderId="43" xfId="0" applyNumberFormat="1" applyFont="1" applyFill="1" applyBorder="1" applyAlignment="1" applyProtection="1">
      <alignment horizontal="center" vertical="center"/>
      <protection locked="0"/>
    </xf>
    <xf numFmtId="0" fontId="9" fillId="0" borderId="44" xfId="0" applyNumberFormat="1" applyFont="1" applyFill="1" applyBorder="1" applyAlignment="1" applyProtection="1">
      <alignment horizontal="center" vertical="center"/>
      <protection locked="0"/>
    </xf>
    <xf numFmtId="3" fontId="9" fillId="0" borderId="27" xfId="0" applyNumberFormat="1" applyFont="1" applyFill="1" applyBorder="1" applyAlignment="1" applyProtection="1">
      <alignment horizontal="right" vertical="center"/>
      <protection locked="0"/>
    </xf>
    <xf numFmtId="3" fontId="9" fillId="0" borderId="45" xfId="0" applyNumberFormat="1" applyFont="1" applyFill="1" applyBorder="1" applyAlignment="1" applyProtection="1">
      <alignment horizontal="right" vertical="center"/>
      <protection locked="0"/>
    </xf>
    <xf numFmtId="0" fontId="9" fillId="0" borderId="44" xfId="0" applyNumberFormat="1" applyFont="1" applyFill="1" applyBorder="1" applyAlignment="1" applyProtection="1">
      <alignment horizontal="left" vertical="center"/>
      <protection locked="0"/>
    </xf>
    <xf numFmtId="3" fontId="9" fillId="0" borderId="8" xfId="0" applyNumberFormat="1" applyFont="1" applyFill="1" applyBorder="1" applyAlignment="1" applyProtection="1">
      <alignment horizontal="right" vertical="center"/>
      <protection locked="0"/>
    </xf>
    <xf numFmtId="3" fontId="10" fillId="0" borderId="0" xfId="0" applyNumberFormat="1" applyFont="1" applyFill="1" applyBorder="1" applyAlignment="1" applyProtection="1">
      <alignment vertical="center"/>
      <protection locked="0"/>
    </xf>
    <xf numFmtId="3" fontId="9" fillId="0" borderId="23" xfId="0" applyNumberFormat="1" applyFont="1" applyFill="1" applyBorder="1" applyAlignment="1" applyProtection="1">
      <alignment horizontal="right" vertical="center"/>
      <protection locked="0"/>
    </xf>
    <xf numFmtId="3" fontId="10" fillId="0" borderId="26" xfId="0" applyNumberFormat="1" applyFont="1" applyFill="1" applyBorder="1" applyAlignment="1" applyProtection="1">
      <alignment horizontal="right" vertical="center"/>
      <protection locked="0"/>
    </xf>
    <xf numFmtId="164" fontId="10" fillId="0" borderId="24" xfId="18" applyNumberFormat="1" applyFont="1" applyFill="1" applyBorder="1" applyAlignment="1" applyProtection="1">
      <alignment vertical="center" wrapText="1"/>
      <protection locked="0"/>
    </xf>
    <xf numFmtId="164" fontId="10" fillId="0" borderId="24" xfId="18" applyNumberFormat="1" applyFont="1" applyFill="1" applyBorder="1" applyAlignment="1" applyProtection="1">
      <alignment vertical="center" wrapText="1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1" fontId="10" fillId="0" borderId="46" xfId="0" applyNumberFormat="1" applyFont="1" applyFill="1" applyBorder="1" applyAlignment="1" applyProtection="1">
      <alignment horizontal="centerContinuous" vertical="center"/>
      <protection locked="0"/>
    </xf>
    <xf numFmtId="1" fontId="9" fillId="0" borderId="47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48" xfId="18" applyNumberFormat="1" applyFont="1" applyFill="1" applyBorder="1" applyAlignment="1" applyProtection="1">
      <alignment vertical="center" wrapText="1"/>
      <protection locked="0"/>
    </xf>
    <xf numFmtId="1" fontId="9" fillId="0" borderId="49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50" xfId="18" applyNumberFormat="1" applyFont="1" applyFill="1" applyBorder="1" applyAlignment="1" applyProtection="1">
      <alignment vertical="center" wrapText="1"/>
      <protection locked="0"/>
    </xf>
    <xf numFmtId="1" fontId="9" fillId="0" borderId="51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52" xfId="18" applyNumberFormat="1" applyFont="1" applyFill="1" applyBorder="1" applyAlignment="1" applyProtection="1">
      <alignment vertical="center" wrapText="1"/>
      <protection locked="0"/>
    </xf>
    <xf numFmtId="1" fontId="9" fillId="0" borderId="47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48" xfId="18" applyNumberFormat="1" applyFont="1" applyFill="1" applyBorder="1" applyAlignment="1" applyProtection="1">
      <alignment vertical="center" wrapText="1"/>
      <protection locked="0"/>
    </xf>
    <xf numFmtId="3" fontId="9" fillId="0" borderId="19" xfId="0" applyNumberFormat="1" applyFont="1" applyFill="1" applyBorder="1" applyAlignment="1" applyProtection="1">
      <alignment horizontal="right" vertical="center"/>
      <protection locked="0"/>
    </xf>
    <xf numFmtId="1" fontId="9" fillId="0" borderId="49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50" xfId="18" applyNumberFormat="1" applyFont="1" applyFill="1" applyBorder="1" applyAlignment="1" applyProtection="1">
      <alignment vertical="center" wrapText="1"/>
      <protection locked="0"/>
    </xf>
    <xf numFmtId="1" fontId="10" fillId="0" borderId="43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52" xfId="18" applyNumberFormat="1" applyFont="1" applyFill="1" applyBorder="1" applyAlignment="1" applyProtection="1">
      <alignment vertical="center" wrapText="1"/>
      <protection locked="0"/>
    </xf>
    <xf numFmtId="1" fontId="10" fillId="0" borderId="46" xfId="0" applyNumberFormat="1" applyFont="1" applyFill="1" applyBorder="1" applyAlignment="1" applyProtection="1">
      <alignment horizontal="centerContinuous" vertical="center"/>
      <protection locked="0"/>
    </xf>
    <xf numFmtId="0" fontId="7" fillId="0" borderId="47" xfId="0" applyFont="1" applyBorder="1" applyAlignment="1">
      <alignment vertical="center"/>
    </xf>
    <xf numFmtId="0" fontId="7" fillId="0" borderId="53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3" fontId="7" fillId="0" borderId="42" xfId="0" applyNumberFormat="1" applyFont="1" applyBorder="1" applyAlignment="1">
      <alignment vertical="center"/>
    </xf>
    <xf numFmtId="3" fontId="7" fillId="0" borderId="54" xfId="0" applyNumberFormat="1" applyFont="1" applyBorder="1" applyAlignment="1">
      <alignment vertical="center"/>
    </xf>
    <xf numFmtId="3" fontId="7" fillId="0" borderId="33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14" fillId="0" borderId="47" xfId="0" applyFont="1" applyBorder="1" applyAlignment="1">
      <alignment vertical="center"/>
    </xf>
    <xf numFmtId="0" fontId="14" fillId="0" borderId="53" xfId="0" applyFont="1" applyBorder="1" applyAlignment="1">
      <alignment vertical="center"/>
    </xf>
    <xf numFmtId="3" fontId="14" fillId="0" borderId="55" xfId="0" applyNumberFormat="1" applyFont="1" applyBorder="1" applyAlignment="1">
      <alignment vertical="center"/>
    </xf>
    <xf numFmtId="3" fontId="14" fillId="0" borderId="56" xfId="0" applyNumberFormat="1" applyFont="1" applyBorder="1" applyAlignment="1">
      <alignment horizontal="centerContinuous" vertical="center"/>
    </xf>
    <xf numFmtId="3" fontId="14" fillId="0" borderId="19" xfId="0" applyNumberFormat="1" applyFont="1" applyBorder="1" applyAlignment="1">
      <alignment horizontal="centerContinuous" vertical="center"/>
    </xf>
    <xf numFmtId="0" fontId="15" fillId="0" borderId="0" xfId="0" applyFont="1" applyAlignment="1">
      <alignment/>
    </xf>
    <xf numFmtId="3" fontId="9" fillId="0" borderId="25" xfId="0" applyNumberFormat="1" applyFont="1" applyFill="1" applyBorder="1" applyAlignment="1" applyProtection="1">
      <alignment horizontal="right" vertical="center"/>
      <protection locked="0"/>
    </xf>
    <xf numFmtId="3" fontId="9" fillId="0" borderId="26" xfId="0" applyNumberFormat="1" applyFont="1" applyFill="1" applyBorder="1" applyAlignment="1" applyProtection="1">
      <alignment horizontal="right" vertical="center"/>
      <protection locked="0"/>
    </xf>
    <xf numFmtId="0" fontId="10" fillId="0" borderId="37" xfId="0" applyNumberFormat="1" applyFont="1" applyFill="1" applyBorder="1" applyAlignment="1" applyProtection="1">
      <alignment horizontal="left" vertical="center" wrapText="1"/>
      <protection locked="0"/>
    </xf>
    <xf numFmtId="0" fontId="9" fillId="0" borderId="57" xfId="0" applyNumberFormat="1" applyFont="1" applyFill="1" applyBorder="1" applyAlignment="1" applyProtection="1">
      <alignment vertical="center"/>
      <protection locked="0"/>
    </xf>
    <xf numFmtId="0" fontId="10" fillId="0" borderId="38" xfId="0" applyNumberFormat="1" applyFont="1" applyFill="1" applyBorder="1" applyAlignment="1" applyProtection="1">
      <alignment vertical="center"/>
      <protection locked="0"/>
    </xf>
    <xf numFmtId="0" fontId="9" fillId="0" borderId="42" xfId="0" applyNumberFormat="1" applyFont="1" applyFill="1" applyBorder="1" applyAlignment="1" applyProtection="1">
      <alignment vertical="center"/>
      <protection locked="0"/>
    </xf>
    <xf numFmtId="0" fontId="10" fillId="0" borderId="38" xfId="0" applyNumberFormat="1" applyFont="1" applyFill="1" applyBorder="1" applyAlignment="1" applyProtection="1">
      <alignment vertical="center"/>
      <protection locked="0"/>
    </xf>
    <xf numFmtId="3" fontId="9" fillId="0" borderId="42" xfId="0" applyNumberFormat="1" applyFont="1" applyFill="1" applyBorder="1" applyAlignment="1" applyProtection="1">
      <alignment vertical="center"/>
      <protection locked="0"/>
    </xf>
    <xf numFmtId="3" fontId="9" fillId="0" borderId="8" xfId="0" applyNumberFormat="1" applyFont="1" applyFill="1" applyBorder="1" applyAlignment="1" applyProtection="1">
      <alignment vertical="center"/>
      <protection locked="0"/>
    </xf>
    <xf numFmtId="0" fontId="9" fillId="0" borderId="57" xfId="0" applyNumberFormat="1" applyFont="1" applyFill="1" applyBorder="1" applyAlignment="1" applyProtection="1">
      <alignment vertical="center"/>
      <protection locked="0"/>
    </xf>
    <xf numFmtId="0" fontId="9" fillId="0" borderId="8" xfId="0" applyNumberFormat="1" applyFont="1" applyFill="1" applyBorder="1" applyAlignment="1" applyProtection="1">
      <alignment vertical="center"/>
      <protection locked="0"/>
    </xf>
    <xf numFmtId="3" fontId="10" fillId="0" borderId="38" xfId="0" applyNumberFormat="1" applyFont="1" applyFill="1" applyBorder="1" applyAlignment="1" applyProtection="1">
      <alignment vertical="center"/>
      <protection locked="0"/>
    </xf>
    <xf numFmtId="3" fontId="9" fillId="0" borderId="42" xfId="0" applyNumberFormat="1" applyFont="1" applyFill="1" applyBorder="1" applyAlignment="1" applyProtection="1">
      <alignment vertical="center"/>
      <protection locked="0"/>
    </xf>
    <xf numFmtId="3" fontId="9" fillId="0" borderId="8" xfId="0" applyNumberFormat="1" applyFont="1" applyFill="1" applyBorder="1" applyAlignment="1" applyProtection="1">
      <alignment vertical="center"/>
      <protection locked="0"/>
    </xf>
    <xf numFmtId="3" fontId="9" fillId="0" borderId="38" xfId="0" applyNumberFormat="1" applyFont="1" applyFill="1" applyBorder="1" applyAlignment="1" applyProtection="1">
      <alignment vertical="center"/>
      <protection locked="0"/>
    </xf>
    <xf numFmtId="3" fontId="10" fillId="0" borderId="38" xfId="0" applyNumberFormat="1" applyFont="1" applyFill="1" applyBorder="1" applyAlignment="1" applyProtection="1">
      <alignment vertical="center"/>
      <protection locked="0"/>
    </xf>
    <xf numFmtId="3" fontId="10" fillId="0" borderId="38" xfId="0" applyNumberFormat="1" applyFont="1" applyFill="1" applyBorder="1" applyAlignment="1" applyProtection="1">
      <alignment horizontal="right" vertical="center"/>
      <protection locked="0"/>
    </xf>
    <xf numFmtId="3" fontId="9" fillId="0" borderId="42" xfId="0" applyNumberFormat="1" applyFont="1" applyFill="1" applyBorder="1" applyAlignment="1" applyProtection="1">
      <alignment horizontal="right" vertical="center"/>
      <protection locked="0"/>
    </xf>
    <xf numFmtId="3" fontId="9" fillId="0" borderId="57" xfId="0" applyNumberFormat="1" applyFont="1" applyFill="1" applyBorder="1" applyAlignment="1" applyProtection="1">
      <alignment horizontal="right" vertical="center"/>
      <protection locked="0"/>
    </xf>
    <xf numFmtId="3" fontId="10" fillId="0" borderId="38" xfId="0" applyNumberFormat="1" applyFont="1" applyFill="1" applyBorder="1" applyAlignment="1" applyProtection="1">
      <alignment horizontal="right" vertical="center"/>
      <protection locked="0"/>
    </xf>
    <xf numFmtId="4" fontId="9" fillId="0" borderId="42" xfId="0" applyNumberFormat="1" applyFont="1" applyFill="1" applyBorder="1" applyAlignment="1" applyProtection="1">
      <alignment horizontal="right" vertical="center"/>
      <protection locked="0"/>
    </xf>
    <xf numFmtId="4" fontId="9" fillId="0" borderId="58" xfId="0" applyNumberFormat="1" applyFont="1" applyFill="1" applyBorder="1" applyAlignment="1" applyProtection="1">
      <alignment horizontal="right" vertical="center"/>
      <protection locked="0"/>
    </xf>
    <xf numFmtId="4" fontId="10" fillId="0" borderId="59" xfId="0" applyNumberFormat="1" applyFont="1" applyFill="1" applyBorder="1" applyAlignment="1" applyProtection="1">
      <alignment horizontal="right" vertical="center"/>
      <protection locked="0"/>
    </xf>
    <xf numFmtId="4" fontId="10" fillId="0" borderId="38" xfId="0" applyNumberFormat="1" applyFont="1" applyFill="1" applyBorder="1" applyAlignment="1" applyProtection="1">
      <alignment horizontal="right" vertical="center"/>
      <protection locked="0"/>
    </xf>
    <xf numFmtId="4" fontId="10" fillId="0" borderId="60" xfId="0" applyNumberFormat="1" applyFont="1" applyFill="1" applyBorder="1" applyAlignment="1" applyProtection="1">
      <alignment horizontal="right" vertical="center"/>
      <protection locked="0"/>
    </xf>
    <xf numFmtId="4" fontId="9" fillId="0" borderId="33" xfId="0" applyNumberFormat="1" applyFont="1" applyFill="1" applyBorder="1" applyAlignment="1" applyProtection="1">
      <alignment horizontal="right" vertical="center"/>
      <protection locked="0"/>
    </xf>
    <xf numFmtId="4" fontId="9" fillId="0" borderId="61" xfId="0" applyNumberFormat="1" applyFont="1" applyFill="1" applyBorder="1" applyAlignment="1" applyProtection="1">
      <alignment horizontal="right" vertical="center"/>
      <protection locked="0"/>
    </xf>
    <xf numFmtId="4" fontId="10" fillId="0" borderId="62" xfId="0" applyNumberFormat="1" applyFont="1" applyFill="1" applyBorder="1" applyAlignment="1" applyProtection="1">
      <alignment horizontal="right" vertical="center"/>
      <protection locked="0"/>
    </xf>
    <xf numFmtId="4" fontId="10" fillId="0" borderId="39" xfId="0" applyNumberFormat="1" applyFont="1" applyFill="1" applyBorder="1" applyAlignment="1" applyProtection="1">
      <alignment horizontal="right" vertical="center"/>
      <protection locked="0"/>
    </xf>
    <xf numFmtId="4" fontId="10" fillId="0" borderId="63" xfId="0" applyNumberFormat="1" applyFont="1" applyFill="1" applyBorder="1" applyAlignment="1" applyProtection="1">
      <alignment horizontal="right" vertical="center"/>
      <protection locked="0"/>
    </xf>
    <xf numFmtId="4" fontId="7" fillId="0" borderId="33" xfId="0" applyNumberFormat="1" applyFont="1" applyBorder="1" applyAlignment="1">
      <alignment vertical="center"/>
    </xf>
    <xf numFmtId="4" fontId="7" fillId="0" borderId="42" xfId="0" applyNumberFormat="1" applyFont="1" applyBorder="1" applyAlignment="1">
      <alignment vertical="center"/>
    </xf>
    <xf numFmtId="0" fontId="9" fillId="0" borderId="17" xfId="0" applyNumberFormat="1" applyFont="1" applyFill="1" applyBorder="1" applyAlignment="1" applyProtection="1">
      <alignment horizontal="left" vertical="center" wrapText="1"/>
      <protection locked="0"/>
    </xf>
    <xf numFmtId="3" fontId="9" fillId="0" borderId="64" xfId="0" applyNumberFormat="1" applyFont="1" applyFill="1" applyBorder="1" applyAlignment="1" applyProtection="1">
      <alignment horizontal="right" vertical="center"/>
      <protection locked="0"/>
    </xf>
    <xf numFmtId="0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0" xfId="0" applyNumberFormat="1" applyFont="1" applyFill="1" applyBorder="1" applyAlignment="1" applyProtection="1">
      <alignment horizontal="left" vertical="center"/>
      <protection locked="0"/>
    </xf>
    <xf numFmtId="0" fontId="10" fillId="0" borderId="7" xfId="0" applyNumberFormat="1" applyFont="1" applyFill="1" applyBorder="1" applyAlignment="1" applyProtection="1">
      <alignment horizontal="left" vertical="center"/>
      <protection locked="0"/>
    </xf>
    <xf numFmtId="0" fontId="10" fillId="0" borderId="29" xfId="0" applyNumberFormat="1" applyFont="1" applyFill="1" applyBorder="1" applyAlignment="1" applyProtection="1">
      <alignment horizontal="center" vertical="center"/>
      <protection locked="0"/>
    </xf>
    <xf numFmtId="0" fontId="10" fillId="0" borderId="59" xfId="0" applyNumberFormat="1" applyFont="1" applyFill="1" applyBorder="1" applyAlignment="1" applyProtection="1">
      <alignment vertical="center"/>
      <protection locked="0"/>
    </xf>
    <xf numFmtId="3" fontId="10" fillId="0" borderId="64" xfId="0" applyNumberFormat="1" applyFont="1" applyFill="1" applyBorder="1" applyAlignment="1" applyProtection="1">
      <alignment vertical="center"/>
      <protection locked="0"/>
    </xf>
    <xf numFmtId="3" fontId="10" fillId="0" borderId="31" xfId="0" applyNumberFormat="1" applyFont="1" applyFill="1" applyBorder="1" applyAlignment="1" applyProtection="1">
      <alignment horizontal="right" vertical="center"/>
      <protection locked="0"/>
    </xf>
    <xf numFmtId="3" fontId="10" fillId="0" borderId="65" xfId="0" applyNumberFormat="1" applyFont="1" applyFill="1" applyBorder="1" applyAlignment="1" applyProtection="1">
      <alignment horizontal="right" vertical="center"/>
      <protection locked="0"/>
    </xf>
    <xf numFmtId="0" fontId="10" fillId="0" borderId="46" xfId="0" applyNumberFormat="1" applyFont="1" applyFill="1" applyBorder="1" applyAlignment="1" applyProtection="1">
      <alignment horizontal="center" vertical="center"/>
      <protection locked="0"/>
    </xf>
    <xf numFmtId="0" fontId="10" fillId="0" borderId="25" xfId="0" applyNumberFormat="1" applyFont="1" applyFill="1" applyBorder="1" applyAlignment="1" applyProtection="1">
      <alignment horizontal="center" vertical="center"/>
      <protection locked="0"/>
    </xf>
    <xf numFmtId="0" fontId="10" fillId="0" borderId="30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66" xfId="0" applyNumberFormat="1" applyFont="1" applyFill="1" applyBorder="1" applyAlignment="1" applyProtection="1">
      <alignment horizontal="right" vertical="center"/>
      <protection locked="0"/>
    </xf>
    <xf numFmtId="3" fontId="10" fillId="0" borderId="65" xfId="0" applyNumberFormat="1" applyFont="1" applyFill="1" applyBorder="1" applyAlignment="1" applyProtection="1">
      <alignment horizontal="right" vertical="center"/>
      <protection locked="0"/>
    </xf>
    <xf numFmtId="0" fontId="10" fillId="0" borderId="67" xfId="0" applyNumberFormat="1" applyFont="1" applyFill="1" applyBorder="1" applyAlignment="1" applyProtection="1">
      <alignment horizontal="center" vertical="center"/>
      <protection locked="0"/>
    </xf>
    <xf numFmtId="0" fontId="10" fillId="0" borderId="31" xfId="0" applyNumberFormat="1" applyFont="1" applyFill="1" applyBorder="1" applyAlignment="1" applyProtection="1">
      <alignment horizontal="center" vertical="center"/>
      <protection locked="0"/>
    </xf>
    <xf numFmtId="4" fontId="10" fillId="0" borderId="64" xfId="0" applyNumberFormat="1" applyFont="1" applyFill="1" applyBorder="1" applyAlignment="1" applyProtection="1">
      <alignment horizontal="right" vertical="center"/>
      <protection locked="0"/>
    </xf>
    <xf numFmtId="4" fontId="10" fillId="0" borderId="65" xfId="0" applyNumberFormat="1" applyFont="1" applyFill="1" applyBorder="1" applyAlignment="1" applyProtection="1">
      <alignment horizontal="right" vertical="center"/>
      <protection locked="0"/>
    </xf>
    <xf numFmtId="1" fontId="10" fillId="0" borderId="36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68" xfId="18" applyNumberFormat="1" applyFont="1" applyFill="1" applyBorder="1" applyAlignment="1" applyProtection="1">
      <alignment vertical="center" wrapText="1"/>
      <protection locked="0"/>
    </xf>
    <xf numFmtId="3" fontId="10" fillId="0" borderId="10" xfId="0" applyNumberFormat="1" applyFont="1" applyFill="1" applyBorder="1" applyAlignment="1" applyProtection="1">
      <alignment horizontal="right" vertical="center"/>
      <protection locked="0"/>
    </xf>
    <xf numFmtId="1" fontId="13" fillId="0" borderId="46" xfId="0" applyNumberFormat="1" applyFont="1" applyFill="1" applyBorder="1" applyAlignment="1" applyProtection="1">
      <alignment horizontal="centerContinuous" vertical="center"/>
      <protection locked="0"/>
    </xf>
    <xf numFmtId="164" fontId="13" fillId="0" borderId="24" xfId="18" applyNumberFormat="1" applyFont="1" applyFill="1" applyBorder="1" applyAlignment="1" applyProtection="1">
      <alignment vertical="center" wrapText="1"/>
      <protection locked="0"/>
    </xf>
    <xf numFmtId="0" fontId="13" fillId="0" borderId="7" xfId="0" applyNumberFormat="1" applyFont="1" applyFill="1" applyBorder="1" applyAlignment="1" applyProtection="1">
      <alignment horizontal="center" vertical="center"/>
      <protection locked="0"/>
    </xf>
    <xf numFmtId="3" fontId="13" fillId="0" borderId="38" xfId="0" applyNumberFormat="1" applyFont="1" applyFill="1" applyBorder="1" applyAlignment="1" applyProtection="1">
      <alignment horizontal="center" vertical="center"/>
      <protection locked="0"/>
    </xf>
    <xf numFmtId="3" fontId="13" fillId="0" borderId="26" xfId="0" applyNumberFormat="1" applyFont="1" applyFill="1" applyBorder="1" applyAlignment="1" applyProtection="1">
      <alignment horizontal="right" vertical="center"/>
      <protection locked="0"/>
    </xf>
    <xf numFmtId="3" fontId="13" fillId="0" borderId="38" xfId="0" applyNumberFormat="1" applyFont="1" applyFill="1" applyBorder="1" applyAlignment="1" applyProtection="1">
      <alignment horizontal="right" vertical="center"/>
      <protection locked="0"/>
    </xf>
    <xf numFmtId="0" fontId="12" fillId="0" borderId="6" xfId="0" applyNumberFormat="1" applyFont="1" applyFill="1" applyBorder="1" applyAlignment="1" applyProtection="1">
      <alignment horizontal="center" vertical="center"/>
      <protection locked="0"/>
    </xf>
    <xf numFmtId="0" fontId="12" fillId="0" borderId="7" xfId="0" applyNumberFormat="1" applyFont="1" applyFill="1" applyBorder="1" applyAlignment="1" applyProtection="1">
      <alignment horizontal="left" vertical="center"/>
      <protection locked="0"/>
    </xf>
    <xf numFmtId="0" fontId="12" fillId="0" borderId="38" xfId="0" applyNumberFormat="1" applyFont="1" applyFill="1" applyBorder="1" applyAlignment="1" applyProtection="1">
      <alignment vertical="center"/>
      <protection locked="0"/>
    </xf>
    <xf numFmtId="3" fontId="12" fillId="0" borderId="25" xfId="0" applyNumberFormat="1" applyFont="1" applyFill="1" applyBorder="1" applyAlignment="1" applyProtection="1">
      <alignment horizontal="right" vertical="center"/>
      <protection locked="0"/>
    </xf>
    <xf numFmtId="0" fontId="12" fillId="0" borderId="39" xfId="0" applyNumberFormat="1" applyFont="1" applyFill="1" applyBorder="1" applyAlignment="1" applyProtection="1">
      <alignment horizontal="right" vertical="center"/>
      <protection locked="0"/>
    </xf>
    <xf numFmtId="0" fontId="9" fillId="0" borderId="20" xfId="0" applyNumberFormat="1" applyFont="1" applyFill="1" applyBorder="1" applyAlignment="1" applyProtection="1">
      <alignment horizontal="center" vertical="center"/>
      <protection locked="0"/>
    </xf>
    <xf numFmtId="3" fontId="17" fillId="0" borderId="25" xfId="0" applyNumberFormat="1" applyFont="1" applyFill="1" applyBorder="1" applyAlignment="1" applyProtection="1">
      <alignment horizontal="right" vertical="center"/>
      <protection locked="0"/>
    </xf>
    <xf numFmtId="3" fontId="17" fillId="0" borderId="26" xfId="0" applyNumberFormat="1" applyFont="1" applyFill="1" applyBorder="1" applyAlignment="1" applyProtection="1">
      <alignment horizontal="right" vertical="center"/>
      <protection locked="0"/>
    </xf>
    <xf numFmtId="3" fontId="9" fillId="0" borderId="69" xfId="0" applyNumberFormat="1" applyFont="1" applyFill="1" applyBorder="1" applyAlignment="1" applyProtection="1">
      <alignment horizontal="right" vertical="center"/>
      <protection locked="0"/>
    </xf>
    <xf numFmtId="3" fontId="10" fillId="0" borderId="39" xfId="0" applyNumberFormat="1" applyFont="1" applyFill="1" applyBorder="1" applyAlignment="1" applyProtection="1">
      <alignment horizontal="right" vertical="center"/>
      <protection locked="0"/>
    </xf>
    <xf numFmtId="0" fontId="9" fillId="0" borderId="42" xfId="0" applyNumberFormat="1" applyFont="1" applyFill="1" applyBorder="1" applyAlignment="1" applyProtection="1">
      <alignment horizontal="right" vertical="center"/>
      <protection locked="0"/>
    </xf>
    <xf numFmtId="164" fontId="17" fillId="0" borderId="24" xfId="18" applyNumberFormat="1" applyFont="1" applyFill="1" applyBorder="1" applyAlignment="1" applyProtection="1">
      <alignment vertical="center" wrapText="1"/>
      <protection locked="0"/>
    </xf>
    <xf numFmtId="3" fontId="10" fillId="0" borderId="28" xfId="0" applyNumberFormat="1" applyFont="1" applyFill="1" applyBorder="1" applyAlignment="1" applyProtection="1">
      <alignment horizontal="right" vertical="center"/>
      <protection locked="0"/>
    </xf>
    <xf numFmtId="0" fontId="17" fillId="0" borderId="38" xfId="0" applyNumberFormat="1" applyFont="1" applyFill="1" applyBorder="1" applyAlignment="1" applyProtection="1">
      <alignment vertical="center"/>
      <protection locked="0"/>
    </xf>
    <xf numFmtId="3" fontId="10" fillId="0" borderId="27" xfId="0" applyNumberFormat="1" applyFont="1" applyFill="1" applyBorder="1" applyAlignment="1" applyProtection="1">
      <alignment horizontal="right" vertical="center"/>
      <protection locked="0"/>
    </xf>
    <xf numFmtId="0" fontId="10" fillId="0" borderId="7" xfId="0" applyNumberFormat="1" applyFont="1" applyFill="1" applyBorder="1" applyAlignment="1" applyProtection="1">
      <alignment horizontal="left" vertical="center" wrapText="1"/>
      <protection locked="0"/>
    </xf>
    <xf numFmtId="164" fontId="10" fillId="0" borderId="7" xfId="18" applyNumberFormat="1" applyFont="1" applyFill="1" applyBorder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165" fontId="4" fillId="0" borderId="0" xfId="0" applyNumberFormat="1" applyFont="1" applyFill="1" applyBorder="1" applyAlignment="1" applyProtection="1">
      <alignment horizontal="centerContinuous"/>
      <protection locked="0"/>
    </xf>
    <xf numFmtId="165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6" fillId="0" borderId="2" xfId="0" applyNumberFormat="1" applyFont="1" applyFill="1" applyBorder="1" applyAlignment="1" applyProtection="1">
      <alignment horizontal="center" wrapText="1"/>
      <protection locked="0"/>
    </xf>
    <xf numFmtId="0" fontId="6" fillId="0" borderId="7" xfId="0" applyNumberFormat="1" applyFont="1" applyFill="1" applyBorder="1" applyAlignment="1" applyProtection="1">
      <alignment horizontal="center" vertical="top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7" xfId="0" applyNumberFormat="1" applyFont="1" applyFill="1" applyBorder="1" applyAlignment="1" applyProtection="1">
      <alignment horizontal="center" vertical="center"/>
      <protection locked="0"/>
    </xf>
    <xf numFmtId="0" fontId="9" fillId="0" borderId="30" xfId="0" applyNumberFormat="1" applyFont="1" applyFill="1" applyBorder="1" applyAlignment="1" applyProtection="1">
      <alignment horizontal="center" vertical="center"/>
      <protection locked="0"/>
    </xf>
    <xf numFmtId="0" fontId="18" fillId="0" borderId="7" xfId="0" applyNumberFormat="1" applyFont="1" applyFill="1" applyBorder="1" applyAlignment="1" applyProtection="1">
      <alignment horizontal="center" vertical="center"/>
      <protection locked="0"/>
    </xf>
    <xf numFmtId="0" fontId="9" fillId="0" borderId="37" xfId="0" applyNumberFormat="1" applyFont="1" applyFill="1" applyBorder="1" applyAlignment="1" applyProtection="1">
      <alignment horizontal="center" vertical="center"/>
      <protection locked="0"/>
    </xf>
    <xf numFmtId="0" fontId="9" fillId="0" borderId="53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70" xfId="0" applyNumberFormat="1" applyFont="1" applyFill="1" applyBorder="1" applyAlignment="1" applyProtection="1">
      <alignment horizontal="left" vertical="center"/>
      <protection locked="0"/>
    </xf>
    <xf numFmtId="0" fontId="9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Border="1" applyAlignment="1" applyProtection="1">
      <alignment horizontal="left" vertical="center" wrapText="1"/>
      <protection locked="0"/>
    </xf>
    <xf numFmtId="4" fontId="10" fillId="0" borderId="57" xfId="0" applyNumberFormat="1" applyFont="1" applyFill="1" applyBorder="1" applyAlignment="1" applyProtection="1">
      <alignment horizontal="right" vertical="center"/>
      <protection locked="0"/>
    </xf>
    <xf numFmtId="4" fontId="9" fillId="0" borderId="48" xfId="0" applyNumberFormat="1" applyFont="1" applyFill="1" applyBorder="1" applyAlignment="1" applyProtection="1">
      <alignment horizontal="right" vertical="center"/>
      <protection locked="0"/>
    </xf>
    <xf numFmtId="4" fontId="9" fillId="0" borderId="71" xfId="0" applyNumberFormat="1" applyFont="1" applyFill="1" applyBorder="1" applyAlignment="1" applyProtection="1">
      <alignment horizontal="right" vertical="center"/>
      <protection locked="0"/>
    </xf>
    <xf numFmtId="4" fontId="10" fillId="0" borderId="68" xfId="0" applyNumberFormat="1" applyFont="1" applyFill="1" applyBorder="1" applyAlignment="1" applyProtection="1">
      <alignment horizontal="right" vertical="center"/>
      <protection locked="0"/>
    </xf>
    <xf numFmtId="4" fontId="10" fillId="0" borderId="24" xfId="0" applyNumberFormat="1" applyFont="1" applyFill="1" applyBorder="1" applyAlignment="1" applyProtection="1">
      <alignment horizontal="right" vertical="center"/>
      <protection locked="0"/>
    </xf>
    <xf numFmtId="4" fontId="10" fillId="0" borderId="72" xfId="0" applyNumberFormat="1" applyFont="1" applyFill="1" applyBorder="1" applyAlignment="1" applyProtection="1">
      <alignment horizontal="right" vertical="center"/>
      <protection locked="0"/>
    </xf>
    <xf numFmtId="4" fontId="10" fillId="0" borderId="73" xfId="0" applyNumberFormat="1" applyFont="1" applyFill="1" applyBorder="1" applyAlignment="1" applyProtection="1">
      <alignment horizontal="right" vertical="center"/>
      <protection locked="0"/>
    </xf>
    <xf numFmtId="4" fontId="7" fillId="0" borderId="48" xfId="0" applyNumberFormat="1" applyFont="1" applyBorder="1" applyAlignment="1">
      <alignment vertical="center"/>
    </xf>
    <xf numFmtId="0" fontId="4" fillId="0" borderId="7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75" xfId="0" applyNumberFormat="1" applyFont="1" applyFill="1" applyBorder="1" applyAlignment="1" applyProtection="1">
      <alignment horizontal="centerContinuous" vertical="center" wrapText="1"/>
      <protection locked="0"/>
    </xf>
    <xf numFmtId="0" fontId="6" fillId="0" borderId="7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>
      <alignment horizontal="center" vertical="center"/>
    </xf>
    <xf numFmtId="0" fontId="8" fillId="0" borderId="77" xfId="0" applyNumberFormat="1" applyFont="1" applyFill="1" applyBorder="1" applyAlignment="1" applyProtection="1">
      <alignment horizontal="center" vertical="center"/>
      <protection locked="0"/>
    </xf>
    <xf numFmtId="0" fontId="8" fillId="0" borderId="78" xfId="0" applyNumberFormat="1" applyFont="1" applyFill="1" applyBorder="1" applyAlignment="1" applyProtection="1">
      <alignment horizontal="center" vertical="center"/>
      <protection locked="0"/>
    </xf>
    <xf numFmtId="4" fontId="14" fillId="0" borderId="56" xfId="0" applyNumberFormat="1" applyFont="1" applyBorder="1" applyAlignment="1">
      <alignment horizontal="centerContinuous" vertical="center"/>
    </xf>
    <xf numFmtId="4" fontId="9" fillId="0" borderId="73" xfId="0" applyNumberFormat="1" applyFont="1" applyFill="1" applyBorder="1" applyAlignment="1" applyProtection="1">
      <alignment horizontal="right" vertical="center"/>
      <protection locked="0"/>
    </xf>
    <xf numFmtId="4" fontId="9" fillId="0" borderId="65" xfId="0" applyNumberFormat="1" applyFont="1" applyFill="1" applyBorder="1" applyAlignment="1" applyProtection="1">
      <alignment horizontal="right" vertical="center"/>
      <protection locked="0"/>
    </xf>
    <xf numFmtId="4" fontId="9" fillId="0" borderId="50" xfId="0" applyNumberFormat="1" applyFont="1" applyFill="1" applyBorder="1" applyAlignment="1" applyProtection="1">
      <alignment horizontal="right" vertical="center"/>
      <protection locked="0"/>
    </xf>
    <xf numFmtId="4" fontId="9" fillId="0" borderId="69" xfId="0" applyNumberFormat="1" applyFont="1" applyFill="1" applyBorder="1" applyAlignment="1" applyProtection="1">
      <alignment horizontal="right" vertical="center"/>
      <protection locked="0"/>
    </xf>
    <xf numFmtId="0" fontId="19" fillId="0" borderId="20" xfId="0" applyNumberFormat="1" applyFont="1" applyFill="1" applyBorder="1" applyAlignment="1" applyProtection="1">
      <alignment horizontal="center" vertical="center"/>
      <protection locked="0"/>
    </xf>
    <xf numFmtId="164" fontId="10" fillId="0" borderId="30" xfId="18" applyNumberFormat="1" applyFont="1" applyFill="1" applyBorder="1" applyAlignment="1" applyProtection="1">
      <alignment vertical="center" wrapText="1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1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1">
      <selection activeCell="H7" sqref="H7"/>
    </sheetView>
  </sheetViews>
  <sheetFormatPr defaultColWidth="9.00390625" defaultRowHeight="12.75"/>
  <cols>
    <col min="1" max="1" width="6.625" style="1" customWidth="1"/>
    <col min="2" max="2" width="38.125" style="1" customWidth="1"/>
    <col min="3" max="3" width="6.375" style="203" customWidth="1"/>
    <col min="4" max="4" width="12.25390625" style="1" customWidth="1"/>
    <col min="5" max="5" width="11.625" style="1" customWidth="1"/>
    <col min="6" max="6" width="11.375" style="1" customWidth="1"/>
    <col min="7" max="7" width="10.00390625" style="1" customWidth="1"/>
    <col min="8" max="8" width="13.875" style="1" customWidth="1"/>
    <col min="9" max="9" width="14.375" style="1" customWidth="1"/>
    <col min="10" max="16384" width="10.00390625" style="1" customWidth="1"/>
  </cols>
  <sheetData>
    <row r="1" ht="15.75">
      <c r="E1" s="2" t="s">
        <v>0</v>
      </c>
    </row>
    <row r="2" spans="1:5" ht="18.75">
      <c r="A2" s="3"/>
      <c r="B2" s="4"/>
      <c r="C2" s="204"/>
      <c r="D2" s="5"/>
      <c r="E2" s="6" t="s">
        <v>92</v>
      </c>
    </row>
    <row r="3" spans="1:5" ht="18.75">
      <c r="A3" s="3"/>
      <c r="B3" s="4"/>
      <c r="C3" s="204"/>
      <c r="D3" s="5"/>
      <c r="E3" s="6" t="s">
        <v>1</v>
      </c>
    </row>
    <row r="4" spans="1:5" ht="18.75">
      <c r="A4" s="3"/>
      <c r="B4" s="4"/>
      <c r="C4" s="204"/>
      <c r="D4" s="5"/>
      <c r="E4" s="7" t="s">
        <v>91</v>
      </c>
    </row>
    <row r="5" spans="1:5" ht="18.75">
      <c r="A5" s="3"/>
      <c r="B5" s="4"/>
      <c r="C5" s="204"/>
      <c r="D5" s="5"/>
      <c r="E5" s="6"/>
    </row>
    <row r="6" spans="1:6" s="12" customFormat="1" ht="37.5">
      <c r="A6" s="8" t="s">
        <v>2</v>
      </c>
      <c r="B6" s="9"/>
      <c r="C6" s="205"/>
      <c r="D6" s="10"/>
      <c r="E6" s="11"/>
      <c r="F6" s="11"/>
    </row>
    <row r="7" spans="1:6" s="12" customFormat="1" ht="19.5" thickBot="1">
      <c r="A7" s="8"/>
      <c r="B7" s="9"/>
      <c r="C7" s="205"/>
      <c r="D7" s="10"/>
      <c r="F7" s="13" t="s">
        <v>3</v>
      </c>
    </row>
    <row r="8" spans="1:6" s="19" customFormat="1" ht="31.5">
      <c r="A8" s="14" t="s">
        <v>4</v>
      </c>
      <c r="B8" s="239" t="s">
        <v>5</v>
      </c>
      <c r="C8" s="206" t="s">
        <v>6</v>
      </c>
      <c r="D8" s="16" t="s">
        <v>7</v>
      </c>
      <c r="E8" s="17" t="s">
        <v>8</v>
      </c>
      <c r="F8" s="18"/>
    </row>
    <row r="9" spans="1:6" s="19" customFormat="1" ht="15.75">
      <c r="A9" s="20" t="s">
        <v>9</v>
      </c>
      <c r="B9" s="240"/>
      <c r="C9" s="207" t="s">
        <v>10</v>
      </c>
      <c r="D9" s="22" t="s">
        <v>11</v>
      </c>
      <c r="E9" s="23" t="s">
        <v>12</v>
      </c>
      <c r="F9" s="24" t="s">
        <v>13</v>
      </c>
    </row>
    <row r="10" spans="1:6" s="30" customFormat="1" ht="12" thickBot="1">
      <c r="A10" s="25">
        <v>1</v>
      </c>
      <c r="B10" s="26">
        <v>2</v>
      </c>
      <c r="C10" s="208">
        <v>3</v>
      </c>
      <c r="D10" s="27">
        <v>4</v>
      </c>
      <c r="E10" s="28">
        <v>5</v>
      </c>
      <c r="F10" s="29">
        <v>6</v>
      </c>
    </row>
    <row r="11" spans="1:6" s="45" customFormat="1" ht="16.5" thickBot="1" thickTop="1">
      <c r="A11" s="31">
        <v>700</v>
      </c>
      <c r="B11" s="158" t="s">
        <v>18</v>
      </c>
      <c r="C11" s="57" t="s">
        <v>86</v>
      </c>
      <c r="D11" s="196"/>
      <c r="E11" s="33">
        <f>E12</f>
        <v>230311</v>
      </c>
      <c r="F11" s="34">
        <f>F12</f>
        <v>230311</v>
      </c>
    </row>
    <row r="12" spans="1:6" s="45" customFormat="1" ht="29.25" thickTop="1">
      <c r="A12" s="36">
        <v>70005</v>
      </c>
      <c r="B12" s="54" t="s">
        <v>20</v>
      </c>
      <c r="C12" s="81"/>
      <c r="D12" s="129"/>
      <c r="E12" s="38">
        <f>SUM(E13:E20)</f>
        <v>230311</v>
      </c>
      <c r="F12" s="39">
        <f>SUM(F13:F20)</f>
        <v>230311</v>
      </c>
    </row>
    <row r="13" spans="1:6" s="45" customFormat="1" ht="30">
      <c r="A13" s="40">
        <v>4390</v>
      </c>
      <c r="B13" s="48" t="s">
        <v>15</v>
      </c>
      <c r="C13" s="209"/>
      <c r="D13" s="130"/>
      <c r="E13" s="43"/>
      <c r="F13" s="44">
        <v>99000</v>
      </c>
    </row>
    <row r="14" spans="1:6" s="45" customFormat="1" ht="15">
      <c r="A14" s="40">
        <v>4430</v>
      </c>
      <c r="B14" s="41" t="s">
        <v>37</v>
      </c>
      <c r="C14" s="209"/>
      <c r="D14" s="130"/>
      <c r="E14" s="43"/>
      <c r="F14" s="44">
        <v>10000</v>
      </c>
    </row>
    <row r="15" spans="1:6" s="45" customFormat="1" ht="15">
      <c r="A15" s="40">
        <v>4480</v>
      </c>
      <c r="B15" s="41" t="s">
        <v>38</v>
      </c>
      <c r="C15" s="209"/>
      <c r="D15" s="130"/>
      <c r="E15" s="43">
        <v>9000</v>
      </c>
      <c r="F15" s="44"/>
    </row>
    <row r="16" spans="1:6" s="45" customFormat="1" ht="15">
      <c r="A16" s="40">
        <v>4530</v>
      </c>
      <c r="B16" s="41" t="s">
        <v>77</v>
      </c>
      <c r="C16" s="209"/>
      <c r="D16" s="130"/>
      <c r="E16" s="43"/>
      <c r="F16" s="44">
        <v>30547</v>
      </c>
    </row>
    <row r="17" spans="1:6" s="45" customFormat="1" ht="30">
      <c r="A17" s="40">
        <v>4590</v>
      </c>
      <c r="B17" s="41" t="s">
        <v>67</v>
      </c>
      <c r="C17" s="209"/>
      <c r="D17" s="130"/>
      <c r="E17" s="43">
        <v>100000</v>
      </c>
      <c r="F17" s="44"/>
    </row>
    <row r="18" spans="1:6" s="45" customFormat="1" ht="30">
      <c r="A18" s="40">
        <v>4680</v>
      </c>
      <c r="B18" s="41" t="s">
        <v>78</v>
      </c>
      <c r="C18" s="209"/>
      <c r="D18" s="130"/>
      <c r="E18" s="43"/>
      <c r="F18" s="44">
        <v>1673</v>
      </c>
    </row>
    <row r="19" spans="1:6" s="45" customFormat="1" ht="30">
      <c r="A19" s="40">
        <v>6060</v>
      </c>
      <c r="B19" s="41" t="s">
        <v>87</v>
      </c>
      <c r="C19" s="209"/>
      <c r="D19" s="130"/>
      <c r="E19" s="43">
        <v>121311</v>
      </c>
      <c r="F19" s="44"/>
    </row>
    <row r="20" spans="1:6" s="45" customFormat="1" ht="15.75" thickBot="1">
      <c r="A20" s="40">
        <v>8550</v>
      </c>
      <c r="B20" s="41" t="s">
        <v>79</v>
      </c>
      <c r="C20" s="209"/>
      <c r="D20" s="130"/>
      <c r="E20" s="43"/>
      <c r="F20" s="44">
        <v>89091</v>
      </c>
    </row>
    <row r="21" spans="1:6" s="60" customFormat="1" ht="23.25" customHeight="1" thickBot="1" thickTop="1">
      <c r="A21" s="55">
        <v>750</v>
      </c>
      <c r="B21" s="56" t="s">
        <v>22</v>
      </c>
      <c r="C21" s="57"/>
      <c r="D21" s="131"/>
      <c r="E21" s="58">
        <f>E24</f>
        <v>30850</v>
      </c>
      <c r="F21" s="59">
        <f>F24+F22</f>
        <v>30850</v>
      </c>
    </row>
    <row r="22" spans="1:6" s="60" customFormat="1" ht="29.25" thickTop="1">
      <c r="A22" s="191">
        <v>75075</v>
      </c>
      <c r="B22" s="108" t="s">
        <v>82</v>
      </c>
      <c r="C22" s="81" t="s">
        <v>88</v>
      </c>
      <c r="D22" s="135"/>
      <c r="E22" s="82"/>
      <c r="F22" s="194">
        <f>F23</f>
        <v>15000</v>
      </c>
    </row>
    <row r="23" spans="1:6" s="67" customFormat="1" ht="15">
      <c r="A23" s="68">
        <v>4300</v>
      </c>
      <c r="B23" s="95" t="s">
        <v>21</v>
      </c>
      <c r="C23" s="209"/>
      <c r="D23" s="132"/>
      <c r="E23" s="72"/>
      <c r="F23" s="73">
        <v>15000</v>
      </c>
    </row>
    <row r="24" spans="1:6" s="60" customFormat="1" ht="21.75" customHeight="1">
      <c r="A24" s="85">
        <v>75095</v>
      </c>
      <c r="B24" s="89" t="s">
        <v>16</v>
      </c>
      <c r="C24" s="86"/>
      <c r="D24" s="136"/>
      <c r="E24" s="87">
        <f>E27+E26+E28+E31</f>
        <v>30850</v>
      </c>
      <c r="F24" s="88">
        <f>F27+F25+F28+F31</f>
        <v>15850</v>
      </c>
    </row>
    <row r="25" spans="1:6" s="67" customFormat="1" ht="21.75" customHeight="1">
      <c r="A25" s="68">
        <v>4300</v>
      </c>
      <c r="B25" s="69" t="s">
        <v>21</v>
      </c>
      <c r="C25" s="209" t="s">
        <v>73</v>
      </c>
      <c r="D25" s="132"/>
      <c r="E25" s="72"/>
      <c r="F25" s="195">
        <v>15000</v>
      </c>
    </row>
    <row r="26" spans="1:6" s="67" customFormat="1" ht="27" customHeight="1">
      <c r="A26" s="68">
        <v>4390</v>
      </c>
      <c r="B26" s="201" t="s">
        <v>15</v>
      </c>
      <c r="C26" s="209" t="s">
        <v>73</v>
      </c>
      <c r="D26" s="132"/>
      <c r="E26" s="72">
        <v>15000</v>
      </c>
      <c r="F26" s="73"/>
    </row>
    <row r="27" spans="1:6" s="67" customFormat="1" ht="21.75" customHeight="1">
      <c r="A27" s="68">
        <v>4430</v>
      </c>
      <c r="B27" s="69" t="s">
        <v>37</v>
      </c>
      <c r="C27" s="209" t="s">
        <v>73</v>
      </c>
      <c r="D27" s="132"/>
      <c r="E27" s="72">
        <v>15000</v>
      </c>
      <c r="F27" s="73"/>
    </row>
    <row r="28" spans="1:6" s="77" customFormat="1" ht="15">
      <c r="A28" s="186"/>
      <c r="B28" s="187" t="s">
        <v>36</v>
      </c>
      <c r="C28" s="182" t="s">
        <v>24</v>
      </c>
      <c r="D28" s="188"/>
      <c r="E28" s="189">
        <f>E29</f>
        <v>350</v>
      </c>
      <c r="F28" s="190">
        <f>F30</f>
        <v>350</v>
      </c>
    </row>
    <row r="29" spans="1:6" s="67" customFormat="1" ht="15">
      <c r="A29" s="68">
        <v>4210</v>
      </c>
      <c r="B29" s="83" t="s">
        <v>17</v>
      </c>
      <c r="C29" s="209"/>
      <c r="D29" s="132"/>
      <c r="E29" s="72">
        <v>350</v>
      </c>
      <c r="F29" s="73"/>
    </row>
    <row r="30" spans="1:6" s="67" customFormat="1" ht="30">
      <c r="A30" s="68">
        <v>4370</v>
      </c>
      <c r="B30" s="95" t="s">
        <v>27</v>
      </c>
      <c r="C30" s="209"/>
      <c r="D30" s="132"/>
      <c r="E30" s="72"/>
      <c r="F30" s="73">
        <v>350</v>
      </c>
    </row>
    <row r="31" spans="1:6" s="67" customFormat="1" ht="15">
      <c r="A31" s="68"/>
      <c r="B31" s="187" t="s">
        <v>84</v>
      </c>
      <c r="C31" s="209"/>
      <c r="D31" s="132"/>
      <c r="E31" s="189">
        <f>E33</f>
        <v>500</v>
      </c>
      <c r="F31" s="190">
        <f>F32+F34</f>
        <v>500</v>
      </c>
    </row>
    <row r="32" spans="1:6" s="67" customFormat="1" ht="15">
      <c r="A32" s="68">
        <v>4110</v>
      </c>
      <c r="B32" s="202" t="s">
        <v>66</v>
      </c>
      <c r="C32" s="209"/>
      <c r="D32" s="132"/>
      <c r="E32" s="72"/>
      <c r="F32" s="73">
        <v>95</v>
      </c>
    </row>
    <row r="33" spans="1:6" s="67" customFormat="1" ht="15">
      <c r="A33" s="68">
        <v>4170</v>
      </c>
      <c r="B33" s="95" t="s">
        <v>29</v>
      </c>
      <c r="C33" s="209"/>
      <c r="D33" s="132"/>
      <c r="E33" s="72">
        <v>500</v>
      </c>
      <c r="F33" s="73"/>
    </row>
    <row r="34" spans="1:6" s="67" customFormat="1" ht="15.75" thickBot="1">
      <c r="A34" s="68">
        <v>4210</v>
      </c>
      <c r="B34" s="95" t="s">
        <v>85</v>
      </c>
      <c r="C34" s="209"/>
      <c r="D34" s="132"/>
      <c r="E34" s="72"/>
      <c r="F34" s="73">
        <v>405</v>
      </c>
    </row>
    <row r="35" spans="1:9" s="60" customFormat="1" ht="17.25" customHeight="1" thickBot="1" thickTop="1">
      <c r="A35" s="55">
        <v>801</v>
      </c>
      <c r="B35" s="78" t="s">
        <v>25</v>
      </c>
      <c r="C35" s="57" t="s">
        <v>26</v>
      </c>
      <c r="D35" s="133">
        <f>D36</f>
        <v>126040</v>
      </c>
      <c r="E35" s="58"/>
      <c r="F35" s="59">
        <f>F36</f>
        <v>126040</v>
      </c>
      <c r="H35" s="80"/>
      <c r="I35" s="80"/>
    </row>
    <row r="36" spans="1:7" s="67" customFormat="1" ht="21.75" customHeight="1" thickTop="1">
      <c r="A36" s="85">
        <v>80195</v>
      </c>
      <c r="B36" s="89" t="s">
        <v>16</v>
      </c>
      <c r="C36" s="86"/>
      <c r="D36" s="134">
        <f>D37</f>
        <v>126040</v>
      </c>
      <c r="E36" s="87"/>
      <c r="F36" s="88">
        <f>SUM(F37:F39)</f>
        <v>126040</v>
      </c>
      <c r="G36" s="91"/>
    </row>
    <row r="37" spans="1:6" s="67" customFormat="1" ht="45">
      <c r="A37" s="40">
        <v>2030</v>
      </c>
      <c r="B37" s="83" t="s">
        <v>62</v>
      </c>
      <c r="C37" s="209"/>
      <c r="D37" s="137">
        <f>115200+10000+840</f>
        <v>126040</v>
      </c>
      <c r="E37" s="43"/>
      <c r="F37" s="84"/>
    </row>
    <row r="38" spans="1:6" s="67" customFormat="1" ht="18" customHeight="1">
      <c r="A38" s="40">
        <v>4300</v>
      </c>
      <c r="B38" s="162" t="s">
        <v>21</v>
      </c>
      <c r="C38" s="209"/>
      <c r="D38" s="137"/>
      <c r="E38" s="43"/>
      <c r="F38" s="84">
        <f>115200+10000</f>
        <v>125200</v>
      </c>
    </row>
    <row r="39" spans="1:6" s="67" customFormat="1" ht="20.25" customHeight="1" thickBot="1">
      <c r="A39" s="163">
        <v>4170</v>
      </c>
      <c r="B39" s="161" t="s">
        <v>29</v>
      </c>
      <c r="C39" s="210"/>
      <c r="D39" s="165"/>
      <c r="E39" s="166"/>
      <c r="F39" s="167">
        <v>840</v>
      </c>
    </row>
    <row r="40" spans="1:6" s="35" customFormat="1" ht="30" thickBot="1" thickTop="1">
      <c r="A40" s="98">
        <v>854</v>
      </c>
      <c r="B40" s="99" t="s">
        <v>30</v>
      </c>
      <c r="C40" s="57" t="s">
        <v>26</v>
      </c>
      <c r="D40" s="138">
        <f>D41</f>
        <v>70826</v>
      </c>
      <c r="E40" s="33"/>
      <c r="F40" s="34">
        <f>F41</f>
        <v>70826</v>
      </c>
    </row>
    <row r="41" spans="1:6" s="67" customFormat="1" ht="21.75" customHeight="1" thickTop="1">
      <c r="A41" s="102">
        <v>85415</v>
      </c>
      <c r="B41" s="103" t="s">
        <v>31</v>
      </c>
      <c r="C41" s="86"/>
      <c r="D41" s="139">
        <f>D42</f>
        <v>70826</v>
      </c>
      <c r="E41" s="46"/>
      <c r="F41" s="47">
        <f>F43</f>
        <v>70826</v>
      </c>
    </row>
    <row r="42" spans="1:6" s="67" customFormat="1" ht="45">
      <c r="A42" s="40">
        <v>2030</v>
      </c>
      <c r="B42" s="83" t="s">
        <v>62</v>
      </c>
      <c r="C42" s="209"/>
      <c r="D42" s="140">
        <v>70826</v>
      </c>
      <c r="E42" s="126"/>
      <c r="F42" s="127"/>
    </row>
    <row r="43" spans="1:6" s="67" customFormat="1" ht="23.25" customHeight="1" thickBot="1">
      <c r="A43" s="97">
        <v>3240</v>
      </c>
      <c r="B43" s="95" t="s">
        <v>32</v>
      </c>
      <c r="C43" s="209"/>
      <c r="D43" s="141"/>
      <c r="E43" s="72"/>
      <c r="F43" s="93">
        <v>70826</v>
      </c>
    </row>
    <row r="44" spans="1:7" s="67" customFormat="1" ht="33.75" customHeight="1" thickBot="1" thickTop="1">
      <c r="A44" s="104">
        <v>900</v>
      </c>
      <c r="B44" s="105" t="s">
        <v>33</v>
      </c>
      <c r="C44" s="57" t="s">
        <v>14</v>
      </c>
      <c r="D44" s="131"/>
      <c r="E44" s="58">
        <f>E45</f>
        <v>75000</v>
      </c>
      <c r="F44" s="59">
        <f>F45</f>
        <v>75000</v>
      </c>
      <c r="G44" s="60"/>
    </row>
    <row r="45" spans="1:6" s="67" customFormat="1" ht="19.5" customHeight="1" thickTop="1">
      <c r="A45" s="107">
        <v>90001</v>
      </c>
      <c r="B45" s="108" t="s">
        <v>50</v>
      </c>
      <c r="C45" s="81"/>
      <c r="D45" s="135"/>
      <c r="E45" s="82">
        <f>E46</f>
        <v>75000</v>
      </c>
      <c r="F45" s="92">
        <f>F46</f>
        <v>75000</v>
      </c>
    </row>
    <row r="46" spans="1:6" s="67" customFormat="1" ht="30">
      <c r="A46" s="109">
        <v>6050</v>
      </c>
      <c r="B46" s="110" t="s">
        <v>51</v>
      </c>
      <c r="C46" s="86"/>
      <c r="D46" s="136"/>
      <c r="E46" s="200">
        <f>SUM(E47:E49)</f>
        <v>75000</v>
      </c>
      <c r="F46" s="198">
        <f>F47</f>
        <v>75000</v>
      </c>
    </row>
    <row r="47" spans="1:6" s="45" customFormat="1" ht="15">
      <c r="A47" s="111"/>
      <c r="B47" s="197" t="s">
        <v>52</v>
      </c>
      <c r="C47" s="211"/>
      <c r="D47" s="199"/>
      <c r="E47" s="192"/>
      <c r="F47" s="193">
        <v>75000</v>
      </c>
    </row>
    <row r="48" spans="1:6" s="45" customFormat="1" ht="15">
      <c r="A48" s="111"/>
      <c r="B48" s="197" t="s">
        <v>53</v>
      </c>
      <c r="C48" s="211"/>
      <c r="D48" s="199"/>
      <c r="E48" s="192">
        <v>10000</v>
      </c>
      <c r="F48" s="193"/>
    </row>
    <row r="49" spans="1:6" s="45" customFormat="1" ht="15.75" thickBot="1">
      <c r="A49" s="111"/>
      <c r="B49" s="197" t="s">
        <v>54</v>
      </c>
      <c r="C49" s="211"/>
      <c r="D49" s="199"/>
      <c r="E49" s="192">
        <v>65000</v>
      </c>
      <c r="F49" s="193"/>
    </row>
    <row r="50" spans="1:6" s="67" customFormat="1" ht="33.75" customHeight="1" thickBot="1" thickTop="1">
      <c r="A50" s="104">
        <v>921</v>
      </c>
      <c r="B50" s="105" t="s">
        <v>72</v>
      </c>
      <c r="C50" s="57" t="s">
        <v>73</v>
      </c>
      <c r="D50" s="131"/>
      <c r="E50" s="58">
        <f>E51</f>
        <v>2005</v>
      </c>
      <c r="F50" s="106">
        <f>F51</f>
        <v>2005</v>
      </c>
    </row>
    <row r="51" spans="1:6" s="67" customFormat="1" ht="19.5" customHeight="1" thickTop="1">
      <c r="A51" s="107">
        <v>92195</v>
      </c>
      <c r="B51" s="108" t="s">
        <v>16</v>
      </c>
      <c r="C51" s="81"/>
      <c r="D51" s="135"/>
      <c r="E51" s="82">
        <f>SUM(E52:E54)</f>
        <v>2005</v>
      </c>
      <c r="F51" s="92">
        <f>SUM(F52:F54)</f>
        <v>2005</v>
      </c>
    </row>
    <row r="52" spans="1:6" s="67" customFormat="1" ht="15">
      <c r="A52" s="177">
        <v>4110</v>
      </c>
      <c r="B52" s="178" t="s">
        <v>66</v>
      </c>
      <c r="C52" s="212"/>
      <c r="D52" s="164"/>
      <c r="E52" s="66"/>
      <c r="F52" s="179">
        <v>5</v>
      </c>
    </row>
    <row r="53" spans="1:6" s="45" customFormat="1" ht="15">
      <c r="A53" s="97">
        <v>4300</v>
      </c>
      <c r="B53" s="95" t="s">
        <v>21</v>
      </c>
      <c r="C53" s="209"/>
      <c r="D53" s="132"/>
      <c r="E53" s="72"/>
      <c r="F53" s="93">
        <v>2000</v>
      </c>
    </row>
    <row r="54" spans="1:6" s="45" customFormat="1" ht="15.75" thickBot="1">
      <c r="A54" s="111">
        <v>4309</v>
      </c>
      <c r="B54" s="94" t="s">
        <v>21</v>
      </c>
      <c r="C54" s="209"/>
      <c r="D54" s="130"/>
      <c r="E54" s="43">
        <v>2005</v>
      </c>
      <c r="F54" s="44"/>
    </row>
    <row r="55" spans="1:9" s="118" customFormat="1" ht="18" thickBot="1" thickTop="1">
      <c r="A55" s="112"/>
      <c r="B55" s="113" t="s">
        <v>34</v>
      </c>
      <c r="C55" s="114"/>
      <c r="D55" s="115">
        <f>D21+D35+D44+D40</f>
        <v>196866</v>
      </c>
      <c r="E55" s="116">
        <f>E11+E21+E35+E40+E44+E50</f>
        <v>338166</v>
      </c>
      <c r="F55" s="117">
        <f>F11+F21+F35+F40+F44+F50</f>
        <v>535032</v>
      </c>
      <c r="H55" s="119"/>
      <c r="I55" s="119"/>
    </row>
    <row r="56" spans="1:6" s="125" customFormat="1" ht="18.75" thickBot="1" thickTop="1">
      <c r="A56" s="120"/>
      <c r="B56" s="121" t="s">
        <v>35</v>
      </c>
      <c r="C56" s="121"/>
      <c r="D56" s="122"/>
      <c r="E56" s="123">
        <f>F55-E55</f>
        <v>196866</v>
      </c>
      <c r="F56" s="124"/>
    </row>
    <row r="57" ht="16.5" thickTop="1"/>
  </sheetData>
  <mergeCells count="1">
    <mergeCell ref="B8:B9"/>
  </mergeCells>
  <printOptions/>
  <pageMargins left="0.7874015748031497" right="0.7874015748031497" top="0.984251968503937" bottom="0.984251968503937" header="0.5118110236220472" footer="0.5118110236220472"/>
  <pageSetup firstPageNumber="4" useFirstPageNumber="1" horizontalDpi="300" verticalDpi="300" orientation="portrait" paperSize="9" r:id="rId1"/>
  <headerFooter alignWithMargins="0">
    <oddHeader>&amp;C&amp;"Times New Roman,Normalny"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F8" sqref="F8"/>
    </sheetView>
  </sheetViews>
  <sheetFormatPr defaultColWidth="9.00390625" defaultRowHeight="12.75"/>
  <cols>
    <col min="1" max="1" width="6.625" style="1" customWidth="1"/>
    <col min="2" max="2" width="38.125" style="1" customWidth="1"/>
    <col min="3" max="3" width="6.375" style="1" customWidth="1"/>
    <col min="4" max="4" width="12.25390625" style="1" customWidth="1"/>
    <col min="5" max="5" width="13.375" style="1" customWidth="1"/>
    <col min="6" max="6" width="10.00390625" style="1" customWidth="1"/>
    <col min="7" max="7" width="13.875" style="1" customWidth="1"/>
    <col min="8" max="8" width="14.375" style="1" customWidth="1"/>
    <col min="9" max="16384" width="10.00390625" style="1" customWidth="1"/>
  </cols>
  <sheetData>
    <row r="1" ht="13.5" customHeight="1">
      <c r="D1" s="2" t="s">
        <v>41</v>
      </c>
    </row>
    <row r="2" spans="1:4" ht="14.25" customHeight="1">
      <c r="A2" s="3"/>
      <c r="B2" s="4"/>
      <c r="C2" s="5"/>
      <c r="D2" s="6" t="s">
        <v>92</v>
      </c>
    </row>
    <row r="3" spans="1:4" ht="12.75" customHeight="1">
      <c r="A3" s="3"/>
      <c r="B3" s="4"/>
      <c r="C3" s="5"/>
      <c r="D3" s="6" t="s">
        <v>1</v>
      </c>
    </row>
    <row r="4" spans="1:4" ht="13.5" customHeight="1">
      <c r="A4" s="3"/>
      <c r="B4" s="4"/>
      <c r="C4" s="5"/>
      <c r="D4" s="7" t="s">
        <v>91</v>
      </c>
    </row>
    <row r="5" spans="1:4" ht="18.75">
      <c r="A5" s="3"/>
      <c r="B5" s="4"/>
      <c r="C5" s="5"/>
      <c r="D5" s="5"/>
    </row>
    <row r="6" spans="1:5" s="12" customFormat="1" ht="37.5">
      <c r="A6" s="8" t="s">
        <v>40</v>
      </c>
      <c r="B6" s="9"/>
      <c r="C6" s="10"/>
      <c r="D6" s="10"/>
      <c r="E6" s="11"/>
    </row>
    <row r="7" spans="1:5" s="12" customFormat="1" ht="19.5" thickBot="1">
      <c r="A7" s="8"/>
      <c r="B7" s="9"/>
      <c r="C7" s="10"/>
      <c r="D7" s="10"/>
      <c r="E7" s="13" t="s">
        <v>3</v>
      </c>
    </row>
    <row r="8" spans="1:5" s="19" customFormat="1" ht="26.25" customHeight="1">
      <c r="A8" s="160" t="s">
        <v>4</v>
      </c>
      <c r="B8" s="239" t="s">
        <v>5</v>
      </c>
      <c r="C8" s="15" t="s">
        <v>6</v>
      </c>
      <c r="D8" s="16" t="s">
        <v>7</v>
      </c>
      <c r="E8" s="18" t="s">
        <v>8</v>
      </c>
    </row>
    <row r="9" spans="1:5" s="19" customFormat="1" ht="15.75">
      <c r="A9" s="20" t="s">
        <v>9</v>
      </c>
      <c r="B9" s="240"/>
      <c r="C9" s="21" t="s">
        <v>10</v>
      </c>
      <c r="D9" s="22" t="s">
        <v>11</v>
      </c>
      <c r="E9" s="24" t="s">
        <v>13</v>
      </c>
    </row>
    <row r="10" spans="1:5" s="30" customFormat="1" ht="12" thickBot="1">
      <c r="A10" s="25">
        <v>1</v>
      </c>
      <c r="B10" s="26">
        <v>2</v>
      </c>
      <c r="C10" s="26">
        <v>3</v>
      </c>
      <c r="D10" s="27">
        <v>4</v>
      </c>
      <c r="E10" s="29">
        <v>5</v>
      </c>
    </row>
    <row r="11" spans="1:8" s="60" customFormat="1" ht="15.75" thickBot="1" thickTop="1">
      <c r="A11" s="55">
        <v>801</v>
      </c>
      <c r="B11" s="78" t="s">
        <v>25</v>
      </c>
      <c r="C11" s="57" t="s">
        <v>26</v>
      </c>
      <c r="D11" s="79">
        <f>D12</f>
        <v>480</v>
      </c>
      <c r="E11" s="59">
        <f>E12</f>
        <v>480</v>
      </c>
      <c r="G11" s="80"/>
      <c r="H11" s="80"/>
    </row>
    <row r="12" spans="1:6" s="67" customFormat="1" ht="15.75" thickTop="1">
      <c r="A12" s="85">
        <v>80195</v>
      </c>
      <c r="B12" s="89" t="s">
        <v>16</v>
      </c>
      <c r="C12" s="86"/>
      <c r="D12" s="90">
        <f>D13</f>
        <v>480</v>
      </c>
      <c r="E12" s="88">
        <f>E14</f>
        <v>480</v>
      </c>
      <c r="F12" s="91"/>
    </row>
    <row r="13" spans="1:5" s="67" customFormat="1" ht="45">
      <c r="A13" s="97">
        <v>2130</v>
      </c>
      <c r="B13" s="95" t="s">
        <v>61</v>
      </c>
      <c r="C13" s="42"/>
      <c r="D13" s="142">
        <v>480</v>
      </c>
      <c r="E13" s="84"/>
    </row>
    <row r="14" spans="1:5" s="67" customFormat="1" ht="15.75" thickBot="1">
      <c r="A14" s="163">
        <v>4170</v>
      </c>
      <c r="B14" s="161" t="s">
        <v>29</v>
      </c>
      <c r="C14" s="42"/>
      <c r="D14" s="142"/>
      <c r="E14" s="84">
        <v>480</v>
      </c>
    </row>
    <row r="15" spans="1:5" s="35" customFormat="1" ht="30" thickBot="1" thickTop="1">
      <c r="A15" s="98">
        <v>854</v>
      </c>
      <c r="B15" s="99" t="s">
        <v>30</v>
      </c>
      <c r="C15" s="32" t="s">
        <v>26</v>
      </c>
      <c r="D15" s="143">
        <f>D16</f>
        <v>9015</v>
      </c>
      <c r="E15" s="34">
        <f>E16</f>
        <v>9015</v>
      </c>
    </row>
    <row r="16" spans="1:5" s="35" customFormat="1" ht="29.25" thickTop="1">
      <c r="A16" s="100">
        <v>85406</v>
      </c>
      <c r="B16" s="101" t="s">
        <v>39</v>
      </c>
      <c r="C16" s="37"/>
      <c r="D16" s="144">
        <f>D25+D17</f>
        <v>9015</v>
      </c>
      <c r="E16" s="39">
        <f>E17+E24</f>
        <v>9015</v>
      </c>
    </row>
    <row r="17" spans="1:5" s="96" customFormat="1" ht="30">
      <c r="A17" s="180"/>
      <c r="B17" s="181" t="s">
        <v>80</v>
      </c>
      <c r="C17" s="182"/>
      <c r="D17" s="185">
        <f>D18</f>
        <v>5515</v>
      </c>
      <c r="E17" s="184">
        <f>SUM(E19:E23)</f>
        <v>5515</v>
      </c>
    </row>
    <row r="18" spans="1:5" s="67" customFormat="1" ht="45">
      <c r="A18" s="97">
        <v>2130</v>
      </c>
      <c r="B18" s="95" t="s">
        <v>61</v>
      </c>
      <c r="C18" s="70"/>
      <c r="D18" s="145">
        <v>5515</v>
      </c>
      <c r="E18" s="93"/>
    </row>
    <row r="19" spans="1:5" s="67" customFormat="1" ht="15">
      <c r="A19" s="97">
        <v>4010</v>
      </c>
      <c r="B19" s="95" t="s">
        <v>64</v>
      </c>
      <c r="C19" s="70"/>
      <c r="D19" s="145"/>
      <c r="E19" s="93">
        <v>4055</v>
      </c>
    </row>
    <row r="20" spans="1:5" s="67" customFormat="1" ht="15">
      <c r="A20" s="97">
        <v>4110</v>
      </c>
      <c r="B20" s="95" t="s">
        <v>66</v>
      </c>
      <c r="C20" s="70"/>
      <c r="D20" s="145"/>
      <c r="E20" s="93">
        <v>710</v>
      </c>
    </row>
    <row r="21" spans="1:5" s="67" customFormat="1" ht="15">
      <c r="A21" s="97">
        <v>4120</v>
      </c>
      <c r="B21" s="95" t="s">
        <v>65</v>
      </c>
      <c r="C21" s="70"/>
      <c r="D21" s="71"/>
      <c r="E21" s="93">
        <v>100</v>
      </c>
    </row>
    <row r="22" spans="1:5" s="67" customFormat="1" ht="15">
      <c r="A22" s="97">
        <v>4210</v>
      </c>
      <c r="B22" s="95" t="s">
        <v>17</v>
      </c>
      <c r="C22" s="70"/>
      <c r="D22" s="71"/>
      <c r="E22" s="93">
        <v>100</v>
      </c>
    </row>
    <row r="23" spans="1:5" s="67" customFormat="1" ht="15">
      <c r="A23" s="97">
        <v>4300</v>
      </c>
      <c r="B23" s="95" t="s">
        <v>21</v>
      </c>
      <c r="C23" s="70"/>
      <c r="D23" s="71"/>
      <c r="E23" s="93">
        <v>550</v>
      </c>
    </row>
    <row r="24" spans="1:5" s="96" customFormat="1" ht="30">
      <c r="A24" s="180"/>
      <c r="B24" s="181" t="s">
        <v>81</v>
      </c>
      <c r="C24" s="182"/>
      <c r="D24" s="183">
        <f>D25</f>
        <v>3500</v>
      </c>
      <c r="E24" s="184">
        <f>SUM(E26:E28)</f>
        <v>3500</v>
      </c>
    </row>
    <row r="25" spans="1:5" s="67" customFormat="1" ht="45">
      <c r="A25" s="97">
        <v>2130</v>
      </c>
      <c r="B25" s="95" t="s">
        <v>61</v>
      </c>
      <c r="C25" s="70"/>
      <c r="D25" s="145">
        <f>3500</f>
        <v>3500</v>
      </c>
      <c r="E25" s="93"/>
    </row>
    <row r="26" spans="1:5" s="67" customFormat="1" ht="15">
      <c r="A26" s="97">
        <v>4010</v>
      </c>
      <c r="B26" s="95" t="s">
        <v>64</v>
      </c>
      <c r="C26" s="70"/>
      <c r="D26" s="145"/>
      <c r="E26" s="93">
        <f>2900</f>
        <v>2900</v>
      </c>
    </row>
    <row r="27" spans="1:5" s="67" customFormat="1" ht="15">
      <c r="A27" s="97">
        <v>4110</v>
      </c>
      <c r="B27" s="95" t="s">
        <v>66</v>
      </c>
      <c r="C27" s="70"/>
      <c r="D27" s="145"/>
      <c r="E27" s="93">
        <v>520</v>
      </c>
    </row>
    <row r="28" spans="1:5" s="67" customFormat="1" ht="15.75" thickBot="1">
      <c r="A28" s="97">
        <v>4120</v>
      </c>
      <c r="B28" s="95" t="s">
        <v>65</v>
      </c>
      <c r="C28" s="70"/>
      <c r="D28" s="71"/>
      <c r="E28" s="93">
        <v>80</v>
      </c>
    </row>
    <row r="29" spans="1:8" s="118" customFormat="1" ht="18" thickBot="1" thickTop="1">
      <c r="A29" s="112"/>
      <c r="B29" s="113" t="s">
        <v>34</v>
      </c>
      <c r="C29" s="114"/>
      <c r="D29" s="115">
        <f>D15+D11</f>
        <v>9495</v>
      </c>
      <c r="E29" s="117">
        <f>E15+E11</f>
        <v>9495</v>
      </c>
      <c r="G29" s="119"/>
      <c r="H29" s="119"/>
    </row>
    <row r="30" ht="16.5" thickTop="1"/>
  </sheetData>
  <mergeCells count="1">
    <mergeCell ref="B8:B9"/>
  </mergeCells>
  <printOptions/>
  <pageMargins left="0.75" right="0.75" top="1" bottom="1" header="0.5" footer="0.5"/>
  <pageSetup firstPageNumber="6" useFirstPageNumber="1" horizontalDpi="300" verticalDpi="300" orientation="portrait" paperSize="9" r:id="rId1"/>
  <headerFooter alignWithMargins="0">
    <oddHeader>&amp;C&amp;"Times New Roman,Normalny"&amp;P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D3" sqref="D3"/>
    </sheetView>
  </sheetViews>
  <sheetFormatPr defaultColWidth="9.00390625" defaultRowHeight="12.75"/>
  <cols>
    <col min="1" max="1" width="6.00390625" style="1" customWidth="1"/>
    <col min="2" max="2" width="37.00390625" style="1" customWidth="1"/>
    <col min="3" max="3" width="6.375" style="1" customWidth="1"/>
    <col min="4" max="4" width="12.25390625" style="1" customWidth="1"/>
    <col min="5" max="5" width="11.75390625" style="1" customWidth="1"/>
    <col min="6" max="6" width="11.125" style="1" customWidth="1"/>
    <col min="7" max="7" width="10.00390625" style="1" customWidth="1"/>
    <col min="8" max="8" width="13.875" style="1" customWidth="1"/>
    <col min="9" max="9" width="14.375" style="1" customWidth="1"/>
    <col min="10" max="16384" width="10.00390625" style="1" customWidth="1"/>
  </cols>
  <sheetData>
    <row r="1" spans="4:5" ht="15.75">
      <c r="D1" s="2" t="s">
        <v>42</v>
      </c>
      <c r="E1" s="2"/>
    </row>
    <row r="2" spans="1:5" ht="12.75" customHeight="1">
      <c r="A2" s="3"/>
      <c r="B2" s="4"/>
      <c r="C2" s="5"/>
      <c r="D2" s="6" t="s">
        <v>92</v>
      </c>
      <c r="E2" s="6"/>
    </row>
    <row r="3" spans="1:5" ht="15" customHeight="1">
      <c r="A3" s="3"/>
      <c r="B3" s="4"/>
      <c r="C3" s="5"/>
      <c r="D3" s="6" t="s">
        <v>1</v>
      </c>
      <c r="E3" s="6"/>
    </row>
    <row r="4" spans="1:5" ht="13.5" customHeight="1">
      <c r="A4" s="3"/>
      <c r="B4" s="4"/>
      <c r="C4" s="5"/>
      <c r="D4" s="7" t="s">
        <v>91</v>
      </c>
      <c r="E4" s="7"/>
    </row>
    <row r="5" spans="1:5" ht="18.75">
      <c r="A5" s="3"/>
      <c r="B5" s="4"/>
      <c r="C5" s="5"/>
      <c r="D5" s="5"/>
      <c r="E5" s="5"/>
    </row>
    <row r="6" spans="1:6" s="12" customFormat="1" ht="37.5">
      <c r="A6" s="8" t="s">
        <v>43</v>
      </c>
      <c r="B6" s="9"/>
      <c r="C6" s="10"/>
      <c r="D6" s="10"/>
      <c r="E6" s="10"/>
      <c r="F6" s="11"/>
    </row>
    <row r="7" spans="1:6" s="12" customFormat="1" ht="19.5" thickBot="1">
      <c r="A7" s="8"/>
      <c r="B7" s="9"/>
      <c r="C7" s="10"/>
      <c r="D7" s="10"/>
      <c r="E7" s="10"/>
      <c r="F7" s="13" t="s">
        <v>3</v>
      </c>
    </row>
    <row r="8" spans="1:6" s="19" customFormat="1" ht="31.5">
      <c r="A8" s="14" t="s">
        <v>4</v>
      </c>
      <c r="B8" s="239" t="s">
        <v>5</v>
      </c>
      <c r="C8" s="15" t="s">
        <v>6</v>
      </c>
      <c r="D8" s="16" t="s">
        <v>7</v>
      </c>
      <c r="E8" s="226" t="s">
        <v>8</v>
      </c>
      <c r="F8" s="227"/>
    </row>
    <row r="9" spans="1:6" s="19" customFormat="1" ht="15.75">
      <c r="A9" s="20" t="s">
        <v>9</v>
      </c>
      <c r="B9" s="240"/>
      <c r="C9" s="21" t="s">
        <v>10</v>
      </c>
      <c r="D9" s="22" t="s">
        <v>11</v>
      </c>
      <c r="E9" s="228" t="s">
        <v>12</v>
      </c>
      <c r="F9" s="229" t="s">
        <v>13</v>
      </c>
    </row>
    <row r="10" spans="1:6" s="30" customFormat="1" ht="12" thickBot="1">
      <c r="A10" s="25">
        <v>1</v>
      </c>
      <c r="B10" s="26">
        <v>2</v>
      </c>
      <c r="C10" s="26">
        <v>3</v>
      </c>
      <c r="D10" s="27">
        <v>4</v>
      </c>
      <c r="E10" s="230">
        <v>5</v>
      </c>
      <c r="F10" s="231">
        <v>6</v>
      </c>
    </row>
    <row r="11" spans="1:6" s="60" customFormat="1" ht="15.75" thickBot="1" thickTop="1">
      <c r="A11" s="55">
        <v>10</v>
      </c>
      <c r="B11" s="56" t="s">
        <v>55</v>
      </c>
      <c r="C11" s="57" t="s">
        <v>58</v>
      </c>
      <c r="D11" s="146">
        <f>D13</f>
        <v>7083.16</v>
      </c>
      <c r="E11" s="219"/>
      <c r="F11" s="151">
        <f>F12</f>
        <v>7083.160000000001</v>
      </c>
    </row>
    <row r="12" spans="1:6" s="60" customFormat="1" ht="15" thickTop="1">
      <c r="A12" s="61">
        <v>1095</v>
      </c>
      <c r="B12" s="62" t="s">
        <v>16</v>
      </c>
      <c r="C12" s="63"/>
      <c r="D12" s="147">
        <f>D13</f>
        <v>7083.16</v>
      </c>
      <c r="E12" s="220"/>
      <c r="F12" s="152">
        <f>SUM(F13:F15)</f>
        <v>7083.160000000001</v>
      </c>
    </row>
    <row r="13" spans="1:6" s="67" customFormat="1" ht="75">
      <c r="A13" s="64">
        <v>2010</v>
      </c>
      <c r="B13" s="128" t="s">
        <v>45</v>
      </c>
      <c r="C13" s="65"/>
      <c r="D13" s="148">
        <v>7083.16</v>
      </c>
      <c r="E13" s="221"/>
      <c r="F13" s="153"/>
    </row>
    <row r="14" spans="1:6" s="67" customFormat="1" ht="15">
      <c r="A14" s="68">
        <v>4210</v>
      </c>
      <c r="B14" s="69" t="s">
        <v>17</v>
      </c>
      <c r="C14" s="70"/>
      <c r="D14" s="149"/>
      <c r="E14" s="222"/>
      <c r="F14" s="154">
        <v>138.89</v>
      </c>
    </row>
    <row r="15" spans="1:6" s="67" customFormat="1" ht="15.75" thickBot="1">
      <c r="A15" s="74">
        <v>4430</v>
      </c>
      <c r="B15" s="75" t="s">
        <v>28</v>
      </c>
      <c r="C15" s="76"/>
      <c r="D15" s="150"/>
      <c r="E15" s="223"/>
      <c r="F15" s="155">
        <v>6944.27</v>
      </c>
    </row>
    <row r="16" spans="1:9" s="60" customFormat="1" ht="15.75" thickBot="1" thickTop="1">
      <c r="A16" s="55">
        <v>750</v>
      </c>
      <c r="B16" s="56" t="s">
        <v>22</v>
      </c>
      <c r="C16" s="57"/>
      <c r="D16" s="146">
        <f>D18</f>
        <v>33496</v>
      </c>
      <c r="E16" s="219"/>
      <c r="F16" s="151">
        <f>F17</f>
        <v>33496</v>
      </c>
      <c r="H16" s="80"/>
      <c r="I16" s="80"/>
    </row>
    <row r="17" spans="1:6" s="60" customFormat="1" ht="15" thickTop="1">
      <c r="A17" s="61">
        <v>75011</v>
      </c>
      <c r="B17" s="62" t="s">
        <v>44</v>
      </c>
      <c r="C17" s="63" t="s">
        <v>23</v>
      </c>
      <c r="D17" s="147">
        <f>D18</f>
        <v>33496</v>
      </c>
      <c r="E17" s="220"/>
      <c r="F17" s="152">
        <f>SUM(F18:F21)</f>
        <v>33496</v>
      </c>
    </row>
    <row r="18" spans="1:6" s="96" customFormat="1" ht="75">
      <c r="A18" s="64">
        <v>2010</v>
      </c>
      <c r="B18" s="128" t="s">
        <v>45</v>
      </c>
      <c r="C18" s="65"/>
      <c r="D18" s="148">
        <v>33496</v>
      </c>
      <c r="E18" s="221"/>
      <c r="F18" s="153"/>
    </row>
    <row r="19" spans="1:6" s="45" customFormat="1" ht="15">
      <c r="A19" s="68">
        <v>4010</v>
      </c>
      <c r="B19" s="95" t="s">
        <v>64</v>
      </c>
      <c r="C19" s="70"/>
      <c r="D19" s="149"/>
      <c r="E19" s="222"/>
      <c r="F19" s="154">
        <v>27997</v>
      </c>
    </row>
    <row r="20" spans="1:6" s="45" customFormat="1" ht="15">
      <c r="A20" s="68">
        <v>4110</v>
      </c>
      <c r="B20" s="95" t="s">
        <v>66</v>
      </c>
      <c r="C20" s="70"/>
      <c r="D20" s="149"/>
      <c r="E20" s="222"/>
      <c r="F20" s="154">
        <v>4813</v>
      </c>
    </row>
    <row r="21" spans="1:6" s="45" customFormat="1" ht="15.75" thickBot="1">
      <c r="A21" s="173">
        <v>4120</v>
      </c>
      <c r="B21" s="95" t="s">
        <v>65</v>
      </c>
      <c r="C21" s="174"/>
      <c r="D21" s="175"/>
      <c r="E21" s="224"/>
      <c r="F21" s="176">
        <v>686</v>
      </c>
    </row>
    <row r="22" spans="1:6" s="45" customFormat="1" ht="16.5" thickBot="1" thickTop="1">
      <c r="A22" s="31">
        <v>852</v>
      </c>
      <c r="B22" s="213" t="s">
        <v>68</v>
      </c>
      <c r="C22" s="214" t="s">
        <v>69</v>
      </c>
      <c r="D22" s="175"/>
      <c r="E22" s="233">
        <f>E23</f>
        <v>10000</v>
      </c>
      <c r="F22" s="234">
        <f>F23</f>
        <v>10000</v>
      </c>
    </row>
    <row r="23" spans="1:6" s="45" customFormat="1" ht="15.75" thickTop="1">
      <c r="A23" s="237">
        <v>85203</v>
      </c>
      <c r="B23" s="215" t="s">
        <v>89</v>
      </c>
      <c r="C23" s="216"/>
      <c r="D23" s="218"/>
      <c r="E23" s="235">
        <f>E24</f>
        <v>10000</v>
      </c>
      <c r="F23" s="236">
        <f>F25</f>
        <v>10000</v>
      </c>
    </row>
    <row r="24" spans="1:6" s="45" customFormat="1" ht="45">
      <c r="A24" s="40">
        <v>2820</v>
      </c>
      <c r="B24" s="217" t="s">
        <v>90</v>
      </c>
      <c r="C24" s="42"/>
      <c r="D24" s="148"/>
      <c r="E24" s="221">
        <v>10000</v>
      </c>
      <c r="F24" s="153"/>
    </row>
    <row r="25" spans="1:6" s="45" customFormat="1" ht="30.75" thickBot="1">
      <c r="A25" s="173">
        <v>6050</v>
      </c>
      <c r="B25" s="238" t="s">
        <v>51</v>
      </c>
      <c r="C25" s="174"/>
      <c r="D25" s="175"/>
      <c r="E25" s="224"/>
      <c r="F25" s="176">
        <v>10000</v>
      </c>
    </row>
    <row r="26" spans="1:9" s="118" customFormat="1" ht="18" thickBot="1" thickTop="1">
      <c r="A26" s="112"/>
      <c r="B26" s="113" t="s">
        <v>34</v>
      </c>
      <c r="C26" s="114"/>
      <c r="D26" s="157">
        <f>D16+D11</f>
        <v>40579.16</v>
      </c>
      <c r="E26" s="225">
        <f>E22</f>
        <v>10000</v>
      </c>
      <c r="F26" s="156">
        <f>F16+F11+F22</f>
        <v>50579.16</v>
      </c>
      <c r="H26" s="119"/>
      <c r="I26" s="119"/>
    </row>
    <row r="27" spans="1:6" s="125" customFormat="1" ht="18.75" thickBot="1" thickTop="1">
      <c r="A27" s="120"/>
      <c r="B27" s="121" t="s">
        <v>35</v>
      </c>
      <c r="C27" s="121"/>
      <c r="D27" s="122"/>
      <c r="E27" s="232">
        <f>F26-E26</f>
        <v>40579.16</v>
      </c>
      <c r="F27" s="124"/>
    </row>
    <row r="28" ht="16.5" thickTop="1"/>
  </sheetData>
  <mergeCells count="1">
    <mergeCell ref="B8:B9"/>
  </mergeCells>
  <printOptions horizontalCentered="1"/>
  <pageMargins left="0.7874015748031497" right="0.7874015748031497" top="0.984251968503937" bottom="0.984251968503937" header="0.5118110236220472" footer="0.5118110236220472"/>
  <pageSetup firstPageNumber="7" useFirstPageNumber="1" horizontalDpi="300" verticalDpi="300" orientation="portrait" paperSize="9" r:id="rId1"/>
  <headerFooter alignWithMargins="0">
    <oddHeader>&amp;C&amp;"Times New Roman,Normalny"&amp;P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>
      <selection activeCell="E3" sqref="E3"/>
    </sheetView>
  </sheetViews>
  <sheetFormatPr defaultColWidth="9.00390625" defaultRowHeight="12.75"/>
  <cols>
    <col min="1" max="1" width="6.625" style="1" customWidth="1"/>
    <col min="2" max="2" width="38.125" style="1" customWidth="1"/>
    <col min="3" max="3" width="6.375" style="1" customWidth="1"/>
    <col min="4" max="4" width="12.25390625" style="1" customWidth="1"/>
    <col min="5" max="5" width="11.625" style="1" customWidth="1"/>
    <col min="6" max="6" width="11.375" style="1" customWidth="1"/>
    <col min="7" max="7" width="10.00390625" style="1" customWidth="1"/>
    <col min="8" max="8" width="13.875" style="1" customWidth="1"/>
    <col min="9" max="9" width="14.375" style="1" customWidth="1"/>
    <col min="10" max="16384" width="10.00390625" style="1" customWidth="1"/>
  </cols>
  <sheetData>
    <row r="1" ht="15.75">
      <c r="E1" s="2" t="s">
        <v>46</v>
      </c>
    </row>
    <row r="2" spans="1:5" ht="18.75">
      <c r="A2" s="3"/>
      <c r="B2" s="4"/>
      <c r="C2" s="5"/>
      <c r="D2" s="5"/>
      <c r="E2" s="6" t="s">
        <v>92</v>
      </c>
    </row>
    <row r="3" spans="1:5" ht="18.75">
      <c r="A3" s="3"/>
      <c r="B3" s="4"/>
      <c r="C3" s="5"/>
      <c r="D3" s="5"/>
      <c r="E3" s="6" t="s">
        <v>1</v>
      </c>
    </row>
    <row r="4" spans="1:5" ht="18.75">
      <c r="A4" s="3"/>
      <c r="B4" s="4"/>
      <c r="C4" s="5"/>
      <c r="D4" s="5"/>
      <c r="E4" s="7" t="s">
        <v>48</v>
      </c>
    </row>
    <row r="5" spans="1:5" ht="18.75">
      <c r="A5" s="3"/>
      <c r="B5" s="4"/>
      <c r="C5" s="5"/>
      <c r="D5" s="5"/>
      <c r="E5" s="6"/>
    </row>
    <row r="6" spans="1:6" s="12" customFormat="1" ht="37.5">
      <c r="A6" s="8" t="s">
        <v>47</v>
      </c>
      <c r="B6" s="9"/>
      <c r="C6" s="10"/>
      <c r="D6" s="10"/>
      <c r="E6" s="11"/>
      <c r="F6" s="11"/>
    </row>
    <row r="7" spans="1:6" s="12" customFormat="1" ht="19.5" thickBot="1">
      <c r="A7" s="8"/>
      <c r="B7" s="9"/>
      <c r="C7" s="10"/>
      <c r="D7" s="10"/>
      <c r="F7" s="13" t="s">
        <v>3</v>
      </c>
    </row>
    <row r="8" spans="1:6" s="19" customFormat="1" ht="31.5">
      <c r="A8" s="14" t="s">
        <v>4</v>
      </c>
      <c r="B8" s="239" t="s">
        <v>5</v>
      </c>
      <c r="C8" s="15" t="s">
        <v>6</v>
      </c>
      <c r="D8" s="16" t="s">
        <v>7</v>
      </c>
      <c r="E8" s="17" t="s">
        <v>8</v>
      </c>
      <c r="F8" s="18"/>
    </row>
    <row r="9" spans="1:6" s="19" customFormat="1" ht="15.75">
      <c r="A9" s="20" t="s">
        <v>9</v>
      </c>
      <c r="B9" s="240"/>
      <c r="C9" s="21" t="s">
        <v>10</v>
      </c>
      <c r="D9" s="22" t="s">
        <v>11</v>
      </c>
      <c r="E9" s="23" t="s">
        <v>12</v>
      </c>
      <c r="F9" s="24" t="s">
        <v>13</v>
      </c>
    </row>
    <row r="10" spans="1:6" s="30" customFormat="1" ht="12" thickBot="1">
      <c r="A10" s="25">
        <v>1</v>
      </c>
      <c r="B10" s="26">
        <v>2</v>
      </c>
      <c r="C10" s="26">
        <v>3</v>
      </c>
      <c r="D10" s="27">
        <v>4</v>
      </c>
      <c r="E10" s="28">
        <v>5</v>
      </c>
      <c r="F10" s="29">
        <v>6</v>
      </c>
    </row>
    <row r="11" spans="1:6" s="45" customFormat="1" ht="16.5" thickBot="1" thickTop="1">
      <c r="A11" s="49">
        <v>700</v>
      </c>
      <c r="B11" s="50" t="s">
        <v>18</v>
      </c>
      <c r="C11" s="51" t="s">
        <v>19</v>
      </c>
      <c r="D11" s="159"/>
      <c r="E11" s="52">
        <f>E12</f>
        <v>6000</v>
      </c>
      <c r="F11" s="53">
        <f>F12</f>
        <v>6000</v>
      </c>
    </row>
    <row r="12" spans="1:6" s="45" customFormat="1" ht="29.25" thickTop="1">
      <c r="A12" s="36">
        <v>70005</v>
      </c>
      <c r="B12" s="54" t="s">
        <v>20</v>
      </c>
      <c r="C12" s="37"/>
      <c r="D12" s="144"/>
      <c r="E12" s="38">
        <f>E13</f>
        <v>6000</v>
      </c>
      <c r="F12" s="39">
        <f>F14</f>
        <v>6000</v>
      </c>
    </row>
    <row r="13" spans="1:6" s="45" customFormat="1" ht="15">
      <c r="A13" s="40">
        <v>4300</v>
      </c>
      <c r="B13" s="48" t="s">
        <v>21</v>
      </c>
      <c r="C13" s="42"/>
      <c r="D13" s="142"/>
      <c r="E13" s="43">
        <v>6000</v>
      </c>
      <c r="F13" s="44"/>
    </row>
    <row r="14" spans="1:6" s="45" customFormat="1" ht="15.75" thickBot="1">
      <c r="A14" s="40">
        <v>4610</v>
      </c>
      <c r="B14" s="41" t="s">
        <v>49</v>
      </c>
      <c r="C14" s="42"/>
      <c r="D14" s="142"/>
      <c r="E14" s="43"/>
      <c r="F14" s="44">
        <v>6000</v>
      </c>
    </row>
    <row r="15" spans="1:6" s="45" customFormat="1" ht="16.5" thickBot="1" thickTop="1">
      <c r="A15" s="31">
        <v>710</v>
      </c>
      <c r="B15" s="158" t="s">
        <v>83</v>
      </c>
      <c r="C15" s="32" t="s">
        <v>74</v>
      </c>
      <c r="D15" s="143"/>
      <c r="E15" s="33">
        <f>E16</f>
        <v>4600</v>
      </c>
      <c r="F15" s="34">
        <f>F16</f>
        <v>4600</v>
      </c>
    </row>
    <row r="16" spans="1:6" s="45" customFormat="1" ht="15.75" thickTop="1">
      <c r="A16" s="36">
        <v>71015</v>
      </c>
      <c r="B16" s="54" t="s">
        <v>75</v>
      </c>
      <c r="C16" s="37"/>
      <c r="D16" s="144"/>
      <c r="E16" s="38">
        <f>SUM(E17:E18)</f>
        <v>4600</v>
      </c>
      <c r="F16" s="39">
        <f>SUM(F17:F18)</f>
        <v>4600</v>
      </c>
    </row>
    <row r="17" spans="1:6" s="45" customFormat="1" ht="15">
      <c r="A17" s="40">
        <v>4210</v>
      </c>
      <c r="B17" s="48" t="s">
        <v>17</v>
      </c>
      <c r="C17" s="42"/>
      <c r="D17" s="142"/>
      <c r="E17" s="43">
        <v>4600</v>
      </c>
      <c r="F17" s="44"/>
    </row>
    <row r="18" spans="1:6" s="45" customFormat="1" ht="30.75" thickBot="1">
      <c r="A18" s="40">
        <v>4750</v>
      </c>
      <c r="B18" s="41" t="s">
        <v>76</v>
      </c>
      <c r="C18" s="42"/>
      <c r="D18" s="142"/>
      <c r="E18" s="43"/>
      <c r="F18" s="44">
        <v>4600</v>
      </c>
    </row>
    <row r="19" spans="1:6" s="45" customFormat="1" ht="30" thickBot="1" thickTop="1">
      <c r="A19" s="31">
        <v>754</v>
      </c>
      <c r="B19" s="158" t="s">
        <v>56</v>
      </c>
      <c r="C19" s="32" t="s">
        <v>57</v>
      </c>
      <c r="D19" s="143">
        <f>D20</f>
        <v>86993</v>
      </c>
      <c r="E19" s="33"/>
      <c r="F19" s="34">
        <f>F20</f>
        <v>86993</v>
      </c>
    </row>
    <row r="20" spans="1:6" s="45" customFormat="1" ht="29.25" thickTop="1">
      <c r="A20" s="36">
        <v>75411</v>
      </c>
      <c r="B20" s="54" t="s">
        <v>59</v>
      </c>
      <c r="C20" s="37"/>
      <c r="D20" s="144">
        <f>D21</f>
        <v>86993</v>
      </c>
      <c r="E20" s="38"/>
      <c r="F20" s="39">
        <f>F22</f>
        <v>86993</v>
      </c>
    </row>
    <row r="21" spans="1:6" s="45" customFormat="1" ht="60" customHeight="1">
      <c r="A21" s="40">
        <v>2110</v>
      </c>
      <c r="B21" s="48" t="s">
        <v>60</v>
      </c>
      <c r="C21" s="42"/>
      <c r="D21" s="142">
        <v>86993</v>
      </c>
      <c r="E21" s="43"/>
      <c r="F21" s="44"/>
    </row>
    <row r="22" spans="1:6" s="45" customFormat="1" ht="39" customHeight="1" thickBot="1">
      <c r="A22" s="40">
        <v>4060</v>
      </c>
      <c r="B22" s="41" t="s">
        <v>63</v>
      </c>
      <c r="C22" s="42"/>
      <c r="D22" s="142"/>
      <c r="E22" s="43"/>
      <c r="F22" s="44">
        <v>86993</v>
      </c>
    </row>
    <row r="23" spans="1:6" s="45" customFormat="1" ht="16.5" thickBot="1" thickTop="1">
      <c r="A23" s="31">
        <v>852</v>
      </c>
      <c r="B23" s="158" t="s">
        <v>68</v>
      </c>
      <c r="C23" s="32" t="s">
        <v>69</v>
      </c>
      <c r="D23" s="143"/>
      <c r="E23" s="33">
        <f>E24</f>
        <v>595</v>
      </c>
      <c r="F23" s="34">
        <f>F24</f>
        <v>595</v>
      </c>
    </row>
    <row r="24" spans="1:6" s="45" customFormat="1" ht="43.5" thickTop="1">
      <c r="A24" s="36">
        <v>85220</v>
      </c>
      <c r="B24" s="54" t="s">
        <v>70</v>
      </c>
      <c r="C24" s="37"/>
      <c r="D24" s="144"/>
      <c r="E24" s="38">
        <f>E25</f>
        <v>595</v>
      </c>
      <c r="F24" s="39">
        <f>F26</f>
        <v>595</v>
      </c>
    </row>
    <row r="25" spans="1:6" s="45" customFormat="1" ht="19.5" customHeight="1">
      <c r="A25" s="40">
        <v>4210</v>
      </c>
      <c r="B25" s="48" t="s">
        <v>17</v>
      </c>
      <c r="C25" s="42"/>
      <c r="D25" s="142"/>
      <c r="E25" s="43">
        <v>595</v>
      </c>
      <c r="F25" s="44"/>
    </row>
    <row r="26" spans="1:6" s="45" customFormat="1" ht="19.5" customHeight="1" thickBot="1">
      <c r="A26" s="168">
        <v>4750</v>
      </c>
      <c r="B26" s="170" t="s">
        <v>71</v>
      </c>
      <c r="C26" s="169"/>
      <c r="D26" s="142"/>
      <c r="E26" s="171"/>
      <c r="F26" s="172">
        <v>595</v>
      </c>
    </row>
    <row r="27" spans="1:9" s="118" customFormat="1" ht="18" thickBot="1" thickTop="1">
      <c r="A27" s="112"/>
      <c r="B27" s="113" t="s">
        <v>34</v>
      </c>
      <c r="C27" s="114"/>
      <c r="D27" s="115">
        <f>D19</f>
        <v>86993</v>
      </c>
      <c r="E27" s="116">
        <f>E19+E15+E11+E23</f>
        <v>11195</v>
      </c>
      <c r="F27" s="117">
        <f>F19+F15+F11+F23</f>
        <v>98188</v>
      </c>
      <c r="H27" s="119"/>
      <c r="I27" s="119"/>
    </row>
    <row r="28" spans="1:6" s="125" customFormat="1" ht="18.75" thickBot="1" thickTop="1">
      <c r="A28" s="120"/>
      <c r="B28" s="121" t="s">
        <v>35</v>
      </c>
      <c r="C28" s="121"/>
      <c r="D28" s="122"/>
      <c r="E28" s="123">
        <f>F27-E27</f>
        <v>86993</v>
      </c>
      <c r="F28" s="124"/>
    </row>
    <row r="29" ht="16.5" thickTop="1"/>
  </sheetData>
  <mergeCells count="1">
    <mergeCell ref="B8:B9"/>
  </mergeCells>
  <printOptions/>
  <pageMargins left="0.75" right="0.75" top="1" bottom="1" header="0.5" footer="0.5"/>
  <pageSetup firstPageNumber="8" useFirstPageNumber="1" horizontalDpi="300" verticalDpi="300" orientation="portrait" paperSize="9" r:id="rId1"/>
  <headerFooter alignWithMargins="0">
    <oddHeader>&amp;C&amp;"Times New Roman,Normalny"&amp;P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Liwak</cp:lastModifiedBy>
  <cp:lastPrinted>2007-11-14T11:05:00Z</cp:lastPrinted>
  <dcterms:created xsi:type="dcterms:W3CDTF">2007-08-22T08:11:50Z</dcterms:created>
  <dcterms:modified xsi:type="dcterms:W3CDTF">2007-11-15T11:41:54Z</dcterms:modified>
  <cp:category/>
  <cp:version/>
  <cp:contentType/>
  <cp:contentStatus/>
</cp:coreProperties>
</file>