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firstSheet="1" activeTab="5"/>
  </bookViews>
  <sheets>
    <sheet name="wlasne gmina" sheetId="1" r:id="rId1"/>
    <sheet name="własne powiat" sheetId="2" r:id="rId2"/>
    <sheet name="zlec gmina" sheetId="3" r:id="rId3"/>
    <sheet name="zlecpow" sheetId="4" r:id="rId4"/>
    <sheet name="Arkusz7" sheetId="5" r:id="rId5"/>
    <sheet name="Arkusz6" sheetId="6" r:id="rId6"/>
  </sheets>
  <definedNames>
    <definedName name="_xlnm.Print_Titles" localSheetId="0">'wlasne gmina'!$7:$9</definedName>
    <definedName name="_xlnm.Print_Titles" localSheetId="1">'własne powiat'!$8:$10</definedName>
  </definedNames>
  <calcPr fullCalcOnLoad="1"/>
</workbook>
</file>

<file path=xl/sharedStrings.xml><?xml version="1.0" encoding="utf-8"?>
<sst xmlns="http://schemas.openxmlformats.org/spreadsheetml/2006/main" count="290" uniqueCount="113">
  <si>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</si>
  <si>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</si>
  <si>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</si>
  <si>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</si>
  <si>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</si>
  <si>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</si>
  <si>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</si>
  <si>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</si>
  <si>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</si>
  <si>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</si>
  <si>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</si>
  <si>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</si>
  <si>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TRANSPORT I ŁĄCZNOŚĆ</t>
  </si>
  <si>
    <t>IK</t>
  </si>
  <si>
    <t xml:space="preserve">Zakup usług remontowych </t>
  </si>
  <si>
    <t>Pozostała działalność</t>
  </si>
  <si>
    <t>Podróże służbowe krajowe</t>
  </si>
  <si>
    <t>Zakup akcesoriów komputerowych, w tym programów i licencji</t>
  </si>
  <si>
    <t>ADMINISTRACJA PUBLICZNA</t>
  </si>
  <si>
    <t>Zakup materiałów i wyposażenia</t>
  </si>
  <si>
    <t>Wynagrodzenia bezosobowe</t>
  </si>
  <si>
    <t>Wydatki na zakupy inwestycyjne jednostek budżetowych</t>
  </si>
  <si>
    <t>Zakup usług pozostałych</t>
  </si>
  <si>
    <t>RWZ</t>
  </si>
  <si>
    <t>OŚWIATA I WYCHOWANIE</t>
  </si>
  <si>
    <t>E</t>
  </si>
  <si>
    <t>Zakup usług zdrowotnych</t>
  </si>
  <si>
    <t>Opłaty z tytułu zakupu usług telekomunikacyjnych telefonii stacjonarnej</t>
  </si>
  <si>
    <t>Zakup pomocy naukowych, dydaktycznych i książek</t>
  </si>
  <si>
    <t>POMOC SPOŁECZNA</t>
  </si>
  <si>
    <t>KS</t>
  </si>
  <si>
    <t>Składki na Fundusz Pracy</t>
  </si>
  <si>
    <t>Składki na ubezpieczenia społeczne</t>
  </si>
  <si>
    <t>Świadczenia społeczne</t>
  </si>
  <si>
    <t>EDUKACYJNA OPIEKA WYCHOWAWCZA</t>
  </si>
  <si>
    <t>Pomoc materialna dla uczniów</t>
  </si>
  <si>
    <t>KULTURA I OCHRONA DZIEDZICTWA NARODOWEGO</t>
  </si>
  <si>
    <t xml:space="preserve">Pozostałe zadania w zakresie kultury </t>
  </si>
  <si>
    <t>Zakup usług obejmujących tłumaczenia</t>
  </si>
  <si>
    <t>RO "Wańkowicza"</t>
  </si>
  <si>
    <t>KULTURA FIZYCZNA I SPORT</t>
  </si>
  <si>
    <t>Obiekty sportowe</t>
  </si>
  <si>
    <t>Zakup usług - utrzymanie terenów "Sportowej Doliny"</t>
  </si>
  <si>
    <t>OGÓŁEM</t>
  </si>
  <si>
    <t>per saldo</t>
  </si>
  <si>
    <t>Drogi publiczne w miastach na prawach powiatu</t>
  </si>
  <si>
    <t xml:space="preserve">Wydatki inwestycyjne jednostek budżetowych </t>
  </si>
  <si>
    <t>Nr       /      / 08</t>
  </si>
  <si>
    <t>z dnia     lipca  2008 r.</t>
  </si>
  <si>
    <t xml:space="preserve">ul. Gnieźnieńska - skrzyżowanie z ul. 4 Marca </t>
  </si>
  <si>
    <t>Przebudowa ul. Chałubińskiego</t>
  </si>
  <si>
    <t>Przebudowa miejsc postojowych w ul. Młyńskiej</t>
  </si>
  <si>
    <t>Różne opłaty i składki</t>
  </si>
  <si>
    <t>POZOSTAŁE ZADANIA W ZAKRESIE POLITYKI SPOŁECZNEJ</t>
  </si>
  <si>
    <t>"Projekt Koszaliński Program Integracji Społecznej "Start"</t>
  </si>
  <si>
    <t>Załącznik nr 2 do Zarządzenia</t>
  </si>
  <si>
    <t>Placówki opiekuńczo - wychowawcze</t>
  </si>
  <si>
    <t>Rodziny zastępcze</t>
  </si>
  <si>
    <t>BRM</t>
  </si>
  <si>
    <t>OCHRONA ZDROWIA</t>
  </si>
  <si>
    <t>Zwalczanie narkomanii</t>
  </si>
  <si>
    <t>Stypendia dla uczniów</t>
  </si>
  <si>
    <t>Szkoły podstawowe specjalne</t>
  </si>
  <si>
    <t>Zespół Szkół Nr 2 - remont dachu</t>
  </si>
  <si>
    <t>Zespół Szkół Nr 10 - remont dachu</t>
  </si>
  <si>
    <t>Odpisy na ZFŚS</t>
  </si>
  <si>
    <t>Załącznik nr 3 do Zarządzenia</t>
  </si>
  <si>
    <t>ZMIANY  PLANU  DOCHODÓW I  WYDATKÓW NA  ZADANIA  ZLECONE GMINIE  Z ZAKRESU ADMINISTRACJI RZĄDOWEJ                                                                             W  2008  ROKU</t>
  </si>
  <si>
    <t xml:space="preserve">Zmniejszenia </t>
  </si>
  <si>
    <t>Dotacje celowe otrzymane z budżetu państwa na realizację  zadań bieżących z zakresu administracji rządowej oraz innych zadań zleconych gminie</t>
  </si>
  <si>
    <t>Załącznik nr 4 do Zarządzenia</t>
  </si>
  <si>
    <t>ZMIANY  PLANU  DOCHODÓW I  WYDATKÓW NA  ZADANIA  ZLECONE POWIATOWI  Z ZAKRESU ADMINISTRACJI RZĄDOWEJ                                                                             W  2008  ROKU</t>
  </si>
  <si>
    <t>Ośrodki wsparcia</t>
  </si>
  <si>
    <t>Jednostki specjalistycznego poradnictwa, mieszkania chronione i ośrodki interwencji kryzysowej</t>
  </si>
  <si>
    <t>Skrzyżowanie ul. Armii Krajowej -Boh. W-wy - Morska</t>
  </si>
  <si>
    <t>Ochrona zabytków i opieka nad zabytkami</t>
  </si>
  <si>
    <t>SO</t>
  </si>
  <si>
    <t>Komisje poborowe</t>
  </si>
  <si>
    <t>Załącznik nr 5 do Zarządzenia</t>
  </si>
  <si>
    <t>ZMIANY  PLANU  DOCHODÓW I  WYDATKÓW NA  ZADANIA  REALIZOWANE PRZEZ GMINĘ NA PODSTAWIE POROZUMIEŃ Z ORGANAMI ADMINISTRACJI RZĄDOWEJ                                                                            W  2008  ROKU</t>
  </si>
  <si>
    <t>ZMIANY  PLANU  DOCHODÓW I  WYDATKÓW NA  ZADANIA  REALIZOWANE PRZEZ POWIAT NA PODSTAWIE POROZUMIEŃ Z ORGANAMI ADMINISTRACJI RZĄDOWEJ                                                                            W  2008  ROKU</t>
  </si>
  <si>
    <t>Ośrodki pomocy społecznej</t>
  </si>
  <si>
    <t>"Karuzela - Program profilaktyczny dla rodzin z małoletnimi dziećmi w placówce opiekuńczo wychowawczej wsparcia dziennego"</t>
  </si>
  <si>
    <t xml:space="preserve"> Nr      /      / 08</t>
  </si>
  <si>
    <t>z dnia      lipca 2008 r.</t>
  </si>
  <si>
    <t>Ośrodki adopcyjno - opiekuńcze</t>
  </si>
  <si>
    <t>Dotacje celowe otrzymane z budżetu państwa na zadania bieżące realizowane przez powiat na podstawie porozumień z organami administracji rządowej</t>
  </si>
  <si>
    <t>Dotacje celowe otrzymane z budżetu państwa na zadania bieżące realizowane przez gminę na podstawie porozumień z organami administracji rządowej</t>
  </si>
  <si>
    <t>Zakup pomocy naukowych dydaktycznych i książek</t>
  </si>
  <si>
    <t>Administracja publiczna</t>
  </si>
  <si>
    <t>RO "Nowobramskie"</t>
  </si>
  <si>
    <t>ul. Lechicka (od  ul. Słowiańskiej do torów)</t>
  </si>
  <si>
    <t>Podróże służbowe zagraniczne</t>
  </si>
  <si>
    <t>Opłaty za administrowanie i czynsze za  budynki, lokale i pomieszczenia garażowe</t>
  </si>
  <si>
    <t>Wydatki inwestycyjne jednostek budżetowych</t>
  </si>
  <si>
    <t>"Mam skrzydła - lecę do pracy. Koszaliński program aktywizacji zawodowej osób niepełnosprawnych pozostających bez pracy"</t>
  </si>
  <si>
    <t>"Umieć czytać historię. Polsko - Niemieckie spotkania archiwalne - Koszalin 2008"</t>
  </si>
  <si>
    <t>Zakup usług remontowo konserwatorskich dotyczących obiektów zabytkowych</t>
  </si>
  <si>
    <t>Załącznik nr 6 do Zarządzenia</t>
  </si>
  <si>
    <t>PU</t>
  </si>
  <si>
    <t>Przeciwdziałanie alkoholizmowi</t>
  </si>
  <si>
    <t>ZMIANY W  PLANIE   WYDATKÓW   NA  ZADANIA  WŁASNE   POWIATU  W  2008  ROKU</t>
  </si>
  <si>
    <t>Wynagrodzenia osobowe pracowników - Ośrodek wsparcia SDS 1</t>
  </si>
  <si>
    <t>Wynagrodzenia osobowe pracowników  - Ośrodek wsparcia SDS 2</t>
  </si>
  <si>
    <t>Zakup pozostałych usług</t>
  </si>
  <si>
    <t>Wynagrodzenie osobowe pracowników</t>
  </si>
  <si>
    <t>Zakup energii</t>
  </si>
  <si>
    <t>ZMIANY  W PLANIE  WYDATKÓW   NA  ZADANIA  WŁASNE   GMINY   W  2008  ROKU</t>
  </si>
  <si>
    <t>Remont obiektów mostowych - wiadukt ul. Monte Cassino</t>
  </si>
  <si>
    <t>Dotacje celowe otrzymane z budżetu państwa na realizację  zadań bieżących z zakresu administracji rządowej oraz inne zadania zlecone ustawami realizowane przez powiat</t>
  </si>
  <si>
    <t>"Rozwój niespokrewnionych z dzieckiem zawodowych rodzin zastępczych w Ośrodku Adopcyjno-Opiekuńczym w Koszalinie"</t>
  </si>
  <si>
    <t xml:space="preserve"> Nr  247  / 1012  / 08</t>
  </si>
  <si>
    <t>z dnia  28  lipca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</si>
</sst>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1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Arial CE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horizontal="lef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horizontal="left" vertical="center"/>
      <protection locked="0"/>
    </xf>
    <xf numFmtId="3" fontId="12" fillId="0" borderId="36" xfId="0" applyNumberFormat="1" applyFont="1" applyFill="1" applyBorder="1" applyAlignment="1" applyProtection="1">
      <alignment horizontal="left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14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52" xfId="0" applyNumberFormat="1" applyFont="1" applyFill="1" applyBorder="1" applyAlignment="1" applyProtection="1">
      <alignment vertical="center" wrapText="1"/>
      <protection locked="0"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4" fillId="0" borderId="57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166" fontId="4" fillId="0" borderId="56" xfId="15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3" fontId="15" fillId="0" borderId="58" xfId="0" applyNumberFormat="1" applyFont="1" applyBorder="1" applyAlignment="1">
      <alignment horizontal="centerContinuous" vertical="center"/>
    </xf>
    <xf numFmtId="3" fontId="15" fillId="0" borderId="20" xfId="0" applyNumberFormat="1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59" xfId="0" applyFont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vertical="center" wrapText="1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4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67" xfId="0" applyNumberFormat="1" applyFont="1" applyFill="1" applyBorder="1" applyAlignment="1" applyProtection="1">
      <alignment vertical="center" wrapText="1"/>
      <protection locked="0"/>
    </xf>
    <xf numFmtId="0" fontId="11" fillId="0" borderId="31" xfId="0" applyNumberFormat="1" applyFont="1" applyFill="1" applyBorder="1" applyAlignment="1" applyProtection="1">
      <alignment vertical="center"/>
      <protection locked="0"/>
    </xf>
    <xf numFmtId="0" fontId="10" fillId="0" borderId="6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vertical="center"/>
      <protection locked="0"/>
    </xf>
    <xf numFmtId="0" fontId="11" fillId="0" borderId="25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8" fillId="0" borderId="8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8" fillId="0" borderId="8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0" fontId="18" fillId="0" borderId="52" xfId="0" applyNumberFormat="1" applyFont="1" applyFill="1" applyBorder="1" applyAlignment="1" applyProtection="1">
      <alignment horizontal="center" vertical="center"/>
      <protection locked="0"/>
    </xf>
    <xf numFmtId="0" fontId="18" fillId="0" borderId="52" xfId="0" applyNumberFormat="1" applyFont="1" applyFill="1" applyBorder="1" applyAlignment="1" applyProtection="1">
      <alignment vertical="center"/>
      <protection locked="0"/>
    </xf>
    <xf numFmtId="3" fontId="18" fillId="0" borderId="52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6" fillId="0" borderId="55" xfId="0" applyFont="1" applyBorder="1" applyAlignment="1">
      <alignment/>
    </xf>
    <xf numFmtId="0" fontId="14" fillId="0" borderId="56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15" fillId="0" borderId="19" xfId="0" applyNumberFormat="1" applyFont="1" applyBorder="1" applyAlignment="1">
      <alignment horizontal="centerContinuous" vertical="center"/>
    </xf>
    <xf numFmtId="3" fontId="15" fillId="0" borderId="65" xfId="0" applyNumberFormat="1" applyFont="1" applyBorder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vertical="center" wrapText="1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2" fillId="0" borderId="25" xfId="0" applyNumberFormat="1" applyFont="1" applyFill="1" applyBorder="1" applyAlignment="1" applyProtection="1">
      <alignment vertical="center"/>
      <protection locked="0"/>
    </xf>
    <xf numFmtId="0" fontId="14" fillId="0" borderId="22" xfId="0" applyNumberFormat="1" applyFont="1" applyFill="1" applyBorder="1" applyAlignment="1" applyProtection="1">
      <alignment vertical="center"/>
      <protection locked="0"/>
    </xf>
    <xf numFmtId="0" fontId="10" fillId="0" borderId="39" xfId="0" applyNumberFormat="1" applyFont="1" applyFill="1" applyBorder="1" applyAlignment="1" applyProtection="1">
      <alignment vertical="center" wrapText="1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>
      <alignment horizontal="centerContinuous" vertical="center" wrapText="1"/>
    </xf>
    <xf numFmtId="0" fontId="4" fillId="0" borderId="71" xfId="0" applyFont="1" applyBorder="1" applyAlignment="1">
      <alignment horizontal="centerContinuous" vertical="center" wrapText="1"/>
    </xf>
    <xf numFmtId="0" fontId="11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51" xfId="0" applyFont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73" xfId="0" applyNumberFormat="1" applyFont="1" applyFill="1" applyBorder="1" applyAlignment="1" applyProtection="1">
      <alignment horizontal="right" vertical="center"/>
      <protection locked="0"/>
    </xf>
    <xf numFmtId="3" fontId="12" fillId="0" borderId="74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3" fontId="4" fillId="0" borderId="65" xfId="0" applyNumberFormat="1" applyFont="1" applyBorder="1" applyAlignment="1">
      <alignment horizontal="right" vertical="center"/>
    </xf>
    <xf numFmtId="9" fontId="16" fillId="0" borderId="0" xfId="17" applyFont="1" applyFill="1" applyBorder="1" applyAlignment="1" applyProtection="1">
      <alignment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3" fontId="15" fillId="0" borderId="56" xfId="0" applyNumberFormat="1" applyFont="1" applyBorder="1" applyAlignment="1">
      <alignment horizontal="centerContinuous" vertical="center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NumberFormat="1" applyFont="1" applyFill="1" applyBorder="1" applyAlignment="1" applyProtection="1">
      <alignment horizontal="center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4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12" fillId="0" borderId="76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77" xfId="0" applyNumberFormat="1" applyFont="1" applyFill="1" applyBorder="1" applyAlignment="1" applyProtection="1">
      <alignment horizontal="center" vertical="center"/>
      <protection locked="0"/>
    </xf>
    <xf numFmtId="0" fontId="12" fillId="0" borderId="78" xfId="0" applyNumberFormat="1" applyFont="1" applyFill="1" applyBorder="1" applyAlignment="1" applyProtection="1">
      <alignment horizontal="center" vertical="center"/>
      <protection locked="0"/>
    </xf>
    <xf numFmtId="0" fontId="9" fillId="0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NumberFormat="1" applyFont="1" applyFill="1" applyBorder="1" applyAlignment="1" applyProtection="1">
      <alignment horizontal="center" vertical="center"/>
      <protection locked="0"/>
    </xf>
    <xf numFmtId="0" fontId="12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34" xfId="0" applyNumberFormat="1" applyFont="1" applyFill="1" applyBorder="1" applyAlignment="1" applyProtection="1">
      <alignment horizontal="center" vertical="center"/>
      <protection locked="0"/>
    </xf>
    <xf numFmtId="3" fontId="19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/>
      <protection locked="0"/>
    </xf>
    <xf numFmtId="3" fontId="14" fillId="0" borderId="63" xfId="0" applyNumberFormat="1" applyFont="1" applyFill="1" applyBorder="1" applyAlignment="1" applyProtection="1">
      <alignment horizontal="right" vertical="center"/>
      <protection locked="0"/>
    </xf>
    <xf numFmtId="3" fontId="12" fillId="0" borderId="81" xfId="0" applyNumberFormat="1" applyFont="1" applyFill="1" applyBorder="1" applyAlignment="1" applyProtection="1">
      <alignment horizontal="right" vertical="center"/>
      <protection locked="0"/>
    </xf>
    <xf numFmtId="0" fontId="11" fillId="0" borderId="77" xfId="0" applyNumberFormat="1" applyFont="1" applyFill="1" applyBorder="1" applyAlignment="1" applyProtection="1">
      <alignment horizontal="center" vertical="center"/>
      <protection locked="0"/>
    </xf>
    <xf numFmtId="3" fontId="14" fillId="0" borderId="82" xfId="0" applyNumberFormat="1" applyFont="1" applyFill="1" applyBorder="1" applyAlignment="1" applyProtection="1">
      <alignment horizontal="right" vertical="center"/>
      <protection locked="0"/>
    </xf>
    <xf numFmtId="3" fontId="14" fillId="0" borderId="83" xfId="0" applyNumberFormat="1" applyFont="1" applyFill="1" applyBorder="1" applyAlignment="1" applyProtection="1">
      <alignment horizontal="right" vertical="center"/>
      <protection locked="0"/>
    </xf>
    <xf numFmtId="0" fontId="12" fillId="0" borderId="80" xfId="0" applyNumberFormat="1" applyFont="1" applyFill="1" applyBorder="1" applyAlignment="1" applyProtection="1">
      <alignment horizontal="center" vertical="center"/>
      <protection locked="0"/>
    </xf>
    <xf numFmtId="0" fontId="10" fillId="0" borderId="62" xfId="0" applyNumberFormat="1" applyFont="1" applyFill="1" applyBorder="1" applyAlignment="1" applyProtection="1">
      <alignment vertical="center" wrapText="1"/>
      <protection locked="0"/>
    </xf>
    <xf numFmtId="0" fontId="10" fillId="0" borderId="62" xfId="0" applyNumberFormat="1" applyFont="1" applyFill="1" applyBorder="1" applyAlignment="1" applyProtection="1">
      <alignment vertical="center"/>
      <protection locked="0"/>
    </xf>
    <xf numFmtId="3" fontId="10" fillId="0" borderId="84" xfId="0" applyNumberFormat="1" applyFont="1" applyFill="1" applyBorder="1" applyAlignment="1" applyProtection="1">
      <alignment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/>
      <protection locked="0"/>
    </xf>
    <xf numFmtId="0" fontId="13" fillId="0" borderId="25" xfId="0" applyNumberFormat="1" applyFont="1" applyFill="1" applyBorder="1" applyAlignment="1" applyProtection="1">
      <alignment horizontal="left" vertical="center"/>
      <protection locked="0"/>
    </xf>
    <xf numFmtId="0" fontId="12" fillId="0" borderId="61" xfId="0" applyNumberFormat="1" applyFont="1" applyFill="1" applyBorder="1" applyAlignment="1" applyProtection="1">
      <alignment vertical="center" wrapText="1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0" fontId="12" fillId="0" borderId="36" xfId="0" applyNumberFormat="1" applyFont="1" applyFill="1" applyBorder="1" applyAlignment="1" applyProtection="1">
      <alignment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85" xfId="0" applyNumberFormat="1" applyFont="1" applyFill="1" applyBorder="1" applyAlignment="1" applyProtection="1">
      <alignment horizontal="right" vertical="center"/>
      <protection locked="0"/>
    </xf>
    <xf numFmtId="0" fontId="12" fillId="0" borderId="60" xfId="0" applyNumberFormat="1" applyFont="1" applyFill="1" applyBorder="1" applyAlignment="1" applyProtection="1">
      <alignment vertical="center" wrapText="1"/>
      <protection locked="0"/>
    </xf>
    <xf numFmtId="0" fontId="12" fillId="0" borderId="60" xfId="0" applyNumberFormat="1" applyFont="1" applyFill="1" applyBorder="1" applyAlignment="1" applyProtection="1">
      <alignment vertical="center"/>
      <protection locked="0"/>
    </xf>
    <xf numFmtId="3" fontId="12" fillId="0" borderId="86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95">
      <selection activeCell="B97" sqref="B97"/>
    </sheetView>
  </sheetViews>
  <sheetFormatPr defaultColWidth="9.00390625" defaultRowHeight="12.75"/>
  <cols>
    <col min="1" max="1" width="7.25390625" style="1" customWidth="1"/>
    <col min="2" max="2" width="39.875" style="1" customWidth="1"/>
    <col min="3" max="3" width="7.00390625" style="2" customWidth="1"/>
    <col min="4" max="4" width="13.375" style="1" hidden="1" customWidth="1"/>
    <col min="5" max="5" width="13.25390625" style="1" hidden="1" customWidth="1"/>
    <col min="6" max="6" width="14.375" style="1" customWidth="1"/>
    <col min="7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5.75">
      <c r="F1" s="3" t="s">
        <v>0</v>
      </c>
    </row>
    <row r="2" spans="1:6" ht="15.75" customHeight="1">
      <c r="A2" s="4"/>
      <c r="B2" s="5"/>
      <c r="C2" s="6"/>
      <c r="D2" s="7"/>
      <c r="E2" s="7"/>
      <c r="F2" s="8" t="s">
        <v>47</v>
      </c>
    </row>
    <row r="3" spans="1:6" ht="13.5" customHeight="1">
      <c r="A3" s="4"/>
      <c r="B3" s="5"/>
      <c r="C3" s="6"/>
      <c r="D3" s="7"/>
      <c r="E3" s="7"/>
      <c r="F3" s="8" t="s">
        <v>1</v>
      </c>
    </row>
    <row r="4" spans="1:6" ht="15.75" customHeight="1">
      <c r="A4" s="4"/>
      <c r="B4" s="5"/>
      <c r="C4" s="6"/>
      <c r="D4" s="7"/>
      <c r="E4" s="7"/>
      <c r="F4" s="8" t="s">
        <v>48</v>
      </c>
    </row>
    <row r="5" spans="1:7" s="13" customFormat="1" ht="37.5">
      <c r="A5" s="9" t="s">
        <v>107</v>
      </c>
      <c r="B5" s="10"/>
      <c r="C5" s="11"/>
      <c r="D5" s="11"/>
      <c r="E5" s="11"/>
      <c r="F5" s="12"/>
      <c r="G5" s="12"/>
    </row>
    <row r="6" spans="1:7" s="13" customFormat="1" ht="19.5" thickBot="1">
      <c r="A6" s="9"/>
      <c r="B6" s="10"/>
      <c r="C6" s="14"/>
      <c r="D6" s="11"/>
      <c r="E6" s="11"/>
      <c r="G6" s="15" t="s">
        <v>2</v>
      </c>
    </row>
    <row r="7" spans="1:7" s="23" customFormat="1" ht="31.5">
      <c r="A7" s="16" t="s">
        <v>3</v>
      </c>
      <c r="B7" s="17" t="s">
        <v>4</v>
      </c>
      <c r="C7" s="18" t="s">
        <v>5</v>
      </c>
      <c r="D7" s="19" t="s">
        <v>6</v>
      </c>
      <c r="E7" s="20" t="s">
        <v>6</v>
      </c>
      <c r="F7" s="21" t="s">
        <v>7</v>
      </c>
      <c r="G7" s="22"/>
    </row>
    <row r="8" spans="1:7" s="23" customFormat="1" ht="20.25">
      <c r="A8" s="24" t="s">
        <v>8</v>
      </c>
      <c r="B8" s="25"/>
      <c r="C8" s="26" t="s">
        <v>9</v>
      </c>
      <c r="D8" s="27" t="s">
        <v>10</v>
      </c>
      <c r="E8" s="27" t="s">
        <v>10</v>
      </c>
      <c r="F8" s="28" t="s">
        <v>11</v>
      </c>
      <c r="G8" s="29" t="s">
        <v>10</v>
      </c>
    </row>
    <row r="9" spans="1:7" s="36" customFormat="1" ht="12" thickBot="1">
      <c r="A9" s="30">
        <v>1</v>
      </c>
      <c r="B9" s="31">
        <v>2</v>
      </c>
      <c r="C9" s="31">
        <v>3</v>
      </c>
      <c r="D9" s="32">
        <v>4</v>
      </c>
      <c r="E9" s="33">
        <v>4</v>
      </c>
      <c r="F9" s="34">
        <v>4</v>
      </c>
      <c r="G9" s="35">
        <v>5</v>
      </c>
    </row>
    <row r="10" spans="1:7" s="57" customFormat="1" ht="15.75" thickBot="1" thickTop="1">
      <c r="A10" s="37">
        <v>750</v>
      </c>
      <c r="B10" s="63" t="s">
        <v>89</v>
      </c>
      <c r="C10" s="64" t="s">
        <v>58</v>
      </c>
      <c r="D10" s="40"/>
      <c r="E10" s="65"/>
      <c r="F10" s="41">
        <f>F11</f>
        <v>290</v>
      </c>
      <c r="G10" s="42">
        <f>G11</f>
        <v>290</v>
      </c>
    </row>
    <row r="11" spans="1:7" s="57" customFormat="1" ht="15" thickTop="1">
      <c r="A11" s="43">
        <v>75095</v>
      </c>
      <c r="B11" s="76" t="s">
        <v>15</v>
      </c>
      <c r="C11" s="59"/>
      <c r="D11" s="60"/>
      <c r="E11" s="61"/>
      <c r="F11" s="46">
        <f>F13</f>
        <v>290</v>
      </c>
      <c r="G11" s="47">
        <f>G14</f>
        <v>290</v>
      </c>
    </row>
    <row r="12" spans="1:7" s="299" customFormat="1" ht="15">
      <c r="A12" s="262"/>
      <c r="B12" s="313" t="s">
        <v>90</v>
      </c>
      <c r="C12" s="294"/>
      <c r="D12" s="295"/>
      <c r="E12" s="296"/>
      <c r="F12" s="297"/>
      <c r="G12" s="298"/>
    </row>
    <row r="13" spans="1:7" s="72" customFormat="1" ht="15">
      <c r="A13" s="48">
        <v>4210</v>
      </c>
      <c r="B13" s="291" t="s">
        <v>19</v>
      </c>
      <c r="C13" s="293"/>
      <c r="D13" s="70"/>
      <c r="E13" s="71"/>
      <c r="F13" s="51">
        <v>290</v>
      </c>
      <c r="G13" s="300"/>
    </row>
    <row r="14" spans="1:7" s="72" customFormat="1" ht="30.75" thickBot="1">
      <c r="A14" s="48">
        <v>4400</v>
      </c>
      <c r="B14" s="291" t="s">
        <v>93</v>
      </c>
      <c r="C14" s="293"/>
      <c r="D14" s="70"/>
      <c r="E14" s="71"/>
      <c r="F14" s="51"/>
      <c r="G14" s="300">
        <v>290</v>
      </c>
    </row>
    <row r="15" spans="1:7" s="57" customFormat="1" ht="15.75" thickBot="1" thickTop="1">
      <c r="A15" s="37">
        <v>801</v>
      </c>
      <c r="B15" s="63" t="s">
        <v>24</v>
      </c>
      <c r="C15" s="64" t="s">
        <v>25</v>
      </c>
      <c r="D15" s="40"/>
      <c r="E15" s="65"/>
      <c r="F15" s="41">
        <f>F16</f>
        <v>4434</v>
      </c>
      <c r="G15" s="42"/>
    </row>
    <row r="16" spans="1:7" s="57" customFormat="1" ht="15" thickTop="1">
      <c r="A16" s="43">
        <v>80195</v>
      </c>
      <c r="B16" s="76" t="s">
        <v>15</v>
      </c>
      <c r="C16" s="59"/>
      <c r="D16" s="60"/>
      <c r="E16" s="61"/>
      <c r="F16" s="46">
        <f>F17</f>
        <v>4434</v>
      </c>
      <c r="G16" s="47"/>
    </row>
    <row r="17" spans="1:7" s="72" customFormat="1" ht="30.75" thickBot="1">
      <c r="A17" s="48">
        <v>4240</v>
      </c>
      <c r="B17" s="54" t="s">
        <v>28</v>
      </c>
      <c r="C17" s="58"/>
      <c r="D17" s="70"/>
      <c r="E17" s="71"/>
      <c r="F17" s="51">
        <v>4434</v>
      </c>
      <c r="G17" s="52"/>
    </row>
    <row r="18" spans="1:7" s="57" customFormat="1" ht="15.75" thickBot="1" thickTop="1">
      <c r="A18" s="37">
        <v>851</v>
      </c>
      <c r="B18" s="63" t="s">
        <v>59</v>
      </c>
      <c r="C18" s="39" t="s">
        <v>99</v>
      </c>
      <c r="D18" s="80" t="e">
        <f>#REF!</f>
        <v>#REF!</v>
      </c>
      <c r="E18" s="81" t="e">
        <f>#REF!</f>
        <v>#REF!</v>
      </c>
      <c r="F18" s="41">
        <f>F19+F22</f>
        <v>8430</v>
      </c>
      <c r="G18" s="42">
        <f>G19+G22</f>
        <v>8430</v>
      </c>
    </row>
    <row r="19" spans="1:7" s="57" customFormat="1" ht="15" thickTop="1">
      <c r="A19" s="66">
        <v>85153</v>
      </c>
      <c r="B19" s="278" t="s">
        <v>60</v>
      </c>
      <c r="C19" s="67"/>
      <c r="D19" s="97"/>
      <c r="E19" s="98"/>
      <c r="F19" s="68">
        <f>F20</f>
        <v>7930</v>
      </c>
      <c r="G19" s="69">
        <f>G21</f>
        <v>7930</v>
      </c>
    </row>
    <row r="20" spans="1:7" s="72" customFormat="1" ht="15">
      <c r="A20" s="48">
        <v>4210</v>
      </c>
      <c r="B20" s="54" t="s">
        <v>19</v>
      </c>
      <c r="C20" s="58"/>
      <c r="D20" s="84"/>
      <c r="E20" s="85"/>
      <c r="F20" s="51">
        <f>7930</f>
        <v>7930</v>
      </c>
      <c r="G20" s="52"/>
    </row>
    <row r="21" spans="1:7" s="72" customFormat="1" ht="30">
      <c r="A21" s="48">
        <v>6060</v>
      </c>
      <c r="B21" s="54" t="s">
        <v>21</v>
      </c>
      <c r="C21" s="58"/>
      <c r="D21" s="84"/>
      <c r="E21" s="85"/>
      <c r="F21" s="51"/>
      <c r="G21" s="52">
        <v>7930</v>
      </c>
    </row>
    <row r="22" spans="1:7" s="72" customFormat="1" ht="15">
      <c r="A22" s="43">
        <v>85154</v>
      </c>
      <c r="B22" s="76" t="s">
        <v>100</v>
      </c>
      <c r="C22" s="59"/>
      <c r="D22" s="82"/>
      <c r="E22" s="83"/>
      <c r="F22" s="46">
        <f>F23</f>
        <v>500</v>
      </c>
      <c r="G22" s="47">
        <f>G24</f>
        <v>500</v>
      </c>
    </row>
    <row r="23" spans="1:7" s="72" customFormat="1" ht="15">
      <c r="A23" s="48">
        <v>4210</v>
      </c>
      <c r="B23" s="54" t="s">
        <v>19</v>
      </c>
      <c r="C23" s="58"/>
      <c r="D23" s="84"/>
      <c r="E23" s="85"/>
      <c r="F23" s="51">
        <v>500</v>
      </c>
      <c r="G23" s="52"/>
    </row>
    <row r="24" spans="1:7" s="72" customFormat="1" ht="30.75" thickBot="1">
      <c r="A24" s="48">
        <v>4750</v>
      </c>
      <c r="B24" s="54" t="s">
        <v>17</v>
      </c>
      <c r="C24" s="58"/>
      <c r="D24" s="84"/>
      <c r="E24" s="85"/>
      <c r="F24" s="51"/>
      <c r="G24" s="52">
        <v>500</v>
      </c>
    </row>
    <row r="25" spans="1:7" s="57" customFormat="1" ht="15.75" thickBot="1" thickTop="1">
      <c r="A25" s="37">
        <v>852</v>
      </c>
      <c r="B25" s="63" t="s">
        <v>29</v>
      </c>
      <c r="C25" s="39" t="s">
        <v>30</v>
      </c>
      <c r="D25" s="80" t="e">
        <f>#REF!</f>
        <v>#REF!</v>
      </c>
      <c r="E25" s="81"/>
      <c r="F25" s="41">
        <f>F26+F31</f>
        <v>33600</v>
      </c>
      <c r="G25" s="42">
        <f>G26+G31</f>
        <v>33600</v>
      </c>
    </row>
    <row r="26" spans="1:7" s="57" customFormat="1" ht="15" thickTop="1">
      <c r="A26" s="66">
        <v>85219</v>
      </c>
      <c r="B26" s="278" t="s">
        <v>81</v>
      </c>
      <c r="C26" s="67"/>
      <c r="D26" s="97"/>
      <c r="E26" s="98"/>
      <c r="F26" s="68">
        <f>F30</f>
        <v>23000</v>
      </c>
      <c r="G26" s="69">
        <f>G29</f>
        <v>23000</v>
      </c>
    </row>
    <row r="27" spans="1:7" s="72" customFormat="1" ht="15">
      <c r="A27" s="48">
        <v>4010</v>
      </c>
      <c r="B27" s="54" t="s">
        <v>105</v>
      </c>
      <c r="C27" s="58"/>
      <c r="D27" s="84"/>
      <c r="E27" s="85"/>
      <c r="F27" s="51">
        <v>18750</v>
      </c>
      <c r="G27" s="52"/>
    </row>
    <row r="28" spans="1:7" s="72" customFormat="1" ht="15">
      <c r="A28" s="48">
        <v>4260</v>
      </c>
      <c r="B28" s="54" t="s">
        <v>106</v>
      </c>
      <c r="C28" s="58"/>
      <c r="D28" s="84"/>
      <c r="E28" s="85"/>
      <c r="F28" s="51"/>
      <c r="G28" s="52">
        <v>18750</v>
      </c>
    </row>
    <row r="29" spans="1:7" s="72" customFormat="1" ht="19.5" customHeight="1">
      <c r="A29" s="48">
        <v>6050</v>
      </c>
      <c r="B29" s="54" t="s">
        <v>94</v>
      </c>
      <c r="C29" s="58"/>
      <c r="D29" s="84"/>
      <c r="E29" s="85"/>
      <c r="F29" s="51"/>
      <c r="G29" s="52">
        <v>23000</v>
      </c>
    </row>
    <row r="30" spans="1:7" s="72" customFormat="1" ht="30">
      <c r="A30" s="48">
        <v>6060</v>
      </c>
      <c r="B30" s="54" t="s">
        <v>21</v>
      </c>
      <c r="C30" s="58"/>
      <c r="D30" s="84"/>
      <c r="E30" s="85"/>
      <c r="F30" s="51">
        <v>23000</v>
      </c>
      <c r="G30" s="52"/>
    </row>
    <row r="31" spans="1:7" s="57" customFormat="1" ht="14.25">
      <c r="A31" s="43">
        <v>85295</v>
      </c>
      <c r="B31" s="76" t="s">
        <v>15</v>
      </c>
      <c r="C31" s="59"/>
      <c r="D31" s="82"/>
      <c r="E31" s="83"/>
      <c r="F31" s="46">
        <f>F32</f>
        <v>10600</v>
      </c>
      <c r="G31" s="47">
        <f>G32</f>
        <v>10600</v>
      </c>
    </row>
    <row r="32" spans="1:7" s="93" customFormat="1" ht="60">
      <c r="A32" s="86"/>
      <c r="B32" s="87" t="s">
        <v>95</v>
      </c>
      <c r="C32" s="88"/>
      <c r="D32" s="89"/>
      <c r="E32" s="90"/>
      <c r="F32" s="91">
        <f>SUM(F33:F48)</f>
        <v>10600</v>
      </c>
      <c r="G32" s="92">
        <f>SUM(G33:G48)</f>
        <v>10600</v>
      </c>
    </row>
    <row r="33" spans="1:7" s="57" customFormat="1" ht="15">
      <c r="A33" s="48">
        <v>3118</v>
      </c>
      <c r="B33" s="54" t="s">
        <v>33</v>
      </c>
      <c r="C33" s="58"/>
      <c r="D33" s="84"/>
      <c r="E33" s="85"/>
      <c r="F33" s="51"/>
      <c r="G33" s="52">
        <v>3315</v>
      </c>
    </row>
    <row r="34" spans="1:7" s="57" customFormat="1" ht="15">
      <c r="A34" s="48">
        <v>3119</v>
      </c>
      <c r="B34" s="54" t="s">
        <v>33</v>
      </c>
      <c r="C34" s="58"/>
      <c r="D34" s="84"/>
      <c r="E34" s="85"/>
      <c r="F34" s="51"/>
      <c r="G34" s="52">
        <v>585</v>
      </c>
    </row>
    <row r="35" spans="1:7" s="57" customFormat="1" ht="15">
      <c r="A35" s="48">
        <v>4118</v>
      </c>
      <c r="B35" s="54" t="s">
        <v>32</v>
      </c>
      <c r="C35" s="58"/>
      <c r="D35" s="84"/>
      <c r="E35" s="85"/>
      <c r="F35" s="51">
        <v>1217</v>
      </c>
      <c r="G35" s="52"/>
    </row>
    <row r="36" spans="1:7" s="57" customFormat="1" ht="15">
      <c r="A36" s="48">
        <v>4119</v>
      </c>
      <c r="B36" s="54" t="s">
        <v>32</v>
      </c>
      <c r="C36" s="58"/>
      <c r="D36" s="84"/>
      <c r="E36" s="85"/>
      <c r="F36" s="51">
        <v>216</v>
      </c>
      <c r="G36" s="52"/>
    </row>
    <row r="37" spans="1:7" s="57" customFormat="1" ht="15">
      <c r="A37" s="48">
        <v>4128</v>
      </c>
      <c r="B37" s="54" t="s">
        <v>31</v>
      </c>
      <c r="C37" s="58"/>
      <c r="D37" s="84"/>
      <c r="E37" s="85"/>
      <c r="F37" s="51">
        <v>187</v>
      </c>
      <c r="G37" s="52"/>
    </row>
    <row r="38" spans="1:7" s="57" customFormat="1" ht="15">
      <c r="A38" s="48">
        <v>4129</v>
      </c>
      <c r="B38" s="54" t="s">
        <v>31</v>
      </c>
      <c r="C38" s="58"/>
      <c r="D38" s="84"/>
      <c r="E38" s="85"/>
      <c r="F38" s="51">
        <v>33</v>
      </c>
      <c r="G38" s="52"/>
    </row>
    <row r="39" spans="1:7" s="57" customFormat="1" ht="15">
      <c r="A39" s="48">
        <v>4178</v>
      </c>
      <c r="B39" s="54" t="s">
        <v>20</v>
      </c>
      <c r="C39" s="58"/>
      <c r="D39" s="84"/>
      <c r="E39" s="85"/>
      <c r="F39" s="51">
        <v>7605</v>
      </c>
      <c r="G39" s="52"/>
    </row>
    <row r="40" spans="1:7" s="57" customFormat="1" ht="15">
      <c r="A40" s="73">
        <v>4179</v>
      </c>
      <c r="B40" s="319" t="s">
        <v>20</v>
      </c>
      <c r="C40" s="320"/>
      <c r="D40" s="321"/>
      <c r="E40" s="322"/>
      <c r="F40" s="74">
        <v>1342</v>
      </c>
      <c r="G40" s="323"/>
    </row>
    <row r="41" spans="1:7" s="57" customFormat="1" ht="15">
      <c r="A41" s="48">
        <v>4218</v>
      </c>
      <c r="B41" s="54" t="s">
        <v>19</v>
      </c>
      <c r="C41" s="58"/>
      <c r="D41" s="84"/>
      <c r="E41" s="85"/>
      <c r="F41" s="51"/>
      <c r="G41" s="52">
        <v>1215</v>
      </c>
    </row>
    <row r="42" spans="1:7" s="57" customFormat="1" ht="15">
      <c r="A42" s="48">
        <v>4219</v>
      </c>
      <c r="B42" s="54" t="s">
        <v>19</v>
      </c>
      <c r="C42" s="58"/>
      <c r="D42" s="84"/>
      <c r="E42" s="85"/>
      <c r="F42" s="51"/>
      <c r="G42" s="52">
        <v>215</v>
      </c>
    </row>
    <row r="43" spans="1:7" s="57" customFormat="1" ht="15">
      <c r="A43" s="48">
        <v>4288</v>
      </c>
      <c r="B43" s="54" t="s">
        <v>26</v>
      </c>
      <c r="C43" s="58"/>
      <c r="D43" s="84"/>
      <c r="E43" s="85"/>
      <c r="F43" s="51"/>
      <c r="G43" s="52">
        <v>893</v>
      </c>
    </row>
    <row r="44" spans="1:7" s="57" customFormat="1" ht="15">
      <c r="A44" s="48">
        <v>4289</v>
      </c>
      <c r="B44" s="54" t="s">
        <v>26</v>
      </c>
      <c r="C44" s="58"/>
      <c r="D44" s="84"/>
      <c r="E44" s="85"/>
      <c r="F44" s="51"/>
      <c r="G44" s="52">
        <v>157</v>
      </c>
    </row>
    <row r="45" spans="1:7" s="57" customFormat="1" ht="15">
      <c r="A45" s="48">
        <v>4308</v>
      </c>
      <c r="B45" s="54" t="s">
        <v>22</v>
      </c>
      <c r="C45" s="58"/>
      <c r="D45" s="84"/>
      <c r="E45" s="85"/>
      <c r="F45" s="51"/>
      <c r="G45" s="52">
        <v>2694</v>
      </c>
    </row>
    <row r="46" spans="1:7" s="57" customFormat="1" ht="15">
      <c r="A46" s="48">
        <v>4309</v>
      </c>
      <c r="B46" s="54" t="s">
        <v>22</v>
      </c>
      <c r="C46" s="58"/>
      <c r="D46" s="84"/>
      <c r="E46" s="85"/>
      <c r="F46" s="51"/>
      <c r="G46" s="52">
        <v>476</v>
      </c>
    </row>
    <row r="47" spans="1:7" s="57" customFormat="1" ht="15">
      <c r="A47" s="48">
        <v>4438</v>
      </c>
      <c r="B47" s="54" t="s">
        <v>52</v>
      </c>
      <c r="C47" s="58"/>
      <c r="D47" s="84"/>
      <c r="E47" s="85"/>
      <c r="F47" s="51"/>
      <c r="G47" s="52">
        <v>892</v>
      </c>
    </row>
    <row r="48" spans="1:7" s="57" customFormat="1" ht="15.75" thickBot="1">
      <c r="A48" s="48">
        <v>4439</v>
      </c>
      <c r="B48" s="54" t="s">
        <v>52</v>
      </c>
      <c r="C48" s="58"/>
      <c r="D48" s="84"/>
      <c r="E48" s="85"/>
      <c r="F48" s="51"/>
      <c r="G48" s="52">
        <v>158</v>
      </c>
    </row>
    <row r="49" spans="1:7" s="57" customFormat="1" ht="30" thickBot="1" thickTop="1">
      <c r="A49" s="37">
        <v>853</v>
      </c>
      <c r="B49" s="94" t="s">
        <v>53</v>
      </c>
      <c r="C49" s="64" t="s">
        <v>30</v>
      </c>
      <c r="D49" s="80"/>
      <c r="E49" s="81"/>
      <c r="F49" s="41">
        <f>F50</f>
        <v>159700</v>
      </c>
      <c r="G49" s="95">
        <f>G50</f>
        <v>159700</v>
      </c>
    </row>
    <row r="50" spans="1:7" s="57" customFormat="1" ht="15" thickTop="1">
      <c r="A50" s="66">
        <v>85395</v>
      </c>
      <c r="B50" s="96" t="s">
        <v>15</v>
      </c>
      <c r="C50" s="67"/>
      <c r="D50" s="97"/>
      <c r="E50" s="98"/>
      <c r="F50" s="68">
        <f>SUM(F51:F52)</f>
        <v>159700</v>
      </c>
      <c r="G50" s="99">
        <f>G51</f>
        <v>159700</v>
      </c>
    </row>
    <row r="51" spans="1:7" s="93" customFormat="1" ht="30">
      <c r="A51" s="86"/>
      <c r="B51" s="220" t="s">
        <v>54</v>
      </c>
      <c r="C51" s="88"/>
      <c r="D51" s="89"/>
      <c r="E51" s="90"/>
      <c r="F51" s="91">
        <f>SUM(F52:F65)</f>
        <v>159700</v>
      </c>
      <c r="G51" s="221">
        <f>SUM(G52:G65)</f>
        <v>159700</v>
      </c>
    </row>
    <row r="52" spans="1:7" s="57" customFormat="1" ht="15">
      <c r="A52" s="48">
        <v>4118</v>
      </c>
      <c r="B52" s="54" t="s">
        <v>32</v>
      </c>
      <c r="C52" s="58"/>
      <c r="D52" s="84"/>
      <c r="E52" s="85"/>
      <c r="F52" s="51"/>
      <c r="G52" s="100">
        <v>14920</v>
      </c>
    </row>
    <row r="53" spans="1:7" s="57" customFormat="1" ht="18.75" customHeight="1">
      <c r="A53" s="48">
        <v>4119</v>
      </c>
      <c r="B53" s="54" t="s">
        <v>32</v>
      </c>
      <c r="C53" s="58"/>
      <c r="D53" s="84"/>
      <c r="E53" s="85"/>
      <c r="F53" s="51"/>
      <c r="G53" s="100">
        <v>881</v>
      </c>
    </row>
    <row r="54" spans="1:7" s="57" customFormat="1" ht="18" customHeight="1">
      <c r="A54" s="48">
        <v>4128</v>
      </c>
      <c r="B54" s="54" t="s">
        <v>31</v>
      </c>
      <c r="C54" s="58"/>
      <c r="D54" s="84"/>
      <c r="E54" s="85"/>
      <c r="F54" s="51"/>
      <c r="G54" s="100">
        <v>8120</v>
      </c>
    </row>
    <row r="55" spans="1:7" s="57" customFormat="1" ht="15">
      <c r="A55" s="48">
        <v>4129</v>
      </c>
      <c r="B55" s="54" t="s">
        <v>31</v>
      </c>
      <c r="C55" s="58"/>
      <c r="D55" s="84"/>
      <c r="E55" s="85"/>
      <c r="F55" s="51"/>
      <c r="G55" s="100">
        <v>480</v>
      </c>
    </row>
    <row r="56" spans="1:7" s="57" customFormat="1" ht="15">
      <c r="A56" s="48">
        <v>4178</v>
      </c>
      <c r="B56" s="55" t="s">
        <v>20</v>
      </c>
      <c r="C56" s="58"/>
      <c r="D56" s="84"/>
      <c r="E56" s="85"/>
      <c r="F56" s="51"/>
      <c r="G56" s="100">
        <v>92173</v>
      </c>
    </row>
    <row r="57" spans="1:7" s="57" customFormat="1" ht="15">
      <c r="A57" s="48">
        <v>4179</v>
      </c>
      <c r="B57" s="55" t="s">
        <v>20</v>
      </c>
      <c r="C57" s="58"/>
      <c r="D57" s="84"/>
      <c r="E57" s="85"/>
      <c r="F57" s="51"/>
      <c r="G57" s="100">
        <v>5426</v>
      </c>
    </row>
    <row r="58" spans="1:7" s="57" customFormat="1" ht="15">
      <c r="A58" s="48">
        <v>4288</v>
      </c>
      <c r="B58" s="54" t="s">
        <v>26</v>
      </c>
      <c r="C58" s="58"/>
      <c r="D58" s="84"/>
      <c r="E58" s="85"/>
      <c r="F58" s="51"/>
      <c r="G58" s="100">
        <v>24556</v>
      </c>
    </row>
    <row r="59" spans="1:7" s="57" customFormat="1" ht="15">
      <c r="A59" s="48">
        <v>4289</v>
      </c>
      <c r="B59" s="54" t="s">
        <v>26</v>
      </c>
      <c r="C59" s="58"/>
      <c r="D59" s="84"/>
      <c r="E59" s="85"/>
      <c r="F59" s="51"/>
      <c r="G59" s="100">
        <v>1444</v>
      </c>
    </row>
    <row r="60" spans="1:7" s="57" customFormat="1" ht="15">
      <c r="A60" s="48">
        <v>4308</v>
      </c>
      <c r="B60" s="54" t="s">
        <v>22</v>
      </c>
      <c r="C60" s="58"/>
      <c r="D60" s="84"/>
      <c r="E60" s="85"/>
      <c r="F60" s="51">
        <v>150821</v>
      </c>
      <c r="G60" s="100"/>
    </row>
    <row r="61" spans="1:7" s="57" customFormat="1" ht="15">
      <c r="A61" s="48">
        <v>4309</v>
      </c>
      <c r="B61" s="54" t="s">
        <v>22</v>
      </c>
      <c r="C61" s="58"/>
      <c r="D61" s="84"/>
      <c r="E61" s="85"/>
      <c r="F61" s="51">
        <v>8879</v>
      </c>
      <c r="G61" s="100"/>
    </row>
    <row r="62" spans="1:7" s="57" customFormat="1" ht="15">
      <c r="A62" s="48">
        <v>4418</v>
      </c>
      <c r="B62" s="222" t="s">
        <v>16</v>
      </c>
      <c r="C62" s="58"/>
      <c r="D62" s="84"/>
      <c r="E62" s="85"/>
      <c r="F62" s="51"/>
      <c r="G62" s="100">
        <v>2909</v>
      </c>
    </row>
    <row r="63" spans="1:7" s="57" customFormat="1" ht="15">
      <c r="A63" s="48">
        <v>4419</v>
      </c>
      <c r="B63" s="222" t="s">
        <v>16</v>
      </c>
      <c r="C63" s="58"/>
      <c r="D63" s="84"/>
      <c r="E63" s="85"/>
      <c r="F63" s="51"/>
      <c r="G63" s="100">
        <v>171</v>
      </c>
    </row>
    <row r="64" spans="1:7" s="57" customFormat="1" ht="15">
      <c r="A64" s="48">
        <v>4438</v>
      </c>
      <c r="B64" s="54" t="s">
        <v>52</v>
      </c>
      <c r="C64" s="58"/>
      <c r="D64" s="84"/>
      <c r="E64" s="85"/>
      <c r="F64" s="51"/>
      <c r="G64" s="100">
        <v>8143</v>
      </c>
    </row>
    <row r="65" spans="1:7" s="57" customFormat="1" ht="15.75" thickBot="1">
      <c r="A65" s="48">
        <v>4439</v>
      </c>
      <c r="B65" s="54" t="s">
        <v>52</v>
      </c>
      <c r="C65" s="79"/>
      <c r="D65" s="102"/>
      <c r="E65" s="103"/>
      <c r="F65" s="51"/>
      <c r="G65" s="100">
        <v>477</v>
      </c>
    </row>
    <row r="66" spans="1:7" s="72" customFormat="1" ht="30" thickBot="1" thickTop="1">
      <c r="A66" s="37">
        <v>854</v>
      </c>
      <c r="B66" s="63" t="s">
        <v>34</v>
      </c>
      <c r="C66" s="64" t="s">
        <v>25</v>
      </c>
      <c r="D66" s="80"/>
      <c r="E66" s="81"/>
      <c r="F66" s="41">
        <f>SUM(F67)</f>
        <v>50</v>
      </c>
      <c r="G66" s="42"/>
    </row>
    <row r="67" spans="1:7" s="72" customFormat="1" ht="15.75" thickTop="1">
      <c r="A67" s="43">
        <v>85415</v>
      </c>
      <c r="B67" s="76" t="s">
        <v>35</v>
      </c>
      <c r="C67" s="104"/>
      <c r="D67" s="105"/>
      <c r="E67" s="106"/>
      <c r="F67" s="46">
        <f>SUM(F68:F69)</f>
        <v>50</v>
      </c>
      <c r="G67" s="107"/>
    </row>
    <row r="68" spans="1:7" s="72" customFormat="1" ht="15">
      <c r="A68" s="48">
        <v>3240</v>
      </c>
      <c r="B68" s="54" t="s">
        <v>61</v>
      </c>
      <c r="C68" s="88"/>
      <c r="D68" s="108"/>
      <c r="E68" s="109"/>
      <c r="F68" s="51">
        <v>50</v>
      </c>
      <c r="G68" s="110"/>
    </row>
    <row r="69" spans="1:7" s="72" customFormat="1" ht="15.75" thickBot="1">
      <c r="A69" s="48">
        <v>4300</v>
      </c>
      <c r="B69" s="101" t="s">
        <v>22</v>
      </c>
      <c r="C69" s="88"/>
      <c r="D69" s="108"/>
      <c r="E69" s="109"/>
      <c r="F69" s="51"/>
      <c r="G69" s="110"/>
    </row>
    <row r="70" spans="1:7" s="72" customFormat="1" ht="30" hidden="1" thickBot="1" thickTop="1">
      <c r="A70" s="37">
        <v>921</v>
      </c>
      <c r="B70" s="63" t="s">
        <v>36</v>
      </c>
      <c r="C70" s="64" t="s">
        <v>23</v>
      </c>
      <c r="D70" s="80"/>
      <c r="E70" s="81"/>
      <c r="F70" s="41">
        <f>F71+F82</f>
        <v>0</v>
      </c>
      <c r="G70" s="42">
        <f>G71+G82</f>
        <v>0</v>
      </c>
    </row>
    <row r="71" spans="1:7" s="72" customFormat="1" ht="15.75" hidden="1" thickTop="1">
      <c r="A71" s="43">
        <v>92105</v>
      </c>
      <c r="B71" s="76" t="s">
        <v>37</v>
      </c>
      <c r="C71" s="104"/>
      <c r="D71" s="105"/>
      <c r="E71" s="106"/>
      <c r="F71" s="46">
        <f>SUM(F72:F73)</f>
        <v>0</v>
      </c>
      <c r="G71" s="107">
        <f>G72</f>
        <v>0</v>
      </c>
    </row>
    <row r="72" spans="1:7" s="93" customFormat="1" ht="33.75" customHeight="1" hidden="1">
      <c r="A72" s="86"/>
      <c r="B72" s="87" t="s">
        <v>96</v>
      </c>
      <c r="C72" s="88"/>
      <c r="D72" s="108"/>
      <c r="E72" s="109"/>
      <c r="F72" s="91">
        <f>SUM(F73:F81)</f>
        <v>0</v>
      </c>
      <c r="G72" s="111">
        <f>SUM(G73:G81)</f>
        <v>0</v>
      </c>
    </row>
    <row r="73" spans="1:7" s="72" customFormat="1" ht="18" customHeight="1" hidden="1">
      <c r="A73" s="48">
        <v>4110</v>
      </c>
      <c r="B73" s="54" t="s">
        <v>32</v>
      </c>
      <c r="C73" s="88"/>
      <c r="D73" s="108"/>
      <c r="E73" s="109"/>
      <c r="F73" s="51"/>
      <c r="G73" s="110"/>
    </row>
    <row r="74" spans="1:7" s="72" customFormat="1" ht="15" hidden="1">
      <c r="A74" s="48">
        <v>4120</v>
      </c>
      <c r="B74" s="54" t="s">
        <v>31</v>
      </c>
      <c r="C74" s="88"/>
      <c r="D74" s="108"/>
      <c r="E74" s="109"/>
      <c r="F74" s="51"/>
      <c r="G74" s="110"/>
    </row>
    <row r="75" spans="1:7" s="72" customFormat="1" ht="15" hidden="1">
      <c r="A75" s="48">
        <v>4178</v>
      </c>
      <c r="B75" s="55" t="s">
        <v>20</v>
      </c>
      <c r="C75" s="88"/>
      <c r="D75" s="108"/>
      <c r="E75" s="109"/>
      <c r="F75" s="51"/>
      <c r="G75" s="110"/>
    </row>
    <row r="76" spans="1:7" s="72" customFormat="1" ht="15" hidden="1">
      <c r="A76" s="48">
        <v>4179</v>
      </c>
      <c r="B76" s="55" t="s">
        <v>20</v>
      </c>
      <c r="C76" s="88"/>
      <c r="D76" s="108"/>
      <c r="E76" s="109"/>
      <c r="F76" s="51"/>
      <c r="G76" s="110"/>
    </row>
    <row r="77" spans="1:7" s="72" customFormat="1" ht="15" hidden="1">
      <c r="A77" s="48">
        <v>4219</v>
      </c>
      <c r="B77" s="54" t="s">
        <v>19</v>
      </c>
      <c r="C77" s="88"/>
      <c r="D77" s="108"/>
      <c r="E77" s="109"/>
      <c r="F77" s="51"/>
      <c r="G77" s="110"/>
    </row>
    <row r="78" spans="1:7" s="72" customFormat="1" ht="15" hidden="1">
      <c r="A78" s="48">
        <v>4308</v>
      </c>
      <c r="B78" s="101" t="s">
        <v>22</v>
      </c>
      <c r="C78" s="88"/>
      <c r="D78" s="108"/>
      <c r="E78" s="109"/>
      <c r="F78" s="51"/>
      <c r="G78" s="110"/>
    </row>
    <row r="79" spans="1:7" s="72" customFormat="1" ht="15" hidden="1">
      <c r="A79" s="48">
        <v>4309</v>
      </c>
      <c r="B79" s="101" t="s">
        <v>22</v>
      </c>
      <c r="C79" s="88"/>
      <c r="D79" s="108"/>
      <c r="E79" s="109"/>
      <c r="F79" s="51"/>
      <c r="G79" s="110"/>
    </row>
    <row r="80" spans="1:7" s="72" customFormat="1" ht="15" hidden="1">
      <c r="A80" s="48">
        <v>4388</v>
      </c>
      <c r="B80" s="101" t="s">
        <v>38</v>
      </c>
      <c r="C80" s="88"/>
      <c r="D80" s="108"/>
      <c r="E80" s="109"/>
      <c r="F80" s="51"/>
      <c r="G80" s="110"/>
    </row>
    <row r="81" spans="1:7" s="72" customFormat="1" ht="18" customHeight="1" hidden="1">
      <c r="A81" s="48">
        <v>4389</v>
      </c>
      <c r="B81" s="101" t="s">
        <v>38</v>
      </c>
      <c r="C81" s="88"/>
      <c r="D81" s="108"/>
      <c r="E81" s="109"/>
      <c r="F81" s="51"/>
      <c r="G81" s="110"/>
    </row>
    <row r="82" spans="1:7" s="72" customFormat="1" ht="21" customHeight="1" hidden="1">
      <c r="A82" s="43">
        <v>92195</v>
      </c>
      <c r="B82" s="78" t="s">
        <v>15</v>
      </c>
      <c r="C82" s="104"/>
      <c r="D82" s="105"/>
      <c r="E82" s="106"/>
      <c r="F82" s="46">
        <f>F84</f>
        <v>0</v>
      </c>
      <c r="G82" s="107">
        <f>G85</f>
        <v>0</v>
      </c>
    </row>
    <row r="83" spans="1:7" s="72" customFormat="1" ht="20.25" customHeight="1" hidden="1">
      <c r="A83" s="48"/>
      <c r="B83" s="112" t="s">
        <v>39</v>
      </c>
      <c r="C83" s="88"/>
      <c r="D83" s="108"/>
      <c r="E83" s="109"/>
      <c r="F83" s="51"/>
      <c r="G83" s="110"/>
    </row>
    <row r="84" spans="1:7" s="72" customFormat="1" ht="22.5" customHeight="1" hidden="1">
      <c r="A84" s="48">
        <v>4210</v>
      </c>
      <c r="B84" s="101" t="s">
        <v>19</v>
      </c>
      <c r="C84" s="88"/>
      <c r="D84" s="108"/>
      <c r="E84" s="109"/>
      <c r="F84" s="51"/>
      <c r="G84" s="110"/>
    </row>
    <row r="85" spans="1:7" s="72" customFormat="1" ht="21.75" customHeight="1" hidden="1">
      <c r="A85" s="73">
        <v>4300</v>
      </c>
      <c r="B85" s="113" t="s">
        <v>22</v>
      </c>
      <c r="C85" s="114"/>
      <c r="D85" s="115"/>
      <c r="E85" s="116"/>
      <c r="F85" s="74"/>
      <c r="G85" s="117"/>
    </row>
    <row r="86" spans="1:7" s="72" customFormat="1" ht="21.75" customHeight="1" hidden="1" thickBot="1">
      <c r="A86" s="118">
        <v>926</v>
      </c>
      <c r="B86" s="119" t="s">
        <v>40</v>
      </c>
      <c r="C86" s="120"/>
      <c r="D86" s="121"/>
      <c r="E86" s="122"/>
      <c r="F86" s="123">
        <f>SUM(F87)</f>
        <v>0</v>
      </c>
      <c r="G86" s="124">
        <f>G87</f>
        <v>0</v>
      </c>
    </row>
    <row r="87" spans="1:7" s="72" customFormat="1" ht="15.75" hidden="1" thickTop="1">
      <c r="A87" s="43">
        <v>92601</v>
      </c>
      <c r="B87" s="76" t="s">
        <v>41</v>
      </c>
      <c r="C87" s="104"/>
      <c r="D87" s="105"/>
      <c r="E87" s="106"/>
      <c r="F87" s="46">
        <f>SUM(F88:F89)</f>
        <v>0</v>
      </c>
      <c r="G87" s="107">
        <f>SUM(G88:G89)</f>
        <v>0</v>
      </c>
    </row>
    <row r="88" spans="1:7" s="72" customFormat="1" ht="30" hidden="1">
      <c r="A88" s="53">
        <v>4300</v>
      </c>
      <c r="B88" s="77" t="s">
        <v>42</v>
      </c>
      <c r="C88" s="79" t="s">
        <v>30</v>
      </c>
      <c r="D88" s="108"/>
      <c r="E88" s="109"/>
      <c r="F88" s="125"/>
      <c r="G88" s="126"/>
    </row>
    <row r="89" spans="1:7" s="72" customFormat="1" ht="15.75" hidden="1" thickBot="1">
      <c r="A89" s="53"/>
      <c r="B89" s="127"/>
      <c r="C89" s="79" t="s">
        <v>13</v>
      </c>
      <c r="D89" s="108"/>
      <c r="E89" s="109"/>
      <c r="F89" s="128"/>
      <c r="G89" s="129"/>
    </row>
    <row r="90" spans="1:7" s="72" customFormat="1" ht="30" thickBot="1" thickTop="1">
      <c r="A90" s="37">
        <v>921</v>
      </c>
      <c r="B90" s="63" t="s">
        <v>36</v>
      </c>
      <c r="C90" s="64" t="s">
        <v>13</v>
      </c>
      <c r="D90" s="80"/>
      <c r="E90" s="81"/>
      <c r="F90" s="41">
        <f>SUM(F91)</f>
        <v>13500</v>
      </c>
      <c r="G90" s="42">
        <f>G91</f>
        <v>13500</v>
      </c>
    </row>
    <row r="91" spans="1:7" s="72" customFormat="1" ht="23.25" customHeight="1" thickTop="1">
      <c r="A91" s="43">
        <v>92120</v>
      </c>
      <c r="B91" s="76" t="s">
        <v>75</v>
      </c>
      <c r="C91" s="104"/>
      <c r="D91" s="105"/>
      <c r="E91" s="106"/>
      <c r="F91" s="46">
        <f>SUM(F92:F94)</f>
        <v>13500</v>
      </c>
      <c r="G91" s="107">
        <f>G92</f>
        <v>13500</v>
      </c>
    </row>
    <row r="92" spans="1:7" s="72" customFormat="1" ht="15">
      <c r="A92" s="259">
        <v>4170</v>
      </c>
      <c r="B92" s="77" t="s">
        <v>20</v>
      </c>
      <c r="C92" s="79"/>
      <c r="D92" s="108"/>
      <c r="E92" s="109"/>
      <c r="F92" s="271"/>
      <c r="G92" s="100">
        <v>13500</v>
      </c>
    </row>
    <row r="93" spans="1:7" s="72" customFormat="1" ht="15">
      <c r="A93" s="48">
        <v>4300</v>
      </c>
      <c r="B93" s="75" t="s">
        <v>22</v>
      </c>
      <c r="C93" s="79"/>
      <c r="D93" s="108"/>
      <c r="E93" s="109"/>
      <c r="F93" s="271">
        <v>4500</v>
      </c>
      <c r="G93" s="100"/>
    </row>
    <row r="94" spans="1:7" s="72" customFormat="1" ht="30.75" thickBot="1">
      <c r="A94" s="48">
        <v>4340</v>
      </c>
      <c r="B94" s="127" t="s">
        <v>97</v>
      </c>
      <c r="C94" s="79"/>
      <c r="D94" s="108"/>
      <c r="E94" s="109"/>
      <c r="F94" s="270">
        <v>9000</v>
      </c>
      <c r="G94" s="129"/>
    </row>
    <row r="95" spans="1:7" s="72" customFormat="1" ht="16.5" thickBot="1" thickTop="1">
      <c r="A95" s="37">
        <v>926</v>
      </c>
      <c r="B95" s="179" t="s">
        <v>40</v>
      </c>
      <c r="C95" s="64" t="s">
        <v>58</v>
      </c>
      <c r="D95" s="80"/>
      <c r="E95" s="81"/>
      <c r="F95" s="41">
        <f>SUM(F96)</f>
        <v>300</v>
      </c>
      <c r="G95" s="42">
        <f>G96</f>
        <v>300</v>
      </c>
    </row>
    <row r="96" spans="1:7" s="72" customFormat="1" ht="15.75" thickTop="1">
      <c r="A96" s="43">
        <v>92695</v>
      </c>
      <c r="B96" s="189" t="s">
        <v>15</v>
      </c>
      <c r="C96" s="104"/>
      <c r="D96" s="105"/>
      <c r="E96" s="106"/>
      <c r="F96" s="46">
        <f>SUM(F97:F99)</f>
        <v>300</v>
      </c>
      <c r="G96" s="107">
        <f>G98</f>
        <v>300</v>
      </c>
    </row>
    <row r="97" spans="1:7" s="72" customFormat="1" ht="15">
      <c r="A97" s="48"/>
      <c r="B97" s="312" t="s">
        <v>90</v>
      </c>
      <c r="C97" s="301"/>
      <c r="D97" s="302"/>
      <c r="E97" s="303"/>
      <c r="F97" s="304"/>
      <c r="G97" s="126"/>
    </row>
    <row r="98" spans="1:7" s="72" customFormat="1" ht="15">
      <c r="A98" s="48">
        <v>4210</v>
      </c>
      <c r="B98" s="49" t="s">
        <v>19</v>
      </c>
      <c r="C98" s="79"/>
      <c r="D98" s="108"/>
      <c r="E98" s="109"/>
      <c r="F98" s="271"/>
      <c r="G98" s="100">
        <v>300</v>
      </c>
    </row>
    <row r="99" spans="1:7" s="72" customFormat="1" ht="15.75" thickBot="1">
      <c r="A99" s="308">
        <v>4300</v>
      </c>
      <c r="B99" s="127" t="s">
        <v>22</v>
      </c>
      <c r="C99" s="305"/>
      <c r="D99" s="306"/>
      <c r="E99" s="307"/>
      <c r="F99" s="270">
        <v>300</v>
      </c>
      <c r="G99" s="129"/>
    </row>
    <row r="100" spans="1:7" s="57" customFormat="1" ht="17.25" thickBot="1" thickTop="1">
      <c r="A100" s="130"/>
      <c r="B100" s="131" t="s">
        <v>43</v>
      </c>
      <c r="C100" s="132"/>
      <c r="D100" s="133" t="e">
        <f>#REF!+#REF!+D25+D66</f>
        <v>#REF!</v>
      </c>
      <c r="E100" s="134">
        <f>E25</f>
        <v>0</v>
      </c>
      <c r="F100" s="135">
        <f>F10+F15+F25+F49+F66+F70+F86+F18+F90+F95</f>
        <v>220304</v>
      </c>
      <c r="G100" s="136">
        <f>G10+G15+G25+G49+G66+G70+G86+G15+G18+G90+G95</f>
        <v>215820</v>
      </c>
    </row>
    <row r="101" spans="1:7" s="57" customFormat="1" ht="17.25" thickBot="1" thickTop="1">
      <c r="A101" s="137"/>
      <c r="B101" s="138" t="s">
        <v>44</v>
      </c>
      <c r="C101" s="139"/>
      <c r="D101" s="140"/>
      <c r="E101" s="138"/>
      <c r="F101" s="141">
        <f>G100-F100</f>
        <v>-4484</v>
      </c>
      <c r="G101" s="142"/>
    </row>
    <row r="102" spans="1:7" s="57" customFormat="1" ht="15" thickTop="1">
      <c r="A102" s="143"/>
      <c r="B102" s="143"/>
      <c r="C102" s="144"/>
      <c r="D102" s="143"/>
      <c r="E102" s="143"/>
      <c r="F102" s="143"/>
      <c r="G102" s="143"/>
    </row>
    <row r="103" spans="1:7" s="57" customFormat="1" ht="14.25">
      <c r="A103" s="143"/>
      <c r="B103" s="143"/>
      <c r="C103" s="144"/>
      <c r="D103" s="143"/>
      <c r="E103" s="143"/>
      <c r="F103" s="143"/>
      <c r="G103" s="143"/>
    </row>
    <row r="104" spans="1:7" s="57" customFormat="1" ht="14.25">
      <c r="A104" s="143"/>
      <c r="B104" s="143"/>
      <c r="C104" s="144"/>
      <c r="D104" s="143"/>
      <c r="E104" s="143"/>
      <c r="F104" s="143"/>
      <c r="G104" s="143"/>
    </row>
    <row r="105" spans="1:7" s="57" customFormat="1" ht="14.25">
      <c r="A105" s="143"/>
      <c r="B105" s="143"/>
      <c r="C105" s="144"/>
      <c r="D105" s="143"/>
      <c r="E105" s="143"/>
      <c r="F105" s="143"/>
      <c r="G105" s="143"/>
    </row>
    <row r="106" spans="1:7" s="57" customFormat="1" ht="14.25">
      <c r="A106" s="143"/>
      <c r="B106" s="143"/>
      <c r="C106" s="144"/>
      <c r="D106" s="143"/>
      <c r="E106" s="143"/>
      <c r="F106" s="143"/>
      <c r="G106" s="143"/>
    </row>
    <row r="107" spans="1:7" s="57" customFormat="1" ht="14.25">
      <c r="A107" s="143"/>
      <c r="B107" s="143"/>
      <c r="C107" s="144"/>
      <c r="D107" s="143"/>
      <c r="E107" s="143"/>
      <c r="F107" s="143"/>
      <c r="G107" s="143"/>
    </row>
    <row r="108" spans="1:7" s="72" customFormat="1" ht="15">
      <c r="A108" s="143"/>
      <c r="B108" s="143"/>
      <c r="C108" s="144"/>
      <c r="D108" s="143"/>
      <c r="E108" s="143"/>
      <c r="F108" s="143"/>
      <c r="G108" s="143"/>
    </row>
    <row r="109" spans="1:7" s="72" customFormat="1" ht="15.75">
      <c r="A109" s="1"/>
      <c r="B109" s="1"/>
      <c r="C109" s="2"/>
      <c r="D109" s="1"/>
      <c r="E109" s="1"/>
      <c r="F109" s="1"/>
      <c r="G109" s="1"/>
    </row>
    <row r="110" spans="1:7" s="72" customFormat="1" ht="15.75">
      <c r="A110" s="1"/>
      <c r="B110" s="1"/>
      <c r="C110" s="2"/>
      <c r="D110" s="1"/>
      <c r="E110" s="1"/>
      <c r="F110" s="1"/>
      <c r="G110" s="1"/>
    </row>
    <row r="111" spans="1:7" s="145" customFormat="1" ht="15.75">
      <c r="A111" s="1"/>
      <c r="B111" s="1"/>
      <c r="C111" s="2"/>
      <c r="D111" s="1"/>
      <c r="E111" s="1"/>
      <c r="F111" s="1"/>
      <c r="G111" s="1"/>
    </row>
    <row r="112" spans="1:7" s="146" customFormat="1" ht="15.75">
      <c r="A112" s="1"/>
      <c r="B112" s="1"/>
      <c r="C112" s="2"/>
      <c r="D112" s="1"/>
      <c r="E112" s="1"/>
      <c r="F112" s="1"/>
      <c r="G112" s="1"/>
    </row>
    <row r="113" spans="1:7" s="143" customFormat="1" ht="15.75">
      <c r="A113" s="1"/>
      <c r="B113" s="1"/>
      <c r="C113" s="2"/>
      <c r="D113" s="1"/>
      <c r="E113" s="1"/>
      <c r="F113" s="1"/>
      <c r="G113" s="1"/>
    </row>
    <row r="114" spans="1:7" s="143" customFormat="1" ht="15.75">
      <c r="A114" s="1"/>
      <c r="B114" s="1"/>
      <c r="C114" s="2"/>
      <c r="D114" s="1"/>
      <c r="E114" s="1"/>
      <c r="F114" s="1"/>
      <c r="G114" s="1"/>
    </row>
    <row r="115" spans="1:7" s="143" customFormat="1" ht="15.75">
      <c r="A115" s="1"/>
      <c r="B115" s="1"/>
      <c r="C115" s="2"/>
      <c r="D115" s="1"/>
      <c r="E115" s="1"/>
      <c r="F115" s="1"/>
      <c r="G115" s="1"/>
    </row>
    <row r="116" spans="1:7" s="143" customFormat="1" ht="15.75">
      <c r="A116" s="1"/>
      <c r="B116" s="1"/>
      <c r="C116" s="2"/>
      <c r="D116" s="1"/>
      <c r="E116" s="1"/>
      <c r="F116" s="1"/>
      <c r="G116" s="1"/>
    </row>
    <row r="117" spans="1:7" s="143" customFormat="1" ht="15.75">
      <c r="A117" s="1"/>
      <c r="B117" s="1"/>
      <c r="C117" s="2"/>
      <c r="D117" s="1"/>
      <c r="E117" s="1"/>
      <c r="F117" s="1"/>
      <c r="G117" s="1"/>
    </row>
    <row r="118" spans="1:7" s="143" customFormat="1" ht="15.75">
      <c r="A118" s="1"/>
      <c r="B118" s="1"/>
      <c r="C118" s="2"/>
      <c r="D118" s="1"/>
      <c r="E118" s="1"/>
      <c r="F118" s="1"/>
      <c r="G118" s="1"/>
    </row>
    <row r="119" spans="1:7" s="143" customFormat="1" ht="15.75">
      <c r="A119" s="1"/>
      <c r="B119" s="1"/>
      <c r="C119" s="2"/>
      <c r="D119" s="1"/>
      <c r="E119" s="1"/>
      <c r="F119" s="1"/>
      <c r="G119" s="1"/>
    </row>
  </sheetData>
  <printOptions/>
  <pageMargins left="0.7874015748031497" right="0.7874015748031497" top="0.56" bottom="0.44" header="0.2362204724409449" footer="0.27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40">
      <selection activeCell="C51" sqref="C51"/>
    </sheetView>
  </sheetViews>
  <sheetFormatPr defaultColWidth="9.00390625" defaultRowHeight="12.75"/>
  <cols>
    <col min="1" max="1" width="7.875" style="1" customWidth="1"/>
    <col min="2" max="2" width="33.625" style="1" customWidth="1"/>
    <col min="3" max="3" width="6.875" style="1" customWidth="1"/>
    <col min="4" max="4" width="11.25390625" style="1" hidden="1" customWidth="1"/>
    <col min="5" max="6" width="13.25390625" style="1" hidden="1" customWidth="1"/>
    <col min="7" max="7" width="14.75390625" style="1" customWidth="1"/>
    <col min="8" max="8" width="15.875" style="1" customWidth="1"/>
    <col min="9" max="16384" width="10.00390625" style="1" customWidth="1"/>
  </cols>
  <sheetData>
    <row r="1" spans="2:7" ht="15.75">
      <c r="B1" s="147"/>
      <c r="C1" s="3"/>
      <c r="D1" s="3"/>
      <c r="E1" s="3"/>
      <c r="F1" s="3"/>
      <c r="G1" s="3" t="s">
        <v>55</v>
      </c>
    </row>
    <row r="2" spans="1:7" ht="10.5" customHeight="1">
      <c r="A2" s="4"/>
      <c r="B2" s="5"/>
      <c r="C2" s="8"/>
      <c r="D2" s="8"/>
      <c r="E2" s="8"/>
      <c r="F2" s="8"/>
      <c r="G2" s="8" t="s">
        <v>47</v>
      </c>
    </row>
    <row r="3" spans="1:7" ht="12.75" customHeight="1">
      <c r="A3" s="4"/>
      <c r="B3" s="5"/>
      <c r="C3" s="8"/>
      <c r="D3" s="8"/>
      <c r="E3" s="8"/>
      <c r="F3" s="8"/>
      <c r="G3" s="8" t="s">
        <v>1</v>
      </c>
    </row>
    <row r="4" spans="1:7" ht="11.25" customHeight="1">
      <c r="A4" s="4"/>
      <c r="B4" s="5"/>
      <c r="C4" s="8"/>
      <c r="D4" s="8"/>
      <c r="E4" s="8"/>
      <c r="F4" s="8"/>
      <c r="G4" s="8" t="s">
        <v>48</v>
      </c>
    </row>
    <row r="5" spans="1:7" ht="12" customHeight="1">
      <c r="A5" s="4"/>
      <c r="B5" s="5"/>
      <c r="C5" s="8"/>
      <c r="D5" s="8"/>
      <c r="E5" s="8"/>
      <c r="F5" s="8"/>
      <c r="G5" s="7"/>
    </row>
    <row r="6" spans="1:8" s="13" customFormat="1" ht="37.5">
      <c r="A6" s="9" t="s">
        <v>101</v>
      </c>
      <c r="B6" s="10"/>
      <c r="C6" s="11"/>
      <c r="D6" s="11"/>
      <c r="E6" s="11"/>
      <c r="F6" s="11"/>
      <c r="G6" s="11"/>
      <c r="H6" s="11"/>
    </row>
    <row r="7" spans="1:8" s="13" customFormat="1" ht="19.5" thickBot="1">
      <c r="A7" s="9"/>
      <c r="B7" s="10"/>
      <c r="C7" s="11"/>
      <c r="D7" s="11"/>
      <c r="E7" s="11"/>
      <c r="F7" s="11"/>
      <c r="G7" s="11"/>
      <c r="H7" s="148" t="s">
        <v>2</v>
      </c>
    </row>
    <row r="8" spans="1:8" s="23" customFormat="1" ht="21">
      <c r="A8" s="16" t="s">
        <v>3</v>
      </c>
      <c r="B8" s="17" t="s">
        <v>4</v>
      </c>
      <c r="C8" s="18" t="s">
        <v>5</v>
      </c>
      <c r="D8" s="329" t="s">
        <v>6</v>
      </c>
      <c r="E8" s="330"/>
      <c r="F8" s="149" t="s">
        <v>6</v>
      </c>
      <c r="G8" s="21" t="s">
        <v>7</v>
      </c>
      <c r="H8" s="22"/>
    </row>
    <row r="9" spans="1:8" s="23" customFormat="1" ht="20.25">
      <c r="A9" s="150" t="s">
        <v>8</v>
      </c>
      <c r="B9" s="151"/>
      <c r="C9" s="152" t="s">
        <v>9</v>
      </c>
      <c r="D9" s="153" t="s">
        <v>11</v>
      </c>
      <c r="E9" s="154" t="s">
        <v>10</v>
      </c>
      <c r="F9" s="27" t="s">
        <v>10</v>
      </c>
      <c r="G9" s="155" t="s">
        <v>11</v>
      </c>
      <c r="H9" s="156" t="s">
        <v>10</v>
      </c>
    </row>
    <row r="10" spans="1:8" s="36" customFormat="1" ht="12" thickBot="1">
      <c r="A10" s="30">
        <v>1</v>
      </c>
      <c r="B10" s="157">
        <v>2</v>
      </c>
      <c r="C10" s="158">
        <v>3</v>
      </c>
      <c r="D10" s="31"/>
      <c r="E10" s="159">
        <v>4</v>
      </c>
      <c r="F10" s="159">
        <v>4</v>
      </c>
      <c r="G10" s="160">
        <v>4</v>
      </c>
      <c r="H10" s="161">
        <v>5</v>
      </c>
    </row>
    <row r="11" spans="1:8" s="36" customFormat="1" ht="15.75" thickBot="1" thickTop="1">
      <c r="A11" s="37">
        <v>600</v>
      </c>
      <c r="B11" s="38" t="s">
        <v>12</v>
      </c>
      <c r="C11" s="39" t="s">
        <v>13</v>
      </c>
      <c r="D11" s="162"/>
      <c r="E11" s="163"/>
      <c r="F11" s="164"/>
      <c r="G11" s="41">
        <f>G12</f>
        <v>1090000</v>
      </c>
      <c r="H11" s="165">
        <f>H12</f>
        <v>1090000</v>
      </c>
    </row>
    <row r="12" spans="1:8" s="36" customFormat="1" ht="29.25" thickTop="1">
      <c r="A12" s="43">
        <v>60015</v>
      </c>
      <c r="B12" s="44" t="s">
        <v>45</v>
      </c>
      <c r="C12" s="45"/>
      <c r="D12" s="162"/>
      <c r="E12" s="163"/>
      <c r="F12" s="166"/>
      <c r="G12" s="68">
        <f>G13+G14</f>
        <v>1090000</v>
      </c>
      <c r="H12" s="167">
        <f>H13+H14</f>
        <v>1090000</v>
      </c>
    </row>
    <row r="13" spans="1:8" s="36" customFormat="1" ht="15">
      <c r="A13" s="48">
        <v>4270</v>
      </c>
      <c r="B13" s="49" t="s">
        <v>14</v>
      </c>
      <c r="C13" s="50"/>
      <c r="D13" s="162"/>
      <c r="E13" s="163"/>
      <c r="F13" s="168"/>
      <c r="G13" s="51"/>
      <c r="H13" s="169">
        <v>80000</v>
      </c>
    </row>
    <row r="14" spans="1:8" s="36" customFormat="1" ht="30">
      <c r="A14" s="48">
        <v>6050</v>
      </c>
      <c r="B14" s="54" t="s">
        <v>46</v>
      </c>
      <c r="C14" s="50"/>
      <c r="D14" s="162"/>
      <c r="E14" s="163"/>
      <c r="F14" s="168"/>
      <c r="G14" s="51">
        <f>SUM(G15:G20)</f>
        <v>1090000</v>
      </c>
      <c r="H14" s="169">
        <f>SUM(H15:H20)</f>
        <v>1010000</v>
      </c>
    </row>
    <row r="15" spans="1:8" s="269" customFormat="1" ht="30">
      <c r="A15" s="262"/>
      <c r="B15" s="263" t="s">
        <v>74</v>
      </c>
      <c r="C15" s="172"/>
      <c r="D15" s="264"/>
      <c r="E15" s="265"/>
      <c r="F15" s="266"/>
      <c r="G15" s="267">
        <v>650000</v>
      </c>
      <c r="H15" s="268"/>
    </row>
    <row r="16" spans="1:8" s="269" customFormat="1" ht="30">
      <c r="A16" s="262"/>
      <c r="B16" s="263" t="s">
        <v>108</v>
      </c>
      <c r="C16" s="172"/>
      <c r="D16" s="264"/>
      <c r="E16" s="265"/>
      <c r="F16" s="266"/>
      <c r="G16" s="267"/>
      <c r="H16" s="268">
        <v>650000</v>
      </c>
    </row>
    <row r="17" spans="1:8" s="177" customFormat="1" ht="23.25" customHeight="1">
      <c r="A17" s="170"/>
      <c r="B17" s="171" t="s">
        <v>49</v>
      </c>
      <c r="C17" s="172"/>
      <c r="D17" s="172"/>
      <c r="E17" s="173"/>
      <c r="F17" s="174"/>
      <c r="G17" s="175">
        <v>360000</v>
      </c>
      <c r="H17" s="176"/>
    </row>
    <row r="18" spans="1:8" s="177" customFormat="1" ht="12.75">
      <c r="A18" s="170"/>
      <c r="B18" s="178" t="s">
        <v>50</v>
      </c>
      <c r="C18" s="172"/>
      <c r="D18" s="172"/>
      <c r="E18" s="173"/>
      <c r="F18" s="174"/>
      <c r="G18" s="175"/>
      <c r="H18" s="176">
        <v>200000</v>
      </c>
    </row>
    <row r="19" spans="1:8" s="177" customFormat="1" ht="25.5">
      <c r="A19" s="170"/>
      <c r="B19" s="178" t="s">
        <v>51</v>
      </c>
      <c r="C19" s="172"/>
      <c r="D19" s="172"/>
      <c r="E19" s="173"/>
      <c r="F19" s="174"/>
      <c r="G19" s="175">
        <v>80000</v>
      </c>
      <c r="H19" s="176"/>
    </row>
    <row r="20" spans="1:8" s="177" customFormat="1" ht="26.25" thickBot="1">
      <c r="A20" s="170"/>
      <c r="B20" s="178" t="s">
        <v>91</v>
      </c>
      <c r="C20" s="172"/>
      <c r="D20" s="172"/>
      <c r="E20" s="173"/>
      <c r="F20" s="174"/>
      <c r="G20" s="175"/>
      <c r="H20" s="176">
        <v>160000</v>
      </c>
    </row>
    <row r="21" spans="1:8" s="57" customFormat="1" ht="15.75" thickBot="1" thickTop="1">
      <c r="A21" s="37">
        <v>750</v>
      </c>
      <c r="B21" s="179" t="s">
        <v>18</v>
      </c>
      <c r="C21" s="64" t="s">
        <v>76</v>
      </c>
      <c r="D21" s="180"/>
      <c r="E21" s="181"/>
      <c r="F21" s="181"/>
      <c r="G21" s="41">
        <f>G22</f>
        <v>114</v>
      </c>
      <c r="H21" s="42">
        <f>H22</f>
        <v>114</v>
      </c>
    </row>
    <row r="22" spans="1:8" s="57" customFormat="1" ht="17.25" customHeight="1" thickTop="1">
      <c r="A22" s="66">
        <v>75045</v>
      </c>
      <c r="B22" s="182" t="s">
        <v>77</v>
      </c>
      <c r="C22" s="183"/>
      <c r="D22" s="184"/>
      <c r="E22" s="185"/>
      <c r="F22" s="185"/>
      <c r="G22" s="68">
        <f>SUM(G23:G24)</f>
        <v>114</v>
      </c>
      <c r="H22" s="69">
        <f>SUM(H23:H24)</f>
        <v>114</v>
      </c>
    </row>
    <row r="23" spans="1:8" s="57" customFormat="1" ht="17.25" customHeight="1">
      <c r="A23" s="48">
        <v>4170</v>
      </c>
      <c r="B23" s="54" t="s">
        <v>20</v>
      </c>
      <c r="C23" s="186"/>
      <c r="D23" s="187"/>
      <c r="E23" s="188"/>
      <c r="F23" s="188"/>
      <c r="G23" s="51"/>
      <c r="H23" s="169">
        <v>114</v>
      </c>
    </row>
    <row r="24" spans="1:8" s="277" customFormat="1" ht="13.5" thickBot="1">
      <c r="A24" s="272">
        <v>4300</v>
      </c>
      <c r="B24" s="273" t="s">
        <v>22</v>
      </c>
      <c r="C24" s="58"/>
      <c r="D24" s="50"/>
      <c r="E24" s="274"/>
      <c r="F24" s="275"/>
      <c r="G24" s="276">
        <v>114</v>
      </c>
      <c r="H24" s="206"/>
    </row>
    <row r="25" spans="1:8" s="57" customFormat="1" ht="15.75" thickBot="1" thickTop="1">
      <c r="A25" s="37">
        <v>801</v>
      </c>
      <c r="B25" s="179" t="s">
        <v>24</v>
      </c>
      <c r="C25" s="64" t="s">
        <v>25</v>
      </c>
      <c r="D25" s="180"/>
      <c r="E25" s="181"/>
      <c r="F25" s="181"/>
      <c r="G25" s="41">
        <f>G26+G29</f>
        <v>391766</v>
      </c>
      <c r="H25" s="42">
        <f>H26+H29</f>
        <v>396200</v>
      </c>
    </row>
    <row r="26" spans="1:8" s="57" customFormat="1" ht="21" customHeight="1" thickTop="1">
      <c r="A26" s="66">
        <v>80102</v>
      </c>
      <c r="B26" s="182" t="s">
        <v>62</v>
      </c>
      <c r="C26" s="183"/>
      <c r="D26" s="184"/>
      <c r="E26" s="185"/>
      <c r="F26" s="185"/>
      <c r="G26" s="68">
        <f>SUM(G27:G28)</f>
        <v>200</v>
      </c>
      <c r="H26" s="69">
        <f>SUM(H27:H28)</f>
        <v>200</v>
      </c>
    </row>
    <row r="27" spans="1:8" s="57" customFormat="1" ht="20.25" customHeight="1">
      <c r="A27" s="48">
        <v>3110</v>
      </c>
      <c r="B27" s="54" t="s">
        <v>33</v>
      </c>
      <c r="C27" s="186"/>
      <c r="D27" s="187"/>
      <c r="E27" s="188"/>
      <c r="F27" s="188"/>
      <c r="G27" s="51"/>
      <c r="H27" s="169">
        <v>200</v>
      </c>
    </row>
    <row r="28" spans="1:8" s="57" customFormat="1" ht="35.25" customHeight="1">
      <c r="A28" s="53">
        <v>4750</v>
      </c>
      <c r="B28" s="49" t="s">
        <v>17</v>
      </c>
      <c r="C28" s="186"/>
      <c r="D28" s="187"/>
      <c r="E28" s="188"/>
      <c r="F28" s="188"/>
      <c r="G28" s="51">
        <v>200</v>
      </c>
      <c r="H28" s="169"/>
    </row>
    <row r="29" spans="1:8" s="62" customFormat="1" ht="22.5" customHeight="1">
      <c r="A29" s="193">
        <v>80195</v>
      </c>
      <c r="B29" s="44" t="s">
        <v>15</v>
      </c>
      <c r="C29" s="59"/>
      <c r="D29" s="190"/>
      <c r="E29" s="194"/>
      <c r="F29" s="195"/>
      <c r="G29" s="46">
        <f>G30+G34+G31</f>
        <v>391566</v>
      </c>
      <c r="H29" s="196">
        <f>H31+H33</f>
        <v>396000</v>
      </c>
    </row>
    <row r="30" spans="1:8" s="57" customFormat="1" ht="30">
      <c r="A30" s="259">
        <v>4240</v>
      </c>
      <c r="B30" s="54" t="s">
        <v>28</v>
      </c>
      <c r="C30" s="58"/>
      <c r="D30" s="56"/>
      <c r="E30" s="192"/>
      <c r="F30" s="191"/>
      <c r="G30" s="51">
        <v>1457</v>
      </c>
      <c r="H30" s="169"/>
    </row>
    <row r="31" spans="1:8" s="57" customFormat="1" ht="15">
      <c r="A31" s="48">
        <v>4300</v>
      </c>
      <c r="B31" s="75" t="s">
        <v>22</v>
      </c>
      <c r="C31" s="58"/>
      <c r="D31" s="56"/>
      <c r="E31" s="192"/>
      <c r="F31" s="191"/>
      <c r="G31" s="51">
        <v>109</v>
      </c>
      <c r="H31" s="169">
        <v>6000</v>
      </c>
    </row>
    <row r="32" spans="1:8" s="57" customFormat="1" ht="30">
      <c r="A32" s="48">
        <v>6050</v>
      </c>
      <c r="B32" s="75" t="s">
        <v>46</v>
      </c>
      <c r="C32" s="58"/>
      <c r="D32" s="56"/>
      <c r="E32" s="192"/>
      <c r="F32" s="191"/>
      <c r="G32" s="51"/>
      <c r="H32" s="169"/>
    </row>
    <row r="33" spans="1:8" s="57" customFormat="1" ht="23.25" customHeight="1">
      <c r="A33" s="318"/>
      <c r="B33" s="75" t="s">
        <v>63</v>
      </c>
      <c r="C33" s="58"/>
      <c r="D33" s="56"/>
      <c r="E33" s="192"/>
      <c r="F33" s="191"/>
      <c r="G33" s="51"/>
      <c r="H33" s="169">
        <v>390000</v>
      </c>
    </row>
    <row r="34" spans="1:8" s="57" customFormat="1" ht="19.5" customHeight="1">
      <c r="A34" s="73"/>
      <c r="B34" s="324" t="s">
        <v>64</v>
      </c>
      <c r="C34" s="320"/>
      <c r="D34" s="325"/>
      <c r="E34" s="326"/>
      <c r="F34" s="327"/>
      <c r="G34" s="74">
        <v>390000</v>
      </c>
      <c r="H34" s="328"/>
    </row>
    <row r="35" spans="1:8" s="57" customFormat="1" ht="15" thickBot="1">
      <c r="A35" s="118">
        <v>852</v>
      </c>
      <c r="B35" s="309" t="s">
        <v>29</v>
      </c>
      <c r="C35" s="120" t="s">
        <v>30</v>
      </c>
      <c r="D35" s="310"/>
      <c r="E35" s="311"/>
      <c r="F35" s="121"/>
      <c r="G35" s="123">
        <f>G36+G38</f>
        <v>100000</v>
      </c>
      <c r="H35" s="124">
        <f>H36+H38</f>
        <v>100000</v>
      </c>
    </row>
    <row r="36" spans="1:8" s="57" customFormat="1" ht="29.25" thickTop="1">
      <c r="A36" s="43">
        <v>85201</v>
      </c>
      <c r="B36" s="189" t="s">
        <v>56</v>
      </c>
      <c r="C36" s="59"/>
      <c r="D36" s="190"/>
      <c r="E36" s="195"/>
      <c r="F36" s="195"/>
      <c r="G36" s="46">
        <f>G37</f>
        <v>100000</v>
      </c>
      <c r="H36" s="196"/>
    </row>
    <row r="37" spans="1:8" s="57" customFormat="1" ht="15">
      <c r="A37" s="48">
        <v>3110</v>
      </c>
      <c r="B37" s="75" t="s">
        <v>33</v>
      </c>
      <c r="C37" s="58"/>
      <c r="D37" s="56"/>
      <c r="E37" s="191"/>
      <c r="F37" s="191"/>
      <c r="G37" s="51">
        <v>100000</v>
      </c>
      <c r="H37" s="169"/>
    </row>
    <row r="38" spans="1:8" s="199" customFormat="1" ht="14.25">
      <c r="A38" s="43">
        <v>85204</v>
      </c>
      <c r="B38" s="76" t="s">
        <v>57</v>
      </c>
      <c r="C38" s="45"/>
      <c r="D38" s="200"/>
      <c r="E38" s="201"/>
      <c r="F38" s="201"/>
      <c r="G38" s="202"/>
      <c r="H38" s="203">
        <f>SUM(H39:H41)</f>
        <v>100000</v>
      </c>
    </row>
    <row r="39" spans="1:8" s="199" customFormat="1" ht="15">
      <c r="A39" s="48">
        <v>4110</v>
      </c>
      <c r="B39" s="54" t="s">
        <v>32</v>
      </c>
      <c r="C39" s="172"/>
      <c r="D39" s="198"/>
      <c r="E39" s="204"/>
      <c r="F39" s="204"/>
      <c r="G39" s="205"/>
      <c r="H39" s="206">
        <v>13000</v>
      </c>
    </row>
    <row r="40" spans="1:8" s="199" customFormat="1" ht="15">
      <c r="A40" s="48">
        <v>4120</v>
      </c>
      <c r="B40" s="54" t="s">
        <v>31</v>
      </c>
      <c r="C40" s="172"/>
      <c r="D40" s="198"/>
      <c r="E40" s="204"/>
      <c r="F40" s="204"/>
      <c r="G40" s="205"/>
      <c r="H40" s="206">
        <v>2000</v>
      </c>
    </row>
    <row r="41" spans="1:8" s="199" customFormat="1" ht="15.75" thickBot="1">
      <c r="A41" s="48">
        <v>4170</v>
      </c>
      <c r="B41" s="54" t="s">
        <v>20</v>
      </c>
      <c r="C41" s="172"/>
      <c r="D41" s="198"/>
      <c r="E41" s="204"/>
      <c r="F41" s="204"/>
      <c r="G41" s="205"/>
      <c r="H41" s="206">
        <v>85000</v>
      </c>
    </row>
    <row r="42" spans="1:8" s="57" customFormat="1" ht="30" thickBot="1" thickTop="1">
      <c r="A42" s="37">
        <v>854</v>
      </c>
      <c r="B42" s="179" t="s">
        <v>34</v>
      </c>
      <c r="C42" s="64" t="s">
        <v>25</v>
      </c>
      <c r="D42" s="180"/>
      <c r="E42" s="197"/>
      <c r="F42" s="80"/>
      <c r="G42" s="41">
        <f>G43+G45</f>
        <v>3213</v>
      </c>
      <c r="H42" s="42">
        <f>H43+H45</f>
        <v>3263</v>
      </c>
    </row>
    <row r="43" spans="1:8" s="57" customFormat="1" ht="15" thickTop="1">
      <c r="A43" s="43">
        <v>85415</v>
      </c>
      <c r="B43" s="224" t="s">
        <v>35</v>
      </c>
      <c r="C43" s="225"/>
      <c r="D43" s="184"/>
      <c r="E43" s="226"/>
      <c r="F43" s="226"/>
      <c r="G43" s="227"/>
      <c r="H43" s="196">
        <f>H44</f>
        <v>350</v>
      </c>
    </row>
    <row r="44" spans="1:8" s="199" customFormat="1" ht="15">
      <c r="A44" s="259">
        <v>3240</v>
      </c>
      <c r="B44" s="314" t="s">
        <v>61</v>
      </c>
      <c r="C44" s="172"/>
      <c r="D44" s="198"/>
      <c r="E44" s="204"/>
      <c r="F44" s="204"/>
      <c r="G44" s="205"/>
      <c r="H44" s="206">
        <v>350</v>
      </c>
    </row>
    <row r="45" spans="1:8" s="199" customFormat="1" ht="14.25">
      <c r="A45" s="43">
        <v>85495</v>
      </c>
      <c r="B45" s="224" t="s">
        <v>15</v>
      </c>
      <c r="C45" s="228"/>
      <c r="D45" s="223"/>
      <c r="E45" s="229"/>
      <c r="F45" s="229"/>
      <c r="G45" s="202">
        <f>SUM(G46:G48)</f>
        <v>3213</v>
      </c>
      <c r="H45" s="203">
        <f>SUM(H46:H48)</f>
        <v>2913</v>
      </c>
    </row>
    <row r="46" spans="1:8" s="199" customFormat="1" ht="15">
      <c r="A46" s="48">
        <v>4300</v>
      </c>
      <c r="B46" s="315" t="s">
        <v>22</v>
      </c>
      <c r="C46" s="172"/>
      <c r="D46" s="198"/>
      <c r="E46" s="204"/>
      <c r="F46" s="204"/>
      <c r="G46" s="205">
        <v>3200</v>
      </c>
      <c r="H46" s="206">
        <v>2313</v>
      </c>
    </row>
    <row r="47" spans="1:8" s="199" customFormat="1" ht="15">
      <c r="A47" s="48">
        <v>4420</v>
      </c>
      <c r="B47" s="315" t="s">
        <v>92</v>
      </c>
      <c r="C47" s="172"/>
      <c r="D47" s="198"/>
      <c r="E47" s="204"/>
      <c r="F47" s="204"/>
      <c r="G47" s="205"/>
      <c r="H47" s="206">
        <v>600</v>
      </c>
    </row>
    <row r="48" spans="1:8" s="199" customFormat="1" ht="15.75" thickBot="1">
      <c r="A48" s="48">
        <v>4440</v>
      </c>
      <c r="B48" s="315" t="s">
        <v>65</v>
      </c>
      <c r="C48" s="207"/>
      <c r="D48" s="208"/>
      <c r="E48" s="209"/>
      <c r="F48" s="209"/>
      <c r="G48" s="210">
        <v>13</v>
      </c>
      <c r="H48" s="206"/>
    </row>
    <row r="49" spans="1:8" s="214" customFormat="1" ht="17.25" thickBot="1" thickTop="1">
      <c r="A49" s="316"/>
      <c r="B49" s="317" t="s">
        <v>43</v>
      </c>
      <c r="C49" s="211"/>
      <c r="D49" s="212"/>
      <c r="E49" s="134" t="e">
        <f>#REF!</f>
        <v>#REF!</v>
      </c>
      <c r="F49" s="134"/>
      <c r="G49" s="213">
        <f>G35+G25+G11+G42+G21</f>
        <v>1585093</v>
      </c>
      <c r="H49" s="136">
        <f>H35+H25+H11+H42+H21</f>
        <v>1589577</v>
      </c>
    </row>
    <row r="50" spans="1:8" s="146" customFormat="1" ht="17.25" thickBot="1" thickTop="1">
      <c r="A50" s="215"/>
      <c r="B50" s="138" t="s">
        <v>44</v>
      </c>
      <c r="C50" s="216"/>
      <c r="D50" s="217"/>
      <c r="E50" s="138"/>
      <c r="F50" s="140"/>
      <c r="G50" s="218">
        <f>H49-G49</f>
        <v>4484</v>
      </c>
      <c r="H50" s="219"/>
    </row>
    <row r="51" ht="16.5" thickTop="1"/>
  </sheetData>
  <mergeCells count="1">
    <mergeCell ref="D8:E8"/>
  </mergeCells>
  <printOptions/>
  <pageMargins left="0.75" right="0.75" top="1" bottom="1" header="0.5" footer="0.5"/>
  <pageSetup firstPageNumber="7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9">
      <selection activeCell="B15" sqref="B15"/>
    </sheetView>
  </sheetViews>
  <sheetFormatPr defaultColWidth="9.00390625" defaultRowHeight="12.75"/>
  <cols>
    <col min="1" max="1" width="6.75390625" style="1" customWidth="1"/>
    <col min="2" max="2" width="37.00390625" style="1" customWidth="1"/>
    <col min="3" max="3" width="6.875" style="2" customWidth="1"/>
    <col min="4" max="4" width="12.75390625" style="1" customWidth="1"/>
    <col min="5" max="5" width="11.125" style="1" hidden="1" customWidth="1"/>
    <col min="6" max="6" width="13.00390625" style="1" customWidth="1"/>
    <col min="7" max="16384" width="10.00390625" style="1" customWidth="1"/>
  </cols>
  <sheetData>
    <row r="1" spans="3:7" s="13" customFormat="1" ht="15.75">
      <c r="C1" s="230"/>
      <c r="D1" s="3" t="s">
        <v>66</v>
      </c>
      <c r="E1" s="3"/>
      <c r="G1" s="1"/>
    </row>
    <row r="2" spans="1:7" s="13" customFormat="1" ht="18.75">
      <c r="A2" s="231"/>
      <c r="B2" s="232"/>
      <c r="C2" s="14"/>
      <c r="D2" s="8" t="s">
        <v>47</v>
      </c>
      <c r="E2" s="8"/>
      <c r="G2" s="1"/>
    </row>
    <row r="3" spans="1:7" s="13" customFormat="1" ht="18.75">
      <c r="A3" s="231"/>
      <c r="B3" s="232"/>
      <c r="C3" s="14"/>
      <c r="D3" s="8" t="s">
        <v>1</v>
      </c>
      <c r="E3" s="8"/>
      <c r="G3" s="1"/>
    </row>
    <row r="4" spans="1:7" s="13" customFormat="1" ht="18.75">
      <c r="A4" s="231"/>
      <c r="B4" s="232"/>
      <c r="C4" s="14"/>
      <c r="D4" s="8" t="s">
        <v>48</v>
      </c>
      <c r="E4" s="8"/>
      <c r="G4" s="1"/>
    </row>
    <row r="5" spans="1:7" s="13" customFormat="1" ht="18.75">
      <c r="A5" s="231"/>
      <c r="B5" s="232"/>
      <c r="C5" s="14"/>
      <c r="D5" s="11"/>
      <c r="E5" s="11"/>
      <c r="F5" s="8"/>
      <c r="G5" s="3"/>
    </row>
    <row r="6" spans="1:7" s="13" customFormat="1" ht="75">
      <c r="A6" s="9" t="s">
        <v>67</v>
      </c>
      <c r="B6" s="10"/>
      <c r="C6" s="11"/>
      <c r="D6" s="11"/>
      <c r="E6" s="11"/>
      <c r="F6" s="233"/>
      <c r="G6" s="3"/>
    </row>
    <row r="7" spans="1:7" s="13" customFormat="1" ht="19.5" thickBot="1">
      <c r="A7" s="9"/>
      <c r="B7" s="10"/>
      <c r="C7" s="14"/>
      <c r="D7" s="11"/>
      <c r="E7" s="11"/>
      <c r="F7" s="233" t="s">
        <v>2</v>
      </c>
      <c r="G7" s="3"/>
    </row>
    <row r="8" spans="1:6" s="23" customFormat="1" ht="38.25">
      <c r="A8" s="234" t="s">
        <v>3</v>
      </c>
      <c r="B8" s="17" t="s">
        <v>4</v>
      </c>
      <c r="C8" s="18" t="s">
        <v>5</v>
      </c>
      <c r="D8" s="20" t="s">
        <v>6</v>
      </c>
      <c r="E8" s="235" t="s">
        <v>7</v>
      </c>
      <c r="F8" s="236" t="s">
        <v>7</v>
      </c>
    </row>
    <row r="9" spans="1:6" s="23" customFormat="1" ht="20.25">
      <c r="A9" s="237" t="s">
        <v>8</v>
      </c>
      <c r="B9" s="25"/>
      <c r="C9" s="26" t="s">
        <v>9</v>
      </c>
      <c r="D9" s="27" t="s">
        <v>10</v>
      </c>
      <c r="E9" s="238" t="s">
        <v>68</v>
      </c>
      <c r="F9" s="156" t="s">
        <v>10</v>
      </c>
    </row>
    <row r="10" spans="1:6" s="36" customFormat="1" ht="12" thickBot="1">
      <c r="A10" s="239">
        <v>1</v>
      </c>
      <c r="B10" s="240">
        <v>2</v>
      </c>
      <c r="C10" s="240">
        <v>3</v>
      </c>
      <c r="D10" s="241">
        <v>4</v>
      </c>
      <c r="E10" s="242">
        <v>5</v>
      </c>
      <c r="F10" s="243">
        <v>5</v>
      </c>
    </row>
    <row r="11" spans="1:6" s="36" customFormat="1" ht="15.75" thickBot="1" thickTop="1">
      <c r="A11" s="244">
        <v>852</v>
      </c>
      <c r="B11" s="245" t="s">
        <v>29</v>
      </c>
      <c r="C11" s="39" t="s">
        <v>30</v>
      </c>
      <c r="D11" s="80">
        <f>D12</f>
        <v>18750</v>
      </c>
      <c r="E11" s="246"/>
      <c r="F11" s="165">
        <f>F12</f>
        <v>18750</v>
      </c>
    </row>
    <row r="12" spans="1:6" s="36" customFormat="1" ht="15" thickTop="1">
      <c r="A12" s="247">
        <v>85203</v>
      </c>
      <c r="B12" s="248" t="s">
        <v>72</v>
      </c>
      <c r="C12" s="225"/>
      <c r="D12" s="97">
        <f>D13</f>
        <v>18750</v>
      </c>
      <c r="E12" s="249"/>
      <c r="F12" s="167">
        <f>F14+F15</f>
        <v>18750</v>
      </c>
    </row>
    <row r="13" spans="1:6" s="36" customFormat="1" ht="60">
      <c r="A13" s="53">
        <v>2010</v>
      </c>
      <c r="B13" s="77" t="s">
        <v>69</v>
      </c>
      <c r="C13" s="50"/>
      <c r="D13" s="84">
        <v>18750</v>
      </c>
      <c r="E13" s="250"/>
      <c r="F13" s="169"/>
    </row>
    <row r="14" spans="1:6" s="36" customFormat="1" ht="30">
      <c r="A14" s="251">
        <v>4010</v>
      </c>
      <c r="B14" s="49" t="s">
        <v>102</v>
      </c>
      <c r="C14" s="50"/>
      <c r="D14" s="241"/>
      <c r="E14" s="250"/>
      <c r="F14" s="169">
        <v>9750</v>
      </c>
    </row>
    <row r="15" spans="1:6" s="36" customFormat="1" ht="30.75" thickBot="1">
      <c r="A15" s="287">
        <v>4010</v>
      </c>
      <c r="B15" s="290" t="s">
        <v>103</v>
      </c>
      <c r="C15" s="286"/>
      <c r="D15" s="288"/>
      <c r="E15" s="128"/>
      <c r="F15" s="253">
        <v>9000</v>
      </c>
    </row>
    <row r="16" spans="1:6" s="214" customFormat="1" ht="17.25" thickBot="1" thickTop="1">
      <c r="A16" s="130"/>
      <c r="B16" s="131" t="s">
        <v>43</v>
      </c>
      <c r="C16" s="254"/>
      <c r="D16" s="255">
        <f>D11</f>
        <v>18750</v>
      </c>
      <c r="E16" s="256">
        <f>E11</f>
        <v>0</v>
      </c>
      <c r="F16" s="257">
        <f>F11</f>
        <v>18750</v>
      </c>
    </row>
    <row r="17" ht="16.5" thickTop="1"/>
    <row r="18" ht="15.75">
      <c r="B18" s="258"/>
    </row>
  </sheetData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8">
      <selection activeCell="B13" sqref="B13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4" width="13.25390625" style="1" customWidth="1"/>
    <col min="5" max="5" width="13.25390625" style="1" hidden="1" customWidth="1"/>
    <col min="6" max="6" width="13.25390625" style="1" customWidth="1"/>
    <col min="7" max="16384" width="10.00390625" style="1" customWidth="1"/>
  </cols>
  <sheetData>
    <row r="1" spans="3:7" s="13" customFormat="1" ht="15.75">
      <c r="C1" s="230"/>
      <c r="D1" s="3" t="s">
        <v>70</v>
      </c>
      <c r="E1" s="3" t="s">
        <v>70</v>
      </c>
      <c r="G1" s="1"/>
    </row>
    <row r="2" spans="1:7" s="13" customFormat="1" ht="18.75">
      <c r="A2" s="231"/>
      <c r="B2" s="232"/>
      <c r="C2" s="14"/>
      <c r="D2" s="8" t="s">
        <v>47</v>
      </c>
      <c r="E2" s="8" t="s">
        <v>47</v>
      </c>
      <c r="G2" s="1"/>
    </row>
    <row r="3" spans="1:7" s="13" customFormat="1" ht="18.75">
      <c r="A3" s="231"/>
      <c r="B3" s="232"/>
      <c r="C3" s="14"/>
      <c r="D3" s="8" t="s">
        <v>1</v>
      </c>
      <c r="E3" s="8" t="s">
        <v>1</v>
      </c>
      <c r="G3" s="1"/>
    </row>
    <row r="4" spans="1:7" s="13" customFormat="1" ht="18.75">
      <c r="A4" s="231"/>
      <c r="B4" s="232"/>
      <c r="C4" s="14"/>
      <c r="D4" s="8" t="s">
        <v>48</v>
      </c>
      <c r="E4" s="8" t="s">
        <v>48</v>
      </c>
      <c r="G4" s="1"/>
    </row>
    <row r="5" spans="1:7" s="13" customFormat="1" ht="18.75">
      <c r="A5" s="231"/>
      <c r="B5" s="232"/>
      <c r="C5" s="14"/>
      <c r="D5" s="11"/>
      <c r="E5" s="11"/>
      <c r="F5" s="8"/>
      <c r="G5" s="3"/>
    </row>
    <row r="6" spans="1:7" s="13" customFormat="1" ht="75">
      <c r="A6" s="9" t="s">
        <v>71</v>
      </c>
      <c r="B6" s="10"/>
      <c r="C6" s="11"/>
      <c r="D6" s="11"/>
      <c r="E6" s="11"/>
      <c r="F6" s="233"/>
      <c r="G6" s="3"/>
    </row>
    <row r="7" spans="1:7" s="13" customFormat="1" ht="19.5" thickBot="1">
      <c r="A7" s="9"/>
      <c r="B7" s="10"/>
      <c r="C7" s="14"/>
      <c r="D7" s="11"/>
      <c r="E7" s="11"/>
      <c r="F7" s="233" t="s">
        <v>2</v>
      </c>
      <c r="G7" s="3"/>
    </row>
    <row r="8" spans="1:6" s="23" customFormat="1" ht="38.25">
      <c r="A8" s="234" t="s">
        <v>3</v>
      </c>
      <c r="B8" s="17" t="s">
        <v>4</v>
      </c>
      <c r="C8" s="18" t="s">
        <v>5</v>
      </c>
      <c r="D8" s="20" t="s">
        <v>6</v>
      </c>
      <c r="E8" s="235" t="s">
        <v>7</v>
      </c>
      <c r="F8" s="236" t="s">
        <v>7</v>
      </c>
    </row>
    <row r="9" spans="1:6" s="23" customFormat="1" ht="20.25">
      <c r="A9" s="237" t="s">
        <v>8</v>
      </c>
      <c r="B9" s="25"/>
      <c r="C9" s="26" t="s">
        <v>9</v>
      </c>
      <c r="D9" s="27" t="s">
        <v>10</v>
      </c>
      <c r="E9" s="238" t="s">
        <v>68</v>
      </c>
      <c r="F9" s="156" t="s">
        <v>10</v>
      </c>
    </row>
    <row r="10" spans="1:6" s="36" customFormat="1" ht="12" thickBot="1">
      <c r="A10" s="239">
        <v>1</v>
      </c>
      <c r="B10" s="240">
        <v>2</v>
      </c>
      <c r="C10" s="240">
        <v>3</v>
      </c>
      <c r="D10" s="241">
        <v>4</v>
      </c>
      <c r="E10" s="242">
        <v>5</v>
      </c>
      <c r="F10" s="243">
        <v>6</v>
      </c>
    </row>
    <row r="11" spans="1:6" s="36" customFormat="1" ht="15.75" thickBot="1" thickTop="1">
      <c r="A11" s="244">
        <v>852</v>
      </c>
      <c r="B11" s="245" t="s">
        <v>29</v>
      </c>
      <c r="C11" s="39"/>
      <c r="D11" s="80">
        <f>D12</f>
        <v>4500</v>
      </c>
      <c r="E11" s="246">
        <f>E12</f>
        <v>0</v>
      </c>
      <c r="F11" s="165">
        <f>F12</f>
        <v>4500</v>
      </c>
    </row>
    <row r="12" spans="1:6" s="36" customFormat="1" ht="43.5" thickTop="1">
      <c r="A12" s="247">
        <v>85220</v>
      </c>
      <c r="B12" s="248" t="s">
        <v>73</v>
      </c>
      <c r="C12" s="225"/>
      <c r="D12" s="97">
        <f>D13</f>
        <v>4500</v>
      </c>
      <c r="E12" s="249">
        <f>SUM(E13:E14)</f>
        <v>0</v>
      </c>
      <c r="F12" s="167">
        <f>SUM(F13:F14)</f>
        <v>4500</v>
      </c>
    </row>
    <row r="13" spans="1:6" s="36" customFormat="1" ht="75">
      <c r="A13" s="259">
        <v>2110</v>
      </c>
      <c r="B13" s="77" t="s">
        <v>109</v>
      </c>
      <c r="C13" s="50"/>
      <c r="D13" s="84">
        <v>4500</v>
      </c>
      <c r="E13" s="250"/>
      <c r="F13" s="169"/>
    </row>
    <row r="14" spans="1:6" s="36" customFormat="1" ht="15.75" thickBot="1">
      <c r="A14" s="260">
        <v>4300</v>
      </c>
      <c r="B14" s="49" t="s">
        <v>104</v>
      </c>
      <c r="C14" s="252"/>
      <c r="D14" s="84"/>
      <c r="E14" s="128"/>
      <c r="F14" s="253">
        <v>4500</v>
      </c>
    </row>
    <row r="15" spans="1:6" s="214" customFormat="1" ht="17.25" thickBot="1" thickTop="1">
      <c r="A15" s="130"/>
      <c r="B15" s="131" t="s">
        <v>43</v>
      </c>
      <c r="C15" s="254"/>
      <c r="D15" s="255">
        <f>D11</f>
        <v>4500</v>
      </c>
      <c r="E15" s="256">
        <f>E11</f>
        <v>0</v>
      </c>
      <c r="F15" s="257">
        <f>F11</f>
        <v>4500</v>
      </c>
    </row>
    <row r="16" spans="1:6" ht="17.25" hidden="1" thickBot="1" thickTop="1">
      <c r="A16" s="137"/>
      <c r="B16" s="138" t="s">
        <v>44</v>
      </c>
      <c r="C16" s="139"/>
      <c r="D16" s="140"/>
      <c r="E16" s="261">
        <f>F15-E15</f>
        <v>4500</v>
      </c>
      <c r="F16" s="142"/>
    </row>
    <row r="17" ht="16.5" thickTop="1"/>
    <row r="18" ht="15.75">
      <c r="B18" s="258"/>
    </row>
  </sheetData>
  <printOptions/>
  <pageMargins left="0.75" right="0.75" top="1" bottom="1" header="0.5" footer="0.5"/>
  <pageSetup firstPageNumber="10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1" sqref="C11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4" width="14.375" style="1" customWidth="1"/>
    <col min="5" max="5" width="16.25390625" style="1" customWidth="1"/>
    <col min="6" max="16384" width="10.00390625" style="1" customWidth="1"/>
  </cols>
  <sheetData>
    <row r="1" spans="3:6" s="13" customFormat="1" ht="15.75">
      <c r="C1" s="230"/>
      <c r="D1" s="3" t="s">
        <v>78</v>
      </c>
      <c r="F1" s="1"/>
    </row>
    <row r="2" spans="1:6" s="13" customFormat="1" ht="18.75">
      <c r="A2" s="231"/>
      <c r="B2" s="232"/>
      <c r="C2" s="14"/>
      <c r="D2" s="8" t="s">
        <v>83</v>
      </c>
      <c r="F2" s="1"/>
    </row>
    <row r="3" spans="1:6" s="13" customFormat="1" ht="18.75">
      <c r="A3" s="231"/>
      <c r="B3" s="232"/>
      <c r="C3" s="14"/>
      <c r="D3" s="8" t="s">
        <v>1</v>
      </c>
      <c r="F3" s="1"/>
    </row>
    <row r="4" spans="1:6" s="13" customFormat="1" ht="18.75">
      <c r="A4" s="231"/>
      <c r="B4" s="232"/>
      <c r="C4" s="14"/>
      <c r="D4" s="8" t="s">
        <v>84</v>
      </c>
      <c r="F4" s="1"/>
    </row>
    <row r="5" spans="1:6" s="13" customFormat="1" ht="18.75">
      <c r="A5" s="231"/>
      <c r="B5" s="232"/>
      <c r="C5" s="14"/>
      <c r="D5" s="11"/>
      <c r="E5" s="8"/>
      <c r="F5" s="3"/>
    </row>
    <row r="6" spans="1:6" s="13" customFormat="1" ht="75">
      <c r="A6" s="9" t="s">
        <v>79</v>
      </c>
      <c r="B6" s="10"/>
      <c r="C6" s="11"/>
      <c r="D6" s="11"/>
      <c r="E6" s="233"/>
      <c r="F6" s="3"/>
    </row>
    <row r="7" spans="1:6" s="13" customFormat="1" ht="19.5" thickBot="1">
      <c r="A7" s="9"/>
      <c r="B7" s="10"/>
      <c r="C7" s="14"/>
      <c r="D7" s="11"/>
      <c r="E7" s="233" t="s">
        <v>2</v>
      </c>
      <c r="F7" s="3"/>
    </row>
    <row r="8" spans="1:5" s="23" customFormat="1" ht="38.25">
      <c r="A8" s="234" t="s">
        <v>3</v>
      </c>
      <c r="B8" s="17" t="s">
        <v>4</v>
      </c>
      <c r="C8" s="18" t="s">
        <v>5</v>
      </c>
      <c r="D8" s="20" t="s">
        <v>6</v>
      </c>
      <c r="E8" s="236" t="s">
        <v>7</v>
      </c>
    </row>
    <row r="9" spans="1:5" s="23" customFormat="1" ht="20.25">
      <c r="A9" s="237" t="s">
        <v>8</v>
      </c>
      <c r="B9" s="25"/>
      <c r="C9" s="26" t="s">
        <v>9</v>
      </c>
      <c r="D9" s="27" t="s">
        <v>10</v>
      </c>
      <c r="E9" s="156" t="s">
        <v>10</v>
      </c>
    </row>
    <row r="10" spans="1:5" s="36" customFormat="1" ht="12" thickBot="1">
      <c r="A10" s="239">
        <v>1</v>
      </c>
      <c r="B10" s="240">
        <v>2</v>
      </c>
      <c r="C10" s="240">
        <v>3</v>
      </c>
      <c r="D10" s="241">
        <v>4</v>
      </c>
      <c r="E10" s="243">
        <v>5</v>
      </c>
    </row>
    <row r="11" spans="1:5" s="36" customFormat="1" ht="17.25" thickBot="1" thickTop="1">
      <c r="A11" s="244">
        <v>852</v>
      </c>
      <c r="B11" s="245" t="s">
        <v>29</v>
      </c>
      <c r="C11" s="39" t="s">
        <v>30</v>
      </c>
      <c r="D11" s="279">
        <f>D12</f>
        <v>10250</v>
      </c>
      <c r="E11" s="165">
        <f>E12</f>
        <v>10250</v>
      </c>
    </row>
    <row r="12" spans="1:5" s="36" customFormat="1" ht="16.5" thickTop="1">
      <c r="A12" s="247">
        <v>85219</v>
      </c>
      <c r="B12" s="248" t="s">
        <v>81</v>
      </c>
      <c r="C12" s="225"/>
      <c r="D12" s="280">
        <f>D14</f>
        <v>10250</v>
      </c>
      <c r="E12" s="167">
        <f>SUM(E15:E19)</f>
        <v>10250</v>
      </c>
    </row>
    <row r="13" spans="1:5" s="269" customFormat="1" ht="60">
      <c r="A13" s="281"/>
      <c r="B13" s="282" t="s">
        <v>82</v>
      </c>
      <c r="C13" s="283"/>
      <c r="D13" s="284"/>
      <c r="E13" s="285"/>
    </row>
    <row r="14" spans="1:5" s="36" customFormat="1" ht="60">
      <c r="A14" s="53">
        <v>2020</v>
      </c>
      <c r="B14" s="49" t="s">
        <v>87</v>
      </c>
      <c r="C14" s="50"/>
      <c r="D14" s="84">
        <v>10250</v>
      </c>
      <c r="E14" s="169"/>
    </row>
    <row r="15" spans="1:5" s="36" customFormat="1" ht="15">
      <c r="A15" s="53">
        <v>4110</v>
      </c>
      <c r="B15" s="49" t="s">
        <v>32</v>
      </c>
      <c r="C15" s="50"/>
      <c r="D15" s="84"/>
      <c r="E15" s="169">
        <v>910</v>
      </c>
    </row>
    <row r="16" spans="1:5" s="36" customFormat="1" ht="15">
      <c r="A16" s="53">
        <v>4120</v>
      </c>
      <c r="B16" s="49" t="s">
        <v>31</v>
      </c>
      <c r="C16" s="50"/>
      <c r="D16" s="84"/>
      <c r="E16" s="169">
        <v>140</v>
      </c>
    </row>
    <row r="17" spans="1:5" s="36" customFormat="1" ht="15">
      <c r="A17" s="53">
        <v>4170</v>
      </c>
      <c r="B17" s="49" t="s">
        <v>20</v>
      </c>
      <c r="C17" s="50"/>
      <c r="D17" s="84"/>
      <c r="E17" s="169">
        <v>5950</v>
      </c>
    </row>
    <row r="18" spans="1:5" s="36" customFormat="1" ht="15">
      <c r="A18" s="251">
        <v>4210</v>
      </c>
      <c r="B18" s="49" t="s">
        <v>19</v>
      </c>
      <c r="C18" s="50"/>
      <c r="D18" s="241"/>
      <c r="E18" s="169">
        <v>1600</v>
      </c>
    </row>
    <row r="19" spans="1:5" s="36" customFormat="1" ht="15.75" thickBot="1">
      <c r="A19" s="289">
        <v>4300</v>
      </c>
      <c r="B19" s="290" t="s">
        <v>22</v>
      </c>
      <c r="C19" s="252"/>
      <c r="D19" s="288"/>
      <c r="E19" s="253">
        <v>1650</v>
      </c>
    </row>
    <row r="20" spans="1:5" s="214" customFormat="1" ht="17.25" thickBot="1" thickTop="1">
      <c r="A20" s="130"/>
      <c r="B20" s="131" t="s">
        <v>43</v>
      </c>
      <c r="C20" s="254"/>
      <c r="D20" s="255">
        <f>D11</f>
        <v>10250</v>
      </c>
      <c r="E20" s="257">
        <f>E11</f>
        <v>10250</v>
      </c>
    </row>
    <row r="21" ht="16.5" thickTop="1"/>
    <row r="22" ht="15.75">
      <c r="B22" s="258"/>
    </row>
  </sheetData>
  <printOptions/>
  <pageMargins left="0.75" right="0.75" top="1" bottom="1" header="0.5" footer="0.5"/>
  <pageSetup firstPageNumber="11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7.625" style="1" customWidth="1"/>
    <col min="2" max="2" width="38.75390625" style="1" customWidth="1"/>
    <col min="3" max="3" width="6.875" style="2" customWidth="1"/>
    <col min="4" max="4" width="14.375" style="1" customWidth="1"/>
    <col min="5" max="5" width="16.25390625" style="1" customWidth="1"/>
    <col min="6" max="16384" width="10.00390625" style="1" customWidth="1"/>
  </cols>
  <sheetData>
    <row r="1" spans="3:6" s="13" customFormat="1" ht="15.75">
      <c r="C1" s="230"/>
      <c r="D1" s="3" t="s">
        <v>98</v>
      </c>
      <c r="F1" s="1"/>
    </row>
    <row r="2" spans="1:6" s="13" customFormat="1" ht="18.75">
      <c r="A2" s="231"/>
      <c r="B2" s="232"/>
      <c r="C2" s="14"/>
      <c r="D2" s="8" t="s">
        <v>111</v>
      </c>
      <c r="F2" s="1"/>
    </row>
    <row r="3" spans="1:6" s="13" customFormat="1" ht="18.75">
      <c r="A3" s="231"/>
      <c r="B3" s="232"/>
      <c r="C3" s="14"/>
      <c r="D3" s="8" t="s">
        <v>1</v>
      </c>
      <c r="F3" s="1"/>
    </row>
    <row r="4" spans="1:6" s="13" customFormat="1" ht="18.75">
      <c r="A4" s="231"/>
      <c r="B4" s="232"/>
      <c r="C4" s="14"/>
      <c r="D4" s="8" t="s">
        <v>112</v>
      </c>
      <c r="F4" s="1"/>
    </row>
    <row r="5" spans="1:6" s="13" customFormat="1" ht="18.75">
      <c r="A5" s="231"/>
      <c r="B5" s="232"/>
      <c r="C5" s="14"/>
      <c r="D5" s="11"/>
      <c r="E5" s="8"/>
      <c r="F5" s="3"/>
    </row>
    <row r="6" spans="1:6" s="13" customFormat="1" ht="75">
      <c r="A6" s="9" t="s">
        <v>80</v>
      </c>
      <c r="B6" s="10"/>
      <c r="C6" s="11"/>
      <c r="D6" s="11"/>
      <c r="E6" s="233"/>
      <c r="F6" s="3"/>
    </row>
    <row r="7" spans="1:6" s="13" customFormat="1" ht="19.5" thickBot="1">
      <c r="A7" s="9"/>
      <c r="B7" s="10"/>
      <c r="C7" s="14"/>
      <c r="D7" s="11"/>
      <c r="E7" s="233" t="s">
        <v>2</v>
      </c>
      <c r="F7" s="3"/>
    </row>
    <row r="8" spans="1:5" s="23" customFormat="1" ht="38.25">
      <c r="A8" s="234" t="s">
        <v>3</v>
      </c>
      <c r="B8" s="17" t="s">
        <v>4</v>
      </c>
      <c r="C8" s="18" t="s">
        <v>5</v>
      </c>
      <c r="D8" s="20" t="s">
        <v>6</v>
      </c>
      <c r="E8" s="236" t="s">
        <v>7</v>
      </c>
    </row>
    <row r="9" spans="1:5" s="23" customFormat="1" ht="20.25">
      <c r="A9" s="237" t="s">
        <v>8</v>
      </c>
      <c r="B9" s="25"/>
      <c r="C9" s="26" t="s">
        <v>9</v>
      </c>
      <c r="D9" s="27" t="s">
        <v>10</v>
      </c>
      <c r="E9" s="156" t="s">
        <v>10</v>
      </c>
    </row>
    <row r="10" spans="1:5" s="36" customFormat="1" ht="12" thickBot="1">
      <c r="A10" s="239">
        <v>1</v>
      </c>
      <c r="B10" s="240">
        <v>2</v>
      </c>
      <c r="C10" s="240">
        <v>3</v>
      </c>
      <c r="D10" s="241">
        <v>4</v>
      </c>
      <c r="E10" s="243">
        <v>5</v>
      </c>
    </row>
    <row r="11" spans="1:5" s="36" customFormat="1" ht="17.25" thickBot="1" thickTop="1">
      <c r="A11" s="244">
        <v>852</v>
      </c>
      <c r="B11" s="245" t="s">
        <v>29</v>
      </c>
      <c r="C11" s="39" t="s">
        <v>30</v>
      </c>
      <c r="D11" s="279">
        <f>D12</f>
        <v>12830</v>
      </c>
      <c r="E11" s="165">
        <f>E12</f>
        <v>12830</v>
      </c>
    </row>
    <row r="12" spans="1:5" s="36" customFormat="1" ht="22.5" customHeight="1" thickTop="1">
      <c r="A12" s="247">
        <v>85226</v>
      </c>
      <c r="B12" s="248" t="s">
        <v>85</v>
      </c>
      <c r="C12" s="225"/>
      <c r="D12" s="280">
        <f>D14</f>
        <v>12830</v>
      </c>
      <c r="E12" s="167">
        <f>SUM(E14:E22)</f>
        <v>12830</v>
      </c>
    </row>
    <row r="13" spans="1:5" s="269" customFormat="1" ht="60">
      <c r="A13" s="281"/>
      <c r="B13" s="282" t="s">
        <v>110</v>
      </c>
      <c r="C13" s="283"/>
      <c r="D13" s="284"/>
      <c r="E13" s="285"/>
    </row>
    <row r="14" spans="1:5" s="36" customFormat="1" ht="60">
      <c r="A14" s="53">
        <v>2120</v>
      </c>
      <c r="B14" s="49" t="s">
        <v>86</v>
      </c>
      <c r="C14" s="50"/>
      <c r="D14" s="84">
        <v>12830</v>
      </c>
      <c r="E14" s="169"/>
    </row>
    <row r="15" spans="1:5" s="36" customFormat="1" ht="15">
      <c r="A15" s="53">
        <v>4110</v>
      </c>
      <c r="B15" s="49" t="s">
        <v>32</v>
      </c>
      <c r="C15" s="50"/>
      <c r="D15" s="84"/>
      <c r="E15" s="169">
        <v>1050</v>
      </c>
    </row>
    <row r="16" spans="1:5" s="36" customFormat="1" ht="15">
      <c r="A16" s="53">
        <v>4120</v>
      </c>
      <c r="B16" s="49" t="s">
        <v>31</v>
      </c>
      <c r="C16" s="50"/>
      <c r="D16" s="84"/>
      <c r="E16" s="169">
        <v>160</v>
      </c>
    </row>
    <row r="17" spans="1:5" s="36" customFormat="1" ht="15">
      <c r="A17" s="53">
        <v>4170</v>
      </c>
      <c r="B17" s="49" t="s">
        <v>20</v>
      </c>
      <c r="C17" s="50"/>
      <c r="D17" s="84"/>
      <c r="E17" s="169">
        <v>6500</v>
      </c>
    </row>
    <row r="18" spans="1:5" s="36" customFormat="1" ht="15">
      <c r="A18" s="251">
        <v>4210</v>
      </c>
      <c r="B18" s="49" t="s">
        <v>19</v>
      </c>
      <c r="C18" s="50"/>
      <c r="D18" s="84"/>
      <c r="E18" s="169">
        <v>2770</v>
      </c>
    </row>
    <row r="19" spans="1:5" s="36" customFormat="1" ht="30">
      <c r="A19" s="251">
        <v>4240</v>
      </c>
      <c r="B19" s="49" t="s">
        <v>88</v>
      </c>
      <c r="C19" s="50"/>
      <c r="D19" s="84"/>
      <c r="E19" s="169">
        <v>600</v>
      </c>
    </row>
    <row r="20" spans="1:5" s="36" customFormat="1" ht="15">
      <c r="A20" s="53">
        <v>4300</v>
      </c>
      <c r="B20" s="49" t="s">
        <v>22</v>
      </c>
      <c r="C20" s="50"/>
      <c r="D20" s="84"/>
      <c r="E20" s="169">
        <v>300</v>
      </c>
    </row>
    <row r="21" spans="1:5" s="36" customFormat="1" ht="30">
      <c r="A21" s="48">
        <v>4370</v>
      </c>
      <c r="B21" s="292" t="s">
        <v>27</v>
      </c>
      <c r="C21" s="50"/>
      <c r="D21" s="84"/>
      <c r="E21" s="169">
        <v>450</v>
      </c>
    </row>
    <row r="22" spans="1:5" s="36" customFormat="1" ht="30.75" thickBot="1">
      <c r="A22" s="53">
        <v>4750</v>
      </c>
      <c r="B22" s="49" t="s">
        <v>17</v>
      </c>
      <c r="C22" s="50"/>
      <c r="D22" s="84"/>
      <c r="E22" s="169">
        <v>1000</v>
      </c>
    </row>
    <row r="23" spans="1:5" s="214" customFormat="1" ht="17.25" thickBot="1" thickTop="1">
      <c r="A23" s="130"/>
      <c r="B23" s="131" t="s">
        <v>43</v>
      </c>
      <c r="C23" s="254"/>
      <c r="D23" s="255">
        <f>D11</f>
        <v>12830</v>
      </c>
      <c r="E23" s="257">
        <f>E11</f>
        <v>12830</v>
      </c>
    </row>
    <row r="24" ht="16.5" thickTop="1"/>
    <row r="25" ht="15.75">
      <c r="B25" s="258"/>
    </row>
  </sheetData>
  <printOptions/>
  <pageMargins left="0.75" right="0.75" top="1" bottom="1" header="0.5" footer="0.5"/>
  <pageSetup firstPageNumber="12" useFirstPageNumber="1" horizontalDpi="300" verticalDpi="300" orientation="portrait" paperSize="9" r:id="rId1"/>
  <headerFooter alignWithMargins="0">
    <oddHeader>&amp;C 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J. Chalupa</cp:lastModifiedBy>
  <cp:lastPrinted>2008-07-28T11:04:04Z</cp:lastPrinted>
  <dcterms:created xsi:type="dcterms:W3CDTF">2008-07-23T10:22:58Z</dcterms:created>
  <dcterms:modified xsi:type="dcterms:W3CDTF">2008-07-31T07:15:38Z</dcterms:modified>
  <cp:category/>
  <cp:version/>
  <cp:contentType/>
  <cp:contentStatus/>
</cp:coreProperties>
</file>