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2"/>
  </bookViews>
  <sheets>
    <sheet name="Zal nr 18" sheetId="1" r:id="rId1"/>
    <sheet name="Zal nr 18a" sheetId="2" r:id="rId2"/>
    <sheet name="Zal nr 18b" sheetId="3" r:id="rId3"/>
    <sheet name="Zal nr 18c" sheetId="4" r:id="rId4"/>
  </sheets>
  <definedNames>
    <definedName name="_xlnm.Print_Titles" localSheetId="1">'Zal nr 18a'!$11:$12</definedName>
  </definedNames>
  <calcPr fullCalcOnLoad="1"/>
</workbook>
</file>

<file path=xl/sharedStrings.xml><?xml version="1.0" encoding="utf-8"?>
<sst xmlns="http://schemas.openxmlformats.org/spreadsheetml/2006/main" count="235" uniqueCount="152">
  <si>
    <t>Rady Miejskiej w Koszalinie</t>
  </si>
  <si>
    <t xml:space="preserve"> w złotych</t>
  </si>
  <si>
    <t>Lp.</t>
  </si>
  <si>
    <t>WYSZCZEGÓLNIENIE</t>
  </si>
  <si>
    <t>Przewidywane wykonanie                   2006 r.</t>
  </si>
  <si>
    <t>I</t>
  </si>
  <si>
    <t xml:space="preserve"> PRZYCHODY  OGÓŁEM                                                                                                                                    </t>
  </si>
  <si>
    <t>1.</t>
  </si>
  <si>
    <t xml:space="preserve"> Gminny Fundusz Ochrony Środowiska i Gospodarki Wodnej</t>
  </si>
  <si>
    <t>2.</t>
  </si>
  <si>
    <t xml:space="preserve"> Powiatowy Fundusz Ochrony Środowiska i Gospodarki Wodnej</t>
  </si>
  <si>
    <t>3.</t>
  </si>
  <si>
    <t>Powiatowy Fundusz Gospodarki Zasobem Geodezyjnym i Kartograficznym</t>
  </si>
  <si>
    <t>II</t>
  </si>
  <si>
    <t xml:space="preserve"> WYDATKI  OGÓŁEM</t>
  </si>
  <si>
    <t>III</t>
  </si>
  <si>
    <t>STAN ŚRODKÓW OBROTOWYCH NA KONIEC ROKU:</t>
  </si>
  <si>
    <t>Plan                                           2008 r.</t>
  </si>
  <si>
    <t xml:space="preserve">                        PLAN   PRZYCHODÓW   I   WYDATKÓW  </t>
  </si>
  <si>
    <t xml:space="preserve">                        FUNDUSZY  CELOWYCH </t>
  </si>
  <si>
    <t xml:space="preserve">                                    NA 2008 ROK</t>
  </si>
  <si>
    <t>Załącznik nr 18 do Uchwały</t>
  </si>
  <si>
    <t xml:space="preserve">Nr XXVIII / 177 / 2007 </t>
  </si>
  <si>
    <t xml:space="preserve">z dnia 20 grudnia 2007 r.      </t>
  </si>
  <si>
    <t xml:space="preserve">                                                                                                                Załącznik nr 18a do Uchwały</t>
  </si>
  <si>
    <t xml:space="preserve">                                                                                                                Nr XXVIII / 177 / 2007 </t>
  </si>
  <si>
    <t xml:space="preserve">                                                                                                                Rady Miejskiej w Koszalinie</t>
  </si>
  <si>
    <t xml:space="preserve">                                                                                                                z dnia 20 grudnia 2007 r.      </t>
  </si>
  <si>
    <t xml:space="preserve">           PLAN  FINANSOWY</t>
  </si>
  <si>
    <t xml:space="preserve">        GMINNEGO  FUNDUSZU  OCHRONY</t>
  </si>
  <si>
    <t xml:space="preserve">         ŚRODOWISKA  I  GOSPODARKI  WODNEJ</t>
  </si>
  <si>
    <t xml:space="preserve">             NA  2008  ROK</t>
  </si>
  <si>
    <t xml:space="preserve">         </t>
  </si>
  <si>
    <t>w złotych</t>
  </si>
  <si>
    <t>Dział           Rozdział                §</t>
  </si>
  <si>
    <t>Przewidywane wykonanie                     2006 r.</t>
  </si>
  <si>
    <t xml:space="preserve">Plan 
   na 2008 r.                          </t>
  </si>
  <si>
    <t>2</t>
  </si>
  <si>
    <t>STAN ŚRODKÓW OBROTOWYCH NA POCZĄTKU ROKU</t>
  </si>
  <si>
    <t>900         90011</t>
  </si>
  <si>
    <t>PRZYCHODY W CIĄGU ROKU</t>
  </si>
  <si>
    <t>0580</t>
  </si>
  <si>
    <t>Grzywny i inne kary pieniężne od osób prawnych i innych jednostek organizacyjnych</t>
  </si>
  <si>
    <t>0690</t>
  </si>
  <si>
    <t>Wpływy z różnych opłat</t>
  </si>
  <si>
    <t>0920</t>
  </si>
  <si>
    <t>Pozostałe odsetki</t>
  </si>
  <si>
    <t>PRZYCHODY OGÓŁEM</t>
  </si>
  <si>
    <t>IV</t>
  </si>
  <si>
    <t>WYDATKI OGÓŁEM</t>
  </si>
  <si>
    <t>Edukacja ekologiczna, propagowanie działań ekologicznych:</t>
  </si>
  <si>
    <t>Dotacje przekazane z funduszy celowych na realizację zadań bieżących dla jednostek niezaliczanych do sektora finansów publicznych</t>
  </si>
  <si>
    <t>z tego:</t>
  </si>
  <si>
    <t xml:space="preserve"> - dotacja dla Przedsiębiorstwa Gospodarki Komunalnej (PGK) na organizację 
Centrum Edukacji Ekologicznej (materiały edukacyjne, nagrody konkursowe, 
honoraria, szkolenia)</t>
  </si>
  <si>
    <t xml:space="preserve"> - dotacja dla Miejskich Wodociągów i Kanalizacji (MWiK) na organizację Centrum Edukacji Ekologicznej (materiały edukacyjne, nagrody konkursowe, honoraria, szkolenia)</t>
  </si>
  <si>
    <t>4210</t>
  </si>
  <si>
    <t>Zakup materiałów i wyposażenia</t>
  </si>
  <si>
    <t xml:space="preserve">w tym dla Pałacu Młodzieży - dofinansowanie zakupu nagród na konkurs "Ja i moje środowisko" </t>
  </si>
  <si>
    <t>Przedszkole Nr 15 - dofinansowanie zakupu nagród na konkurs "Chrońmy drzewa"</t>
  </si>
  <si>
    <t>4300</t>
  </si>
  <si>
    <t>Zakup usług pozostałych</t>
  </si>
  <si>
    <t>4700</t>
  </si>
  <si>
    <t>Szkolenia pracowników niebędących członkami korpusu służby cywilnej - dofinansowanie szkoleń dla pracowników ochrony środowiska</t>
  </si>
  <si>
    <t>Urządzanie i utrzymanie terenów zieleni, zadrzewień, zakrzewień oraz parków:</t>
  </si>
  <si>
    <r>
      <t>Dotacje przekazane z funduszy celowych na realizację zadań bieżących dla jednostek niezaliczanych do sektora finansów publicznych</t>
    </r>
    <r>
      <rPr>
        <i/>
        <sz val="9"/>
        <rFont val="Times New Roman CE"/>
        <family val="1"/>
      </rPr>
      <t xml:space="preserve"> - dotacja dla PGK na zadrzewienie cmentarza komunalnego, wykonanie nowych nasadzeń</t>
    </r>
  </si>
  <si>
    <t xml:space="preserve"> - prace pielęgnacyjno-lecznicze pojedynczych drzew przyulicznych, w parkach i na 
   zieleńcach miejskich</t>
  </si>
  <si>
    <t xml:space="preserve"> - obsadzenie drzewami, krzewami i pnączami pasów zieleni ulicznej w parkach i na  zieleńcach w mieście</t>
  </si>
  <si>
    <t xml:space="preserve"> - zwalczanie szrotówka kasztanowcowiaczka niszczącego kasztanowce na terenie 
   miasta Koszalina</t>
  </si>
  <si>
    <t xml:space="preserve"> - zagospodarowanie zielenią terenu położonego przy ul. Wielkopolskiej</t>
  </si>
  <si>
    <t xml:space="preserve"> - wykonanie i ustawienie drzewka z kwiatów jednorocznych przy ul. Zwycięstwa</t>
  </si>
  <si>
    <t xml:space="preserve"> - opracowanie inwentaryzacji zieleni na terenie zieleńców i pasów drogowych 
   przekazanych Zarządowi w zarządzanie lub administrację</t>
  </si>
  <si>
    <t>- opracowanie projektu zagospodarowania terenu przy ul.Wopistów do ul.Zdobywców Wału Pomorskiego o pow. 1,0296 ha</t>
  </si>
  <si>
    <t xml:space="preserve"> - prace pielęgnacyjno-lecznicze drzew na terenach administrowanych przez Zarząd Budynków Mieszkalnych (ZBM)</t>
  </si>
  <si>
    <t>6110</t>
  </si>
  <si>
    <r>
      <t xml:space="preserve">Wydatki inwestycyjne funduszy celowych - bagrowanie stawu w </t>
    </r>
    <r>
      <rPr>
        <i/>
        <sz val="9"/>
        <rFont val="Times New Roman CE"/>
        <family val="1"/>
      </rPr>
      <t>Parku Książąt Pomorskich "A"</t>
    </r>
  </si>
  <si>
    <t>Realizacja przedsięwzięć związanych z gospodarką odpadami:</t>
  </si>
  <si>
    <r>
      <t>Dotacje przekazane z funduszy celowych na realizację zadań bieżących dla jednostek niezaliczanych do sektora finansów publicznych</t>
    </r>
    <r>
      <rPr>
        <i/>
        <sz val="9"/>
        <rFont val="Times New Roman CE"/>
        <family val="1"/>
      </rPr>
      <t xml:space="preserve"> - dotacja dla PGK:  </t>
    </r>
  </si>
  <si>
    <t>- na adaptację części osłon śmietnikowych na punkty selektywnego zbioru odpadów</t>
  </si>
  <si>
    <t>- na budowę wiaty na placu kompostowania i sortowania odpadów</t>
  </si>
  <si>
    <t>- na budowę drugiego stanowiska do rozdzielania odpadów zmieszanych</t>
  </si>
  <si>
    <t xml:space="preserve"> - zagospodarowanie odpadów powstałych na terenie m. Koszalina w wyniku awarii ekologicznych</t>
  </si>
  <si>
    <t xml:space="preserve"> -dofinansowanie dla osób fizycznych na wykonanie zadań polegających na usuwaniu i unieszkodliwianiu elementów i materiałów zawierających azbest z obiektów budowlanych</t>
  </si>
  <si>
    <t>6270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</si>
  <si>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</si>
  <si>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</si>
  <si>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</si>
  <si>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</si>
  <si>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</si>
  <si>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</si>
  <si>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>4.</t>
  </si>
  <si>
    <t>Inne cele służące ochronie środowiska:</t>
  </si>
  <si>
    <r>
      <t xml:space="preserve">Dotacje przekazane z funduszy celowych na realizację zadań bieżących dla jednostek niezaliczanych do sektora finansów publicznych </t>
    </r>
    <r>
      <rPr>
        <i/>
        <sz val="9"/>
        <rFont val="Times New Roman CE"/>
        <family val="1"/>
      </rPr>
      <t xml:space="preserve">- dotacja dla MWiK na opracowanie dokumentacji i budowy urządzeń podczyszczających </t>
    </r>
  </si>
  <si>
    <t xml:space="preserve"> - organizacja akcji ekologicznych, m.in. "Sprzątanie Świata", "Dzień Ziemi", 
   "Święto Drzewa"</t>
  </si>
  <si>
    <t xml:space="preserve"> - konserwacja, naprawy oraz zakup pojemników i woreczków na psie odchody</t>
  </si>
  <si>
    <t xml:space="preserve"> - konserwacja, naprawy oraz zakup pojemników i woreczków na psie odchody 
   - dofinansowanie ZBM</t>
  </si>
  <si>
    <t xml:space="preserve"> - Komenda Miejska Państwowej Straży Pożarnej - zakup balotów słomy, sorbentów, neutralizatorów, sprzętu do prowadzenia działań z zakresu ratownictwa chemicznego </t>
  </si>
  <si>
    <t xml:space="preserve"> - oczyszczanie koryta rzeki Dzierżęcinki z narzuconych odpadów</t>
  </si>
  <si>
    <t xml:space="preserve"> - utrzymanie w należytym stanie pojemników na psie odchody</t>
  </si>
  <si>
    <t xml:space="preserve"> - utrzymanie w należytym stanie pojemników na psie odchody - dofinansowanie ZBM</t>
  </si>
  <si>
    <t xml:space="preserve"> - udrożnienie i regulacja rowów wraz ze skarpami</t>
  </si>
  <si>
    <t xml:space="preserve"> - likwidacja nielegalnych wysypisk oraz sprzątanie zaśmieconych terenów miejskich bez administratora</t>
  </si>
  <si>
    <t>- Komenda Miejska Państwowej Straży Pożarnej - dofinansowanie do przeglądów, konserwacji, napraw sprzętu do pomiaru stężeń substancji chemicznych, mierników, testerów, utylizacji zużytych sorbentów lub innych środków chemicznych orazszkoleń strażaków.</t>
  </si>
  <si>
    <t xml:space="preserve">- opracowanie Programu Ochrony Środowiska dla Miasta Koszalina na lata 2008-2011, Planu Gospodarki Odpadami dla Miasta Koszalina na lata 2008-2011 oraz Programu Usuwania Azbestu z terenu Miasta Koszalina  </t>
  </si>
  <si>
    <t xml:space="preserve"> - przeprowadzanie badań i analiz oraz opracowania wniosków z zakresu ochrony środowiska</t>
  </si>
  <si>
    <r>
      <t xml:space="preserve">Wydatki inwestycyjne funduszy celowych  - </t>
    </r>
    <r>
      <rPr>
        <i/>
        <sz val="9"/>
        <rFont val="Times New Roman CE"/>
        <family val="1"/>
      </rPr>
      <t>porządkowanie gospodarki wodno-ściekowej w rejonie ul. Monte Cassino</t>
    </r>
  </si>
  <si>
    <t>6120</t>
  </si>
  <si>
    <r>
      <t xml:space="preserve">Wydatki na zakupy inwestycyjne funduszy celowych - </t>
    </r>
    <r>
      <rPr>
        <i/>
        <sz val="9"/>
        <rFont val="Times New Roman CE"/>
        <family val="1"/>
      </rPr>
      <t>zakup systemów gromadzenia i przetwarzania danych związanych z dostępem do informacji o środowisku</t>
    </r>
  </si>
  <si>
    <r>
      <t xml:space="preserve">Dotacje z funduszy celowych na finansowanie lub dofinansowanie kosztów realizacji inwestycji  i zakupów inwestycyjnych jednostek niezaliczanych do sektora finansów publicznych - </t>
    </r>
    <r>
      <rPr>
        <i/>
        <sz val="9"/>
        <rFont val="Times New Roman CE"/>
        <family val="1"/>
      </rPr>
      <t xml:space="preserve">dofinansowanie dla Nadleśnictwa Manowo do budowy ścieżki przyrodniczo - rowerowej na terenie gminy m. Koszalin </t>
    </r>
  </si>
  <si>
    <t>V</t>
  </si>
  <si>
    <t>STAN ŚRODKÓW OBROTOWYCH NA KONIEC ROKU</t>
  </si>
  <si>
    <t xml:space="preserve">                                                                                                      Załącznik nr 18b do Uchwały</t>
  </si>
  <si>
    <t>Załącznik  nr 15b do Uchwały</t>
  </si>
  <si>
    <t xml:space="preserve">                                                                                                      Nr XXVIII / 177 / 2007 </t>
  </si>
  <si>
    <t>Nr       /       / 2006</t>
  </si>
  <si>
    <t xml:space="preserve">                                                                                                      Rady Miejskiej w Koszalinie</t>
  </si>
  <si>
    <t xml:space="preserve">                                                                                                      z dnia 20 grudnia 2007 r.      </t>
  </si>
  <si>
    <t xml:space="preserve">z dnia  ..    grudnia 2006 r.      </t>
  </si>
  <si>
    <t xml:space="preserve">         PLAN  FINANSOWY</t>
  </si>
  <si>
    <t xml:space="preserve">       POWIATOWEGO  FUNDUSZU   OCHRONY</t>
  </si>
  <si>
    <t xml:space="preserve">        ŚRODOWISKA  I  GOSPODARKI  WODNEJ</t>
  </si>
  <si>
    <t xml:space="preserve">            NA  2008  ROK</t>
  </si>
  <si>
    <t xml:space="preserve">w złotych </t>
  </si>
  <si>
    <t>Przewidywane wykonanie 2006 r.</t>
  </si>
  <si>
    <t>Plan                       2008 r.</t>
  </si>
  <si>
    <t xml:space="preserve"> WYDATKI OGÓŁEM</t>
  </si>
  <si>
    <t>Dofinansowanie dla Zarządu Dróg Miejskich do zakupu koszy ulicznych</t>
  </si>
  <si>
    <t xml:space="preserve">Dofinansowanie dla Zarządu Dróg Miejskich do wywozu nieczystości z koszy ulicznych. </t>
  </si>
  <si>
    <t>Likwidacja nielegalnych wysypisk oraz sprzątanie zaśmieconych terenów miejskich bez administratora</t>
  </si>
  <si>
    <t xml:space="preserve">                                                                                                      Załącznik Nr 18c do Uchwały</t>
  </si>
  <si>
    <t xml:space="preserve">       PLAN FINANSOWY</t>
  </si>
  <si>
    <t xml:space="preserve">POWIATOWEGO FUNDUSZU GOSPODARKI </t>
  </si>
  <si>
    <t xml:space="preserve">     ZASOBEM GEODEZYJNYM I KARTOGRAFICZNYM</t>
  </si>
  <si>
    <t xml:space="preserve">                               NA 2008 ROK</t>
  </si>
  <si>
    <t>Dział
Rozdział
§</t>
  </si>
  <si>
    <t>Przewidywane wykonanie                     2005 r.</t>
  </si>
  <si>
    <t>Plan na                                               2008 r.</t>
  </si>
  <si>
    <t>DZIAŁALNOŚĆ USŁUGOWA</t>
  </si>
  <si>
    <t>Fundusz Gospodarki Zasobem Geodezyjnym i Kartograficznym</t>
  </si>
  <si>
    <t>710          71030</t>
  </si>
  <si>
    <t>0830</t>
  </si>
  <si>
    <t>Wpływy z usług</t>
  </si>
  <si>
    <t>WYDATKI  OGÓŁEM</t>
  </si>
  <si>
    <t>Wydatki bieżące ( własne )</t>
  </si>
  <si>
    <t xml:space="preserve"> Przelewy redystrybucyjne (na CFZGiK  i  WFZGiK)</t>
  </si>
  <si>
    <t xml:space="preserve"> Zakup materiałów i wyposażenia</t>
  </si>
  <si>
    <t>Zakup pomocy naukowych, dydaktycznych i książek</t>
  </si>
  <si>
    <t xml:space="preserve"> Zakup usług pozostałych </t>
  </si>
  <si>
    <t>Szkolenia pracowników niebędących członkami korpusu służby cywilnej</t>
  </si>
  <si>
    <t xml:space="preserve">Zakup materiałów papierniczych do sprzętu drukarskiego i urządzeń kserograficznych </t>
  </si>
  <si>
    <t>Wydatki inwestycyjne</t>
  </si>
  <si>
    <t>Wydatki na zakupy inwestycyjne funduszy celowych</t>
  </si>
  <si>
    <t>STAN ŚRODKÓW OBROTOWYCH  
NA KONIEC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</si>
</sst>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2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4"/>
      <name val="Arial CE"/>
      <family val="2"/>
    </font>
    <font>
      <b/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sz val="13"/>
      <name val="Times New Roman CE"/>
      <family val="1"/>
    </font>
    <font>
      <sz val="14"/>
      <name val="Times New Roman CE"/>
      <family val="1"/>
    </font>
    <font>
      <i/>
      <sz val="9"/>
      <name val="Times New Roman CE"/>
      <family val="1"/>
    </font>
    <font>
      <sz val="10"/>
      <name val="MS Sans Serif"/>
      <family val="0"/>
    </font>
    <font>
      <sz val="13"/>
      <name val="Times New Roman CE"/>
      <family val="1"/>
    </font>
    <font>
      <i/>
      <sz val="13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17" applyFont="1" applyAlignment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centerContinuous"/>
    </xf>
    <xf numFmtId="0" fontId="12" fillId="0" borderId="0" xfId="0" applyNumberFormat="1" applyFont="1" applyFill="1" applyBorder="1" applyAlignment="1" applyProtection="1">
      <alignment vertical="top"/>
      <protection/>
    </xf>
    <xf numFmtId="3" fontId="12" fillId="0" borderId="0" xfId="0" applyNumberFormat="1" applyFont="1" applyFill="1" applyBorder="1" applyAlignment="1" applyProtection="1">
      <alignment horizontal="center" vertical="top"/>
      <protection/>
    </xf>
    <xf numFmtId="4" fontId="1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0" borderId="2" xfId="0" applyNumberFormat="1" applyFont="1" applyFill="1" applyBorder="1" applyAlignment="1" applyProtection="1">
      <alignment horizontal="center" vertical="center" wrapText="1"/>
      <protection/>
    </xf>
    <xf numFmtId="165" fontId="5" fillId="0" borderId="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4" fillId="0" borderId="25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26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vertical="center" wrapText="1"/>
      <protection/>
    </xf>
    <xf numFmtId="3" fontId="1" fillId="0" borderId="27" xfId="0" applyNumberFormat="1" applyFont="1" applyFill="1" applyBorder="1" applyAlignment="1" applyProtection="1">
      <alignment horizontal="right" vertical="center"/>
      <protection/>
    </xf>
    <xf numFmtId="3" fontId="1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30" xfId="0" applyNumberFormat="1" applyFont="1" applyFill="1" applyBorder="1" applyAlignment="1" applyProtection="1">
      <alignment horizontal="right" vertical="center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17" fillId="0" borderId="32" xfId="0" applyNumberFormat="1" applyFont="1" applyFill="1" applyBorder="1" applyAlignment="1" applyProtection="1">
      <alignment vertical="center"/>
      <protection/>
    </xf>
    <xf numFmtId="3" fontId="17" fillId="0" borderId="33" xfId="0" applyNumberFormat="1" applyFont="1" applyFill="1" applyBorder="1" applyAlignment="1" applyProtection="1">
      <alignment horizontal="right" vertical="center"/>
      <protection/>
    </xf>
    <xf numFmtId="3" fontId="17" fillId="0" borderId="34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3" fontId="17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15" xfId="0" applyNumberFormat="1" applyFont="1" applyFill="1" applyBorder="1" applyAlignment="1" applyProtection="1">
      <alignment vertical="center" wrapText="1"/>
      <protection/>
    </xf>
    <xf numFmtId="0" fontId="10" fillId="0" borderId="14" xfId="0" applyFont="1" applyBorder="1" applyAlignment="1">
      <alignment wrapText="1"/>
    </xf>
    <xf numFmtId="3" fontId="10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33" xfId="0" applyFont="1" applyBorder="1" applyAlignment="1">
      <alignment wrapText="1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horizontal="right" vertical="center"/>
      <protection/>
    </xf>
    <xf numFmtId="3" fontId="1" fillId="0" borderId="36" xfId="0" applyNumberFormat="1" applyFont="1" applyFill="1" applyBorder="1" applyAlignment="1" applyProtection="1">
      <alignment horizontal="right" vertical="center"/>
      <protection/>
    </xf>
    <xf numFmtId="49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vertical="center" wrapText="1"/>
      <protection/>
    </xf>
    <xf numFmtId="3" fontId="1" fillId="0" borderId="33" xfId="0" applyNumberFormat="1" applyFont="1" applyFill="1" applyBorder="1" applyAlignment="1" applyProtection="1">
      <alignment horizontal="right" vertical="center"/>
      <protection/>
    </xf>
    <xf numFmtId="3" fontId="10" fillId="0" borderId="37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vertical="center" wrapText="1"/>
      <protection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164" fontId="6" fillId="0" borderId="18" xfId="19" applyNumberFormat="1" applyFont="1" applyFill="1" applyBorder="1" applyAlignment="1" applyProtection="1">
      <alignment vertical="center" wrapText="1"/>
      <protection locked="0"/>
    </xf>
    <xf numFmtId="3" fontId="1" fillId="0" borderId="32" xfId="0" applyNumberFormat="1" applyFont="1" applyFill="1" applyBorder="1" applyAlignment="1" applyProtection="1">
      <alignment horizontal="right" vertical="center"/>
      <protection/>
    </xf>
    <xf numFmtId="3" fontId="6" fillId="0" borderId="37" xfId="0" applyNumberFormat="1" applyFont="1" applyFill="1" applyBorder="1" applyAlignment="1" applyProtection="1">
      <alignment horizontal="right" vertical="center"/>
      <protection/>
    </xf>
    <xf numFmtId="0" fontId="17" fillId="0" borderId="38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vertical="center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3" fontId="17" fillId="0" borderId="18" xfId="0" applyNumberFormat="1" applyFont="1" applyFill="1" applyBorder="1" applyAlignment="1" applyProtection="1">
      <alignment horizontal="right" vertical="center"/>
      <protection/>
    </xf>
    <xf numFmtId="3" fontId="17" fillId="0" borderId="28" xfId="0" applyNumberFormat="1" applyFont="1" applyFill="1" applyBorder="1" applyAlignment="1" applyProtection="1">
      <alignment horizontal="right" vertical="center"/>
      <protection/>
    </xf>
    <xf numFmtId="0" fontId="17" fillId="0" borderId="39" xfId="0" applyNumberFormat="1" applyFont="1" applyFill="1" applyBorder="1" applyAlignment="1" applyProtection="1">
      <alignment horizontal="center" vertical="center"/>
      <protection/>
    </xf>
    <xf numFmtId="0" fontId="18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35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 vertical="center" wrapText="1"/>
    </xf>
    <xf numFmtId="3" fontId="10" fillId="0" borderId="18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49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Font="1" applyBorder="1" applyAlignment="1">
      <alignment vertical="center" wrapText="1"/>
    </xf>
    <xf numFmtId="3" fontId="10" fillId="0" borderId="18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 vertical="center" wrapText="1"/>
    </xf>
    <xf numFmtId="3" fontId="10" fillId="0" borderId="33" xfId="0" applyNumberFormat="1" applyFont="1" applyBorder="1" applyAlignment="1">
      <alignment horizontal="right"/>
    </xf>
    <xf numFmtId="0" fontId="1" fillId="0" borderId="32" xfId="0" applyFont="1" applyBorder="1" applyAlignment="1">
      <alignment vertical="center" wrapText="1"/>
    </xf>
    <xf numFmtId="3" fontId="1" fillId="0" borderId="18" xfId="0" applyNumberFormat="1" applyFont="1" applyBorder="1" applyAlignment="1">
      <alignment horizontal="right"/>
    </xf>
    <xf numFmtId="3" fontId="1" fillId="0" borderId="37" xfId="0" applyNumberFormat="1" applyFont="1" applyFill="1" applyBorder="1" applyAlignment="1" applyProtection="1">
      <alignment horizontal="right" vertical="center"/>
      <protection/>
    </xf>
    <xf numFmtId="0" fontId="17" fillId="0" borderId="19" xfId="0" applyNumberFormat="1" applyFont="1" applyFill="1" applyBorder="1" applyAlignment="1" applyProtection="1">
      <alignment vertical="center"/>
      <protection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3" fontId="10" fillId="0" borderId="36" xfId="0" applyNumberFormat="1" applyFont="1" applyFill="1" applyBorder="1" applyAlignment="1" applyProtection="1">
      <alignment horizontal="right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0" fillId="0" borderId="15" xfId="0" applyNumberFormat="1" applyFont="1" applyFill="1" applyBorder="1" applyAlignment="1" applyProtection="1">
      <alignment wrapText="1"/>
      <protection/>
    </xf>
    <xf numFmtId="3" fontId="10" fillId="0" borderId="14" xfId="0" applyNumberFormat="1" applyFont="1" applyFill="1" applyBorder="1" applyAlignment="1" applyProtection="1">
      <alignment horizontal="right" vertical="center"/>
      <protection/>
    </xf>
    <xf numFmtId="3" fontId="10" fillId="0" borderId="22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vertical="center"/>
      <protection/>
    </xf>
    <xf numFmtId="3" fontId="10" fillId="0" borderId="33" xfId="0" applyNumberFormat="1" applyFont="1" applyFill="1" applyBorder="1" applyAlignment="1" applyProtection="1">
      <alignment horizontal="right" vertical="center"/>
      <protection/>
    </xf>
    <xf numFmtId="0" fontId="1" fillId="0" borderId="40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9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/>
    </xf>
    <xf numFmtId="49" fontId="20" fillId="0" borderId="18" xfId="0" applyNumberFormat="1" applyFont="1" applyFill="1" applyBorder="1" applyAlignment="1" applyProtection="1">
      <alignment horizontal="center" vertical="center" wrapText="1"/>
      <protection/>
    </xf>
    <xf numFmtId="3" fontId="17" fillId="0" borderId="18" xfId="0" applyNumberFormat="1" applyFont="1" applyBorder="1" applyAlignment="1">
      <alignment vertical="center"/>
    </xf>
    <xf numFmtId="3" fontId="17" fillId="0" borderId="28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3" fontId="1" fillId="0" borderId="28" xfId="0" applyNumberFormat="1" applyFont="1" applyBorder="1" applyAlignment="1">
      <alignment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vertical="center"/>
    </xf>
    <xf numFmtId="0" fontId="4" fillId="0" borderId="10" xfId="0" applyFont="1" applyBorder="1" applyAlignment="1">
      <alignment horizontal="centerContinuous" vertical="center" wrapText="1"/>
    </xf>
    <xf numFmtId="0" fontId="12" fillId="0" borderId="43" xfId="0" applyFont="1" applyBorder="1" applyAlignment="1">
      <alignment horizontal="centerContinuous" vertical="center" wrapText="1"/>
    </xf>
    <xf numFmtId="0" fontId="19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" fontId="14" fillId="0" borderId="38" xfId="0" applyNumberFormat="1" applyFont="1" applyBorder="1" applyAlignment="1">
      <alignment horizontal="center" vertical="center" wrapText="1"/>
    </xf>
    <xf numFmtId="1" fontId="14" fillId="0" borderId="19" xfId="0" applyNumberFormat="1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1" fontId="14" fillId="0" borderId="18" xfId="0" applyNumberFormat="1" applyFont="1" applyFill="1" applyBorder="1" applyAlignment="1" applyProtection="1">
      <alignment horizontal="center" vertical="center" wrapText="1"/>
      <protection/>
    </xf>
    <xf numFmtId="1" fontId="14" fillId="0" borderId="20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Alignment="1">
      <alignment horizontal="center" vertical="center" wrapText="1"/>
    </xf>
    <xf numFmtId="0" fontId="4" fillId="0" borderId="38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19" fillId="0" borderId="35" xfId="0" applyFont="1" applyBorder="1" applyAlignment="1">
      <alignment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3" fontId="1" fillId="0" borderId="33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3" fontId="1" fillId="0" borderId="18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" fillId="0" borderId="33" xfId="0" applyNumberFormat="1" applyFont="1" applyFill="1" applyBorder="1" applyAlignment="1" applyProtection="1">
      <alignment vertical="center" wrapText="1"/>
      <protection/>
    </xf>
    <xf numFmtId="0" fontId="21" fillId="0" borderId="15" xfId="0" applyFont="1" applyBorder="1" applyAlignment="1">
      <alignment horizontal="center" vertical="center"/>
    </xf>
    <xf numFmtId="164" fontId="1" fillId="0" borderId="14" xfId="19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3" fontId="20" fillId="0" borderId="14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6" sqref="E6"/>
    </sheetView>
  </sheetViews>
  <sheetFormatPr defaultColWidth="9.00390625" defaultRowHeight="12.75"/>
  <cols>
    <col min="1" max="1" width="9.125" style="2" customWidth="1"/>
    <col min="2" max="2" width="50.25390625" style="2" customWidth="1"/>
    <col min="3" max="3" width="14.75390625" style="2" hidden="1" customWidth="1"/>
    <col min="4" max="4" width="21.75390625" style="2" customWidth="1"/>
    <col min="5" max="16384" width="9.125" style="2" customWidth="1"/>
  </cols>
  <sheetData>
    <row r="1" spans="1:4" ht="13.5" customHeight="1">
      <c r="A1" s="1"/>
      <c r="D1" s="1" t="s">
        <v>21</v>
      </c>
    </row>
    <row r="2" spans="1:4" ht="13.5" customHeight="1">
      <c r="A2" s="1"/>
      <c r="D2" s="40" t="s">
        <v>22</v>
      </c>
    </row>
    <row r="3" spans="1:4" ht="13.5" customHeight="1">
      <c r="A3" s="1"/>
      <c r="D3" s="40" t="s">
        <v>0</v>
      </c>
    </row>
    <row r="4" spans="1:4" ht="13.5" customHeight="1">
      <c r="A4" s="1"/>
      <c r="D4" s="40" t="s">
        <v>23</v>
      </c>
    </row>
    <row r="5" spans="1:4" ht="43.5" customHeight="1">
      <c r="A5" s="1"/>
      <c r="B5" s="1"/>
      <c r="C5" s="1"/>
      <c r="D5" s="1"/>
    </row>
    <row r="6" spans="1:4" ht="19.5" customHeight="1">
      <c r="A6" s="277" t="s">
        <v>18</v>
      </c>
      <c r="B6" s="278"/>
      <c r="C6" s="279"/>
      <c r="D6" s="279"/>
    </row>
    <row r="7" spans="2:5" ht="19.5" customHeight="1">
      <c r="B7" s="4" t="s">
        <v>19</v>
      </c>
      <c r="C7" s="5"/>
      <c r="D7" s="5"/>
      <c r="E7" s="5"/>
    </row>
    <row r="8" spans="1:4" ht="19.5" customHeight="1">
      <c r="A8" s="1"/>
      <c r="B8" s="4" t="s">
        <v>20</v>
      </c>
      <c r="C8" s="1"/>
      <c r="D8" s="1"/>
    </row>
    <row r="9" spans="1:4" ht="40.5" customHeight="1" thickBot="1">
      <c r="A9" s="1"/>
      <c r="B9" s="1"/>
      <c r="C9" s="1"/>
      <c r="D9" s="39" t="s">
        <v>1</v>
      </c>
    </row>
    <row r="10" spans="1:4" ht="43.5" customHeight="1" thickTop="1">
      <c r="A10" s="6" t="s">
        <v>2</v>
      </c>
      <c r="B10" s="7" t="s">
        <v>3</v>
      </c>
      <c r="C10" s="8" t="s">
        <v>4</v>
      </c>
      <c r="D10" s="9" t="s">
        <v>17</v>
      </c>
    </row>
    <row r="11" spans="1:4" s="14" customFormat="1" ht="12" customHeight="1" thickBot="1">
      <c r="A11" s="10">
        <v>1</v>
      </c>
      <c r="B11" s="11">
        <v>2</v>
      </c>
      <c r="C11" s="12">
        <v>3</v>
      </c>
      <c r="D11" s="13">
        <v>3</v>
      </c>
    </row>
    <row r="12" spans="1:4" ht="27" customHeight="1" thickBot="1" thickTop="1">
      <c r="A12" s="15" t="s">
        <v>5</v>
      </c>
      <c r="B12" s="16" t="s">
        <v>6</v>
      </c>
      <c r="C12" s="17">
        <f>SUM(C13:C15)</f>
        <v>3587981</v>
      </c>
      <c r="D12" s="18">
        <f>SUM(D13:D15)</f>
        <v>1516000</v>
      </c>
    </row>
    <row r="13" spans="1:4" s="23" customFormat="1" ht="25.5" customHeight="1" thickTop="1">
      <c r="A13" s="19" t="s">
        <v>7</v>
      </c>
      <c r="B13" s="20" t="s">
        <v>8</v>
      </c>
      <c r="C13" s="21">
        <v>2000000</v>
      </c>
      <c r="D13" s="22">
        <v>976000</v>
      </c>
    </row>
    <row r="14" spans="1:4" s="23" customFormat="1" ht="25.5" customHeight="1">
      <c r="A14" s="24" t="s">
        <v>9</v>
      </c>
      <c r="B14" s="25" t="s">
        <v>10</v>
      </c>
      <c r="C14" s="26">
        <v>8854</v>
      </c>
      <c r="D14" s="27">
        <v>100000</v>
      </c>
    </row>
    <row r="15" spans="1:4" s="23" customFormat="1" ht="30" customHeight="1" thickBot="1">
      <c r="A15" s="19" t="s">
        <v>11</v>
      </c>
      <c r="B15" s="28" t="s">
        <v>12</v>
      </c>
      <c r="C15" s="21">
        <v>1579127</v>
      </c>
      <c r="D15" s="22">
        <v>440000</v>
      </c>
    </row>
    <row r="16" spans="1:4" ht="27" customHeight="1" thickBot="1" thickTop="1">
      <c r="A16" s="15" t="s">
        <v>13</v>
      </c>
      <c r="B16" s="16" t="s">
        <v>14</v>
      </c>
      <c r="C16" s="17">
        <f>SUM(C17:C19)</f>
        <v>2454600</v>
      </c>
      <c r="D16" s="18">
        <f>SUM(D17:D19)</f>
        <v>1516000</v>
      </c>
    </row>
    <row r="17" spans="1:4" s="23" customFormat="1" ht="25.5" customHeight="1" thickTop="1">
      <c r="A17" s="19" t="s">
        <v>7</v>
      </c>
      <c r="B17" s="20" t="s">
        <v>8</v>
      </c>
      <c r="C17" s="21">
        <v>1385000</v>
      </c>
      <c r="D17" s="22">
        <v>976000</v>
      </c>
    </row>
    <row r="18" spans="1:4" s="23" customFormat="1" ht="25.5" customHeight="1">
      <c r="A18" s="29" t="s">
        <v>9</v>
      </c>
      <c r="B18" s="30" t="s">
        <v>10</v>
      </c>
      <c r="C18" s="31">
        <v>8000</v>
      </c>
      <c r="D18" s="27">
        <v>100000</v>
      </c>
    </row>
    <row r="19" spans="1:4" s="23" customFormat="1" ht="30" customHeight="1" thickBot="1">
      <c r="A19" s="32" t="s">
        <v>11</v>
      </c>
      <c r="B19" s="33" t="s">
        <v>12</v>
      </c>
      <c r="C19" s="34">
        <v>1061600</v>
      </c>
      <c r="D19" s="35">
        <v>440000</v>
      </c>
    </row>
    <row r="20" spans="1:4" ht="36.75" customHeight="1" thickBot="1" thickTop="1">
      <c r="A20" s="15" t="s">
        <v>15</v>
      </c>
      <c r="B20" s="36" t="s">
        <v>16</v>
      </c>
      <c r="C20" s="17">
        <f aca="true" t="shared" si="0" ref="C20:D23">C12-C16</f>
        <v>1133381</v>
      </c>
      <c r="D20" s="18">
        <f t="shared" si="0"/>
        <v>0</v>
      </c>
    </row>
    <row r="21" spans="1:4" s="23" customFormat="1" ht="25.5" customHeight="1" thickTop="1">
      <c r="A21" s="19" t="s">
        <v>7</v>
      </c>
      <c r="B21" s="20" t="s">
        <v>8</v>
      </c>
      <c r="C21" s="21">
        <f t="shared" si="0"/>
        <v>615000</v>
      </c>
      <c r="D21" s="22">
        <f t="shared" si="0"/>
        <v>0</v>
      </c>
    </row>
    <row r="22" spans="1:4" s="23" customFormat="1" ht="25.5" customHeight="1">
      <c r="A22" s="29" t="s">
        <v>9</v>
      </c>
      <c r="B22" s="30" t="s">
        <v>10</v>
      </c>
      <c r="C22" s="31">
        <f t="shared" si="0"/>
        <v>854</v>
      </c>
      <c r="D22" s="27">
        <f t="shared" si="0"/>
        <v>0</v>
      </c>
    </row>
    <row r="23" spans="1:4" s="23" customFormat="1" ht="30" customHeight="1" thickBot="1">
      <c r="A23" s="32" t="s">
        <v>11</v>
      </c>
      <c r="B23" s="33" t="s">
        <v>12</v>
      </c>
      <c r="C23" s="34">
        <f t="shared" si="0"/>
        <v>517527</v>
      </c>
      <c r="D23" s="35">
        <f t="shared" si="0"/>
        <v>0</v>
      </c>
    </row>
    <row r="24" spans="1:3" ht="19.5" thickTop="1">
      <c r="A24" s="3"/>
      <c r="B24" s="3"/>
      <c r="C24" s="37"/>
    </row>
    <row r="26" spans="3:4" ht="12.75">
      <c r="C26" s="38"/>
      <c r="D26" s="38"/>
    </row>
  </sheetData>
  <mergeCells count="1">
    <mergeCell ref="A6:D6"/>
  </mergeCells>
  <printOptions horizontalCentered="1"/>
  <pageMargins left="1.1023622047244095" right="0.7874015748031497" top="0.984251968503937" bottom="0.984251968503937" header="0.5118110236220472" footer="0.5118110236220472"/>
  <pageSetup firstPageNumber="4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1">
      <selection activeCell="C14" sqref="C14"/>
    </sheetView>
  </sheetViews>
  <sheetFormatPr defaultColWidth="9.00390625" defaultRowHeight="12.75"/>
  <cols>
    <col min="1" max="1" width="5.875" style="41" customWidth="1"/>
    <col min="2" max="2" width="9.625" style="42" customWidth="1"/>
    <col min="3" max="3" width="57.375" style="46" customWidth="1"/>
    <col min="4" max="4" width="13.25390625" style="44" hidden="1" customWidth="1"/>
    <col min="5" max="5" width="15.75390625" style="45" customWidth="1"/>
    <col min="6" max="16384" width="9.125" style="46" customWidth="1"/>
  </cols>
  <sheetData>
    <row r="1" ht="12.75">
      <c r="C1" s="43" t="s">
        <v>24</v>
      </c>
    </row>
    <row r="2" ht="12.75">
      <c r="C2" s="40" t="s">
        <v>25</v>
      </c>
    </row>
    <row r="3" spans="1:3" s="49" customFormat="1" ht="12.75" customHeight="1">
      <c r="A3" s="47"/>
      <c r="B3" s="48"/>
      <c r="C3" s="40" t="s">
        <v>26</v>
      </c>
    </row>
    <row r="4" spans="1:3" s="49" customFormat="1" ht="14.25" customHeight="1">
      <c r="A4" s="47"/>
      <c r="B4" s="48"/>
      <c r="C4" s="40" t="s">
        <v>27</v>
      </c>
    </row>
    <row r="5" spans="1:5" s="53" customFormat="1" ht="17.25" customHeight="1">
      <c r="A5" s="50"/>
      <c r="B5" s="51"/>
      <c r="C5" s="52" t="s">
        <v>28</v>
      </c>
      <c r="E5" s="54"/>
    </row>
    <row r="6" spans="1:5" s="53" customFormat="1" ht="16.5">
      <c r="A6" s="50"/>
      <c r="B6" s="51"/>
      <c r="C6" s="52" t="s">
        <v>29</v>
      </c>
      <c r="E6" s="54"/>
    </row>
    <row r="7" spans="1:5" s="53" customFormat="1" ht="15.75" customHeight="1">
      <c r="A7" s="50"/>
      <c r="B7" s="51"/>
      <c r="C7" s="52" t="s">
        <v>30</v>
      </c>
      <c r="D7" s="55"/>
      <c r="E7" s="54"/>
    </row>
    <row r="8" spans="1:5" s="53" customFormat="1" ht="15.75" customHeight="1">
      <c r="A8" s="50"/>
      <c r="B8" s="51"/>
      <c r="C8" s="52" t="s">
        <v>31</v>
      </c>
      <c r="D8" s="55"/>
      <c r="E8" s="54"/>
    </row>
    <row r="9" spans="1:5" ht="12.75" customHeight="1" thickBot="1">
      <c r="A9" s="41" t="s">
        <v>32</v>
      </c>
      <c r="C9" s="56"/>
      <c r="E9" s="57" t="s">
        <v>33</v>
      </c>
    </row>
    <row r="10" ht="8.25" customHeight="1" hidden="1">
      <c r="B10" s="58"/>
    </row>
    <row r="11" spans="1:5" s="63" customFormat="1" ht="34.5" customHeight="1" thickBot="1" thickTop="1">
      <c r="A11" s="59" t="s">
        <v>2</v>
      </c>
      <c r="B11" s="60" t="s">
        <v>34</v>
      </c>
      <c r="C11" s="7" t="s">
        <v>3</v>
      </c>
      <c r="D11" s="61" t="s">
        <v>35</v>
      </c>
      <c r="E11" s="62" t="s">
        <v>36</v>
      </c>
    </row>
    <row r="12" spans="1:5" s="68" customFormat="1" ht="12.75" customHeight="1" thickBot="1" thickTop="1">
      <c r="A12" s="64">
        <v>1</v>
      </c>
      <c r="B12" s="65" t="s">
        <v>37</v>
      </c>
      <c r="C12" s="66">
        <v>3</v>
      </c>
      <c r="D12" s="66">
        <v>4</v>
      </c>
      <c r="E12" s="67">
        <v>4</v>
      </c>
    </row>
    <row r="13" spans="1:5" s="68" customFormat="1" ht="33" thickBot="1" thickTop="1">
      <c r="A13" s="69" t="s">
        <v>5</v>
      </c>
      <c r="B13" s="65"/>
      <c r="C13" s="70" t="s">
        <v>38</v>
      </c>
      <c r="D13" s="66"/>
      <c r="E13" s="71">
        <v>176000</v>
      </c>
    </row>
    <row r="14" spans="1:5" s="76" customFormat="1" ht="24.75" customHeight="1" thickBot="1" thickTop="1">
      <c r="A14" s="69" t="s">
        <v>13</v>
      </c>
      <c r="B14" s="72" t="s">
        <v>39</v>
      </c>
      <c r="C14" s="73" t="s">
        <v>40</v>
      </c>
      <c r="D14" s="74">
        <f>SUM(D15:D16)</f>
        <v>629047</v>
      </c>
      <c r="E14" s="75">
        <f>SUM(E15:E17)</f>
        <v>800000</v>
      </c>
    </row>
    <row r="15" spans="1:5" s="49" customFormat="1" ht="29.25" customHeight="1" thickTop="1">
      <c r="A15" s="77"/>
      <c r="B15" s="78" t="s">
        <v>41</v>
      </c>
      <c r="C15" s="79" t="s">
        <v>42</v>
      </c>
      <c r="D15" s="80">
        <v>594047</v>
      </c>
      <c r="E15" s="81">
        <v>10000</v>
      </c>
    </row>
    <row r="16" spans="1:5" s="49" customFormat="1" ht="17.25" customHeight="1">
      <c r="A16" s="77"/>
      <c r="B16" s="78" t="s">
        <v>43</v>
      </c>
      <c r="C16" s="82" t="s">
        <v>44</v>
      </c>
      <c r="D16" s="80">
        <v>35000</v>
      </c>
      <c r="E16" s="81">
        <v>780000</v>
      </c>
    </row>
    <row r="17" spans="1:5" s="49" customFormat="1" ht="17.25" customHeight="1" thickBot="1">
      <c r="A17" s="77"/>
      <c r="B17" s="83" t="s">
        <v>45</v>
      </c>
      <c r="C17" s="84" t="s">
        <v>46</v>
      </c>
      <c r="D17" s="85"/>
      <c r="E17" s="86">
        <v>10000</v>
      </c>
    </row>
    <row r="18" spans="1:5" s="76" customFormat="1" ht="23.25" customHeight="1" thickBot="1" thickTop="1">
      <c r="A18" s="87" t="s">
        <v>15</v>
      </c>
      <c r="B18" s="88"/>
      <c r="C18" s="70" t="s">
        <v>47</v>
      </c>
      <c r="D18" s="89"/>
      <c r="E18" s="75">
        <f>E13+E14</f>
        <v>976000</v>
      </c>
    </row>
    <row r="19" spans="1:5" s="76" customFormat="1" ht="25.5" customHeight="1" thickBot="1" thickTop="1">
      <c r="A19" s="90" t="s">
        <v>48</v>
      </c>
      <c r="B19" s="72" t="s">
        <v>39</v>
      </c>
      <c r="C19" s="73" t="s">
        <v>49</v>
      </c>
      <c r="D19" s="74" t="e">
        <f>D20+D30+#REF!+D43</f>
        <v>#REF!</v>
      </c>
      <c r="E19" s="75">
        <f>E20+E30+E43+E59</f>
        <v>976000</v>
      </c>
    </row>
    <row r="20" spans="1:5" s="96" customFormat="1" ht="18.75" customHeight="1" thickTop="1">
      <c r="A20" s="91" t="s">
        <v>7</v>
      </c>
      <c r="B20" s="92"/>
      <c r="C20" s="93" t="s">
        <v>50</v>
      </c>
      <c r="D20" s="94">
        <f>SUM(D24:D28)</f>
        <v>113000</v>
      </c>
      <c r="E20" s="95">
        <f>E21+E25+E28+E29</f>
        <v>103000</v>
      </c>
    </row>
    <row r="21" spans="1:5" s="96" customFormat="1" ht="30" customHeight="1">
      <c r="A21" s="97"/>
      <c r="B21" s="98">
        <v>2450</v>
      </c>
      <c r="C21" s="99" t="s">
        <v>51</v>
      </c>
      <c r="D21" s="100"/>
      <c r="E21" s="101">
        <f>SUM(E23:E24)</f>
        <v>30000</v>
      </c>
    </row>
    <row r="22" spans="1:5" s="96" customFormat="1" ht="13.5" customHeight="1">
      <c r="A22" s="97"/>
      <c r="B22" s="98"/>
      <c r="C22" s="102" t="s">
        <v>52</v>
      </c>
      <c r="D22" s="100"/>
      <c r="E22" s="101"/>
    </row>
    <row r="23" spans="1:5" s="96" customFormat="1" ht="37.5" customHeight="1">
      <c r="A23" s="97"/>
      <c r="B23" s="98"/>
      <c r="C23" s="103" t="s">
        <v>53</v>
      </c>
      <c r="D23" s="100"/>
      <c r="E23" s="104">
        <v>15000</v>
      </c>
    </row>
    <row r="24" spans="1:5" s="96" customFormat="1" ht="36">
      <c r="A24" s="97"/>
      <c r="B24" s="98"/>
      <c r="C24" s="105" t="s">
        <v>54</v>
      </c>
      <c r="D24" s="106">
        <v>50000</v>
      </c>
      <c r="E24" s="104">
        <v>15000</v>
      </c>
    </row>
    <row r="25" spans="1:5" s="49" customFormat="1" ht="15" customHeight="1">
      <c r="A25" s="107"/>
      <c r="B25" s="108" t="s">
        <v>55</v>
      </c>
      <c r="C25" s="109" t="s">
        <v>56</v>
      </c>
      <c r="D25" s="110">
        <v>37600</v>
      </c>
      <c r="E25" s="111">
        <v>43000</v>
      </c>
    </row>
    <row r="26" spans="1:5" s="49" customFormat="1" ht="24.75" customHeight="1">
      <c r="A26" s="107"/>
      <c r="B26" s="112"/>
      <c r="C26" s="113" t="s">
        <v>57</v>
      </c>
      <c r="D26" s="114"/>
      <c r="E26" s="115">
        <v>8000</v>
      </c>
    </row>
    <row r="27" spans="1:5" s="49" customFormat="1" ht="24" hidden="1">
      <c r="A27" s="107"/>
      <c r="B27" s="83"/>
      <c r="C27" s="116" t="s">
        <v>58</v>
      </c>
      <c r="D27" s="106"/>
      <c r="E27" s="104"/>
    </row>
    <row r="28" spans="1:5" s="49" customFormat="1" ht="17.25" customHeight="1">
      <c r="A28" s="107"/>
      <c r="B28" s="78" t="s">
        <v>59</v>
      </c>
      <c r="C28" s="82" t="s">
        <v>60</v>
      </c>
      <c r="D28" s="117">
        <v>25400</v>
      </c>
      <c r="E28" s="118">
        <v>25000</v>
      </c>
    </row>
    <row r="29" spans="1:5" s="49" customFormat="1" ht="24">
      <c r="A29" s="107"/>
      <c r="B29" s="83" t="s">
        <v>61</v>
      </c>
      <c r="C29" s="119" t="s">
        <v>62</v>
      </c>
      <c r="D29" s="120"/>
      <c r="E29" s="121">
        <v>5000</v>
      </c>
    </row>
    <row r="30" spans="1:5" s="96" customFormat="1" ht="27.75" customHeight="1">
      <c r="A30" s="122" t="s">
        <v>9</v>
      </c>
      <c r="B30" s="123"/>
      <c r="C30" s="124" t="s">
        <v>63</v>
      </c>
      <c r="D30" s="125">
        <f>SUM(D32:D41)</f>
        <v>393000</v>
      </c>
      <c r="E30" s="126">
        <f>E31+E32+E42</f>
        <v>316000</v>
      </c>
    </row>
    <row r="31" spans="1:5" s="96" customFormat="1" ht="39.75" customHeight="1" hidden="1">
      <c r="A31" s="127"/>
      <c r="B31" s="98">
        <v>2450</v>
      </c>
      <c r="C31" s="99" t="s">
        <v>64</v>
      </c>
      <c r="D31" s="110">
        <v>0</v>
      </c>
      <c r="E31" s="111">
        <v>0</v>
      </c>
    </row>
    <row r="32" spans="1:5" s="49" customFormat="1" ht="15.75" customHeight="1">
      <c r="A32" s="128"/>
      <c r="B32" s="108" t="s">
        <v>59</v>
      </c>
      <c r="C32" s="109" t="s">
        <v>60</v>
      </c>
      <c r="D32" s="110">
        <v>234000</v>
      </c>
      <c r="E32" s="111">
        <f>SUM(E34:E41)</f>
        <v>216000</v>
      </c>
    </row>
    <row r="33" spans="1:5" s="49" customFormat="1" ht="12" customHeight="1">
      <c r="A33" s="128"/>
      <c r="B33" s="83"/>
      <c r="C33" s="102" t="s">
        <v>52</v>
      </c>
      <c r="D33" s="106"/>
      <c r="E33" s="101"/>
    </row>
    <row r="34" spans="1:5" s="49" customFormat="1" ht="24.75" customHeight="1">
      <c r="A34" s="129"/>
      <c r="B34" s="130"/>
      <c r="C34" s="131" t="s">
        <v>65</v>
      </c>
      <c r="D34" s="132">
        <v>60000</v>
      </c>
      <c r="E34" s="104">
        <v>80000</v>
      </c>
    </row>
    <row r="35" spans="1:5" s="49" customFormat="1" ht="26.25" customHeight="1">
      <c r="A35" s="129"/>
      <c r="B35" s="130"/>
      <c r="C35" s="131" t="s">
        <v>66</v>
      </c>
      <c r="D35" s="132">
        <v>20000</v>
      </c>
      <c r="E35" s="104">
        <v>25000</v>
      </c>
    </row>
    <row r="36" spans="1:5" s="49" customFormat="1" ht="23.25" customHeight="1">
      <c r="A36" s="129"/>
      <c r="B36" s="130"/>
      <c r="C36" s="131" t="s">
        <v>67</v>
      </c>
      <c r="D36" s="133">
        <v>20000</v>
      </c>
      <c r="E36" s="104">
        <v>15000</v>
      </c>
    </row>
    <row r="37" spans="1:5" s="49" customFormat="1" ht="16.5" customHeight="1">
      <c r="A37" s="129"/>
      <c r="B37" s="130"/>
      <c r="C37" s="131" t="s">
        <v>68</v>
      </c>
      <c r="D37" s="134">
        <v>20000</v>
      </c>
      <c r="E37" s="104">
        <v>25000</v>
      </c>
    </row>
    <row r="38" spans="1:5" s="49" customFormat="1" ht="15.75" customHeight="1">
      <c r="A38" s="129"/>
      <c r="B38" s="130"/>
      <c r="C38" s="131" t="s">
        <v>69</v>
      </c>
      <c r="D38" s="132">
        <v>14000</v>
      </c>
      <c r="E38" s="104">
        <v>11000</v>
      </c>
    </row>
    <row r="39" spans="1:5" s="49" customFormat="1" ht="27" customHeight="1">
      <c r="A39" s="135"/>
      <c r="B39" s="136"/>
      <c r="C39" s="137" t="s">
        <v>70</v>
      </c>
      <c r="D39" s="138">
        <v>20000</v>
      </c>
      <c r="E39" s="115">
        <v>20000</v>
      </c>
    </row>
    <row r="40" spans="1:5" s="49" customFormat="1" ht="30" customHeight="1">
      <c r="A40" s="129"/>
      <c r="B40" s="130"/>
      <c r="C40" s="139" t="s">
        <v>71</v>
      </c>
      <c r="D40" s="140"/>
      <c r="E40" s="104">
        <v>30000</v>
      </c>
    </row>
    <row r="41" spans="1:5" s="49" customFormat="1" ht="27" customHeight="1">
      <c r="A41" s="129"/>
      <c r="B41" s="136"/>
      <c r="C41" s="137" t="s">
        <v>72</v>
      </c>
      <c r="D41" s="138">
        <v>5000</v>
      </c>
      <c r="E41" s="115">
        <v>10000</v>
      </c>
    </row>
    <row r="42" spans="1:5" s="49" customFormat="1" ht="26.25" customHeight="1">
      <c r="A42" s="129"/>
      <c r="B42" s="112" t="s">
        <v>73</v>
      </c>
      <c r="C42" s="141" t="s">
        <v>74</v>
      </c>
      <c r="D42" s="142"/>
      <c r="E42" s="143">
        <v>100000</v>
      </c>
    </row>
    <row r="43" spans="1:5" s="96" customFormat="1" ht="21" customHeight="1">
      <c r="A43" s="122" t="s">
        <v>11</v>
      </c>
      <c r="B43" s="123"/>
      <c r="C43" s="144" t="s">
        <v>75</v>
      </c>
      <c r="D43" s="125">
        <f>SUM(D48:D52)</f>
        <v>270000</v>
      </c>
      <c r="E43" s="126">
        <f>E44+E48+E52</f>
        <v>255000</v>
      </c>
    </row>
    <row r="44" spans="1:5" s="96" customFormat="1" ht="28.5" customHeight="1">
      <c r="A44" s="127"/>
      <c r="B44" s="98">
        <v>2450</v>
      </c>
      <c r="C44" s="99" t="s">
        <v>76</v>
      </c>
      <c r="D44" s="117">
        <v>0</v>
      </c>
      <c r="E44" s="118">
        <f>SUM(E45:E47)</f>
        <v>200000</v>
      </c>
    </row>
    <row r="45" spans="1:5" s="96" customFormat="1" ht="25.5" customHeight="1">
      <c r="A45" s="97"/>
      <c r="B45" s="98"/>
      <c r="C45" s="145" t="s">
        <v>77</v>
      </c>
      <c r="D45" s="110"/>
      <c r="E45" s="146">
        <v>80000</v>
      </c>
    </row>
    <row r="46" spans="1:5" s="96" customFormat="1" ht="17.25" customHeight="1">
      <c r="A46" s="97"/>
      <c r="B46" s="98"/>
      <c r="C46" s="145" t="s">
        <v>78</v>
      </c>
      <c r="D46" s="110"/>
      <c r="E46" s="146">
        <v>50000</v>
      </c>
    </row>
    <row r="47" spans="1:5" s="96" customFormat="1" ht="16.5" customHeight="1">
      <c r="A47" s="97"/>
      <c r="B47" s="98"/>
      <c r="C47" s="145" t="s">
        <v>79</v>
      </c>
      <c r="D47" s="110"/>
      <c r="E47" s="146">
        <v>70000</v>
      </c>
    </row>
    <row r="48" spans="1:5" s="96" customFormat="1" ht="15.75" customHeight="1">
      <c r="A48" s="128"/>
      <c r="B48" s="108" t="s">
        <v>59</v>
      </c>
      <c r="C48" s="99" t="s">
        <v>60</v>
      </c>
      <c r="D48" s="110">
        <v>70000</v>
      </c>
      <c r="E48" s="111">
        <f>SUM(E50:E51)</f>
        <v>55000</v>
      </c>
    </row>
    <row r="49" spans="1:5" s="96" customFormat="1" ht="13.5" customHeight="1">
      <c r="A49" s="128"/>
      <c r="B49" s="147"/>
      <c r="C49" s="102" t="s">
        <v>52</v>
      </c>
      <c r="D49" s="106"/>
      <c r="E49" s="101"/>
    </row>
    <row r="50" spans="1:5" s="96" customFormat="1" ht="27" customHeight="1">
      <c r="A50" s="128"/>
      <c r="B50" s="147"/>
      <c r="C50" s="131" t="s">
        <v>80</v>
      </c>
      <c r="D50" s="106"/>
      <c r="E50" s="104">
        <v>5000</v>
      </c>
    </row>
    <row r="51" spans="1:5" s="96" customFormat="1" ht="36">
      <c r="A51" s="128"/>
      <c r="B51" s="147"/>
      <c r="C51" s="137" t="s">
        <v>81</v>
      </c>
      <c r="D51" s="114"/>
      <c r="E51" s="115">
        <v>50000</v>
      </c>
    </row>
    <row r="52" spans="1:5" s="96" customFormat="1" ht="37.5" customHeight="1" hidden="1">
      <c r="A52" s="128"/>
      <c r="B52" s="108" t="s">
        <v>82</v>
      </c>
      <c r="C52" s="148" t="s">
        <v>83</v>
      </c>
      <c r="D52" s="106">
        <v>200000</v>
      </c>
      <c r="E52" s="101">
        <v>0</v>
      </c>
    </row>
    <row r="53" spans="1:5" s="96" customFormat="1" ht="15.75" customHeight="1" hidden="1">
      <c r="A53" s="128"/>
      <c r="B53" s="130"/>
      <c r="C53" s="149" t="s">
        <v>52</v>
      </c>
      <c r="D53" s="150"/>
      <c r="E53" s="104"/>
    </row>
    <row r="54" spans="1:5" s="96" customFormat="1" ht="26.25" customHeight="1" hidden="1">
      <c r="A54" s="128"/>
      <c r="B54" s="130"/>
      <c r="C54" s="131" t="s">
        <v>84</v>
      </c>
      <c r="D54" s="151">
        <v>50000</v>
      </c>
      <c r="E54" s="104"/>
    </row>
    <row r="55" spans="1:5" s="96" customFormat="1" ht="17.25" customHeight="1" hidden="1">
      <c r="A55" s="128"/>
      <c r="B55" s="130"/>
      <c r="C55" s="131" t="s">
        <v>85</v>
      </c>
      <c r="D55" s="152">
        <v>40000</v>
      </c>
      <c r="E55" s="104"/>
    </row>
    <row r="56" spans="1:5" s="96" customFormat="1" ht="29.25" customHeight="1" hidden="1">
      <c r="A56" s="128"/>
      <c r="B56" s="130"/>
      <c r="C56" s="131" t="s">
        <v>86</v>
      </c>
      <c r="D56" s="152">
        <v>40000</v>
      </c>
      <c r="E56" s="104"/>
    </row>
    <row r="57" spans="1:5" s="96" customFormat="1" ht="27.75" customHeight="1" hidden="1">
      <c r="A57" s="128"/>
      <c r="B57" s="130"/>
      <c r="C57" s="131" t="s">
        <v>87</v>
      </c>
      <c r="D57" s="152">
        <v>40000</v>
      </c>
      <c r="E57" s="104"/>
    </row>
    <row r="58" spans="1:5" s="96" customFormat="1" ht="18" customHeight="1" hidden="1">
      <c r="A58" s="128"/>
      <c r="B58" s="136"/>
      <c r="C58" s="137" t="s">
        <v>88</v>
      </c>
      <c r="D58" s="153"/>
      <c r="E58" s="115"/>
    </row>
    <row r="59" spans="1:5" s="96" customFormat="1" ht="21.75" customHeight="1">
      <c r="A59" s="122" t="s">
        <v>89</v>
      </c>
      <c r="B59" s="123"/>
      <c r="C59" s="144" t="s">
        <v>90</v>
      </c>
      <c r="D59" s="125">
        <f>SUM(D60:D79)</f>
        <v>793000</v>
      </c>
      <c r="E59" s="126">
        <f>E60+E61+E67+E77+E78+E79</f>
        <v>302000</v>
      </c>
    </row>
    <row r="60" spans="1:5" s="96" customFormat="1" ht="40.5" customHeight="1">
      <c r="A60" s="127"/>
      <c r="B60" s="154">
        <v>2450</v>
      </c>
      <c r="C60" s="79" t="s">
        <v>91</v>
      </c>
      <c r="D60" s="117">
        <v>65000</v>
      </c>
      <c r="E60" s="118">
        <v>50000</v>
      </c>
    </row>
    <row r="61" spans="1:5" s="96" customFormat="1" ht="15.75" customHeight="1">
      <c r="A61" s="97"/>
      <c r="B61" s="83" t="s">
        <v>55</v>
      </c>
      <c r="C61" s="84" t="s">
        <v>56</v>
      </c>
      <c r="D61" s="106">
        <v>49000</v>
      </c>
      <c r="E61" s="101">
        <f>SUM(E63:E66)</f>
        <v>24000</v>
      </c>
    </row>
    <row r="62" spans="1:5" s="96" customFormat="1" ht="14.25" customHeight="1">
      <c r="A62" s="97"/>
      <c r="B62" s="83"/>
      <c r="C62" s="102" t="s">
        <v>52</v>
      </c>
      <c r="D62" s="106"/>
      <c r="E62" s="101"/>
    </row>
    <row r="63" spans="1:5" s="96" customFormat="1" ht="24.75" customHeight="1">
      <c r="A63" s="97"/>
      <c r="B63" s="130"/>
      <c r="C63" s="116" t="s">
        <v>92</v>
      </c>
      <c r="D63" s="150"/>
      <c r="E63" s="104">
        <v>10000</v>
      </c>
    </row>
    <row r="64" spans="1:5" s="96" customFormat="1" ht="15.75" customHeight="1">
      <c r="A64" s="97"/>
      <c r="B64" s="130"/>
      <c r="C64" s="155" t="s">
        <v>93</v>
      </c>
      <c r="D64" s="150"/>
      <c r="E64" s="104">
        <v>6000</v>
      </c>
    </row>
    <row r="65" spans="1:5" s="96" customFormat="1" ht="24" customHeight="1">
      <c r="A65" s="97"/>
      <c r="B65" s="130"/>
      <c r="C65" s="116" t="s">
        <v>94</v>
      </c>
      <c r="D65" s="150"/>
      <c r="E65" s="104">
        <v>3000</v>
      </c>
    </row>
    <row r="66" spans="1:5" s="96" customFormat="1" ht="37.5" customHeight="1">
      <c r="A66" s="91"/>
      <c r="B66" s="136"/>
      <c r="C66" s="137" t="s">
        <v>95</v>
      </c>
      <c r="D66" s="156"/>
      <c r="E66" s="115">
        <v>5000</v>
      </c>
    </row>
    <row r="67" spans="1:5" s="96" customFormat="1" ht="16.5" customHeight="1">
      <c r="A67" s="97"/>
      <c r="B67" s="83" t="s">
        <v>59</v>
      </c>
      <c r="C67" s="148" t="s">
        <v>60</v>
      </c>
      <c r="D67" s="106">
        <v>349000</v>
      </c>
      <c r="E67" s="101">
        <f>SUM(E69:E76)</f>
        <v>158000</v>
      </c>
    </row>
    <row r="68" spans="1:5" s="96" customFormat="1" ht="10.5" customHeight="1">
      <c r="A68" s="97"/>
      <c r="B68" s="83"/>
      <c r="C68" s="102" t="s">
        <v>52</v>
      </c>
      <c r="D68" s="106"/>
      <c r="E68" s="101"/>
    </row>
    <row r="69" spans="1:5" s="96" customFormat="1" ht="14.25" customHeight="1">
      <c r="A69" s="97"/>
      <c r="B69" s="83"/>
      <c r="C69" s="131" t="s">
        <v>96</v>
      </c>
      <c r="D69" s="150"/>
      <c r="E69" s="104">
        <v>10000</v>
      </c>
    </row>
    <row r="70" spans="1:5" s="96" customFormat="1" ht="14.25" customHeight="1">
      <c r="A70" s="97"/>
      <c r="B70" s="83"/>
      <c r="C70" s="131" t="s">
        <v>97</v>
      </c>
      <c r="D70" s="150"/>
      <c r="E70" s="104">
        <v>4000</v>
      </c>
    </row>
    <row r="71" spans="1:5" s="96" customFormat="1" ht="24">
      <c r="A71" s="97"/>
      <c r="B71" s="83"/>
      <c r="C71" s="131" t="s">
        <v>98</v>
      </c>
      <c r="D71" s="150"/>
      <c r="E71" s="104">
        <v>2000</v>
      </c>
    </row>
    <row r="72" spans="1:5" s="96" customFormat="1" ht="13.5" customHeight="1">
      <c r="A72" s="97"/>
      <c r="B72" s="83"/>
      <c r="C72" s="131" t="s">
        <v>99</v>
      </c>
      <c r="D72" s="150"/>
      <c r="E72" s="104">
        <v>10000</v>
      </c>
    </row>
    <row r="73" spans="1:5" s="96" customFormat="1" ht="25.5" customHeight="1">
      <c r="A73" s="97"/>
      <c r="B73" s="83"/>
      <c r="C73" s="131" t="s">
        <v>100</v>
      </c>
      <c r="D73" s="150"/>
      <c r="E73" s="104">
        <v>100000</v>
      </c>
    </row>
    <row r="74" spans="1:5" s="96" customFormat="1" ht="48">
      <c r="A74" s="97"/>
      <c r="B74" s="83"/>
      <c r="C74" s="139" t="s">
        <v>101</v>
      </c>
      <c r="D74" s="150"/>
      <c r="E74" s="104">
        <v>10000</v>
      </c>
    </row>
    <row r="75" spans="1:5" s="96" customFormat="1" ht="36.75" customHeight="1">
      <c r="A75" s="97"/>
      <c r="B75" s="83"/>
      <c r="C75" s="139" t="s">
        <v>102</v>
      </c>
      <c r="D75" s="150"/>
      <c r="E75" s="104">
        <v>17000</v>
      </c>
    </row>
    <row r="76" spans="1:5" s="96" customFormat="1" ht="24">
      <c r="A76" s="91"/>
      <c r="B76" s="112"/>
      <c r="C76" s="137" t="s">
        <v>103</v>
      </c>
      <c r="D76" s="156"/>
      <c r="E76" s="115">
        <v>5000</v>
      </c>
    </row>
    <row r="77" spans="1:5" s="49" customFormat="1" ht="31.5" customHeight="1">
      <c r="A77" s="97"/>
      <c r="B77" s="83" t="s">
        <v>73</v>
      </c>
      <c r="C77" s="148" t="s">
        <v>104</v>
      </c>
      <c r="D77" s="106">
        <v>110000</v>
      </c>
      <c r="E77" s="101">
        <v>50000</v>
      </c>
    </row>
    <row r="78" spans="1:5" s="49" customFormat="1" ht="36.75">
      <c r="A78" s="97"/>
      <c r="B78" s="108" t="s">
        <v>105</v>
      </c>
      <c r="C78" s="99" t="s">
        <v>106</v>
      </c>
      <c r="D78" s="110">
        <v>110000</v>
      </c>
      <c r="E78" s="111">
        <v>10000</v>
      </c>
    </row>
    <row r="79" spans="1:5" s="49" customFormat="1" ht="63" thickBot="1">
      <c r="A79" s="97"/>
      <c r="B79" s="108" t="s">
        <v>82</v>
      </c>
      <c r="C79" s="157" t="s">
        <v>107</v>
      </c>
      <c r="D79" s="110">
        <v>110000</v>
      </c>
      <c r="E79" s="111">
        <v>10000</v>
      </c>
    </row>
    <row r="80" spans="1:5" s="76" customFormat="1" ht="28.5" customHeight="1" thickBot="1" thickTop="1">
      <c r="A80" s="69" t="s">
        <v>108</v>
      </c>
      <c r="B80" s="158" t="s">
        <v>109</v>
      </c>
      <c r="C80" s="159"/>
      <c r="D80" s="74" t="e">
        <f>D14-D19</f>
        <v>#REF!</v>
      </c>
      <c r="E80" s="71">
        <f>E18-E19</f>
        <v>0</v>
      </c>
    </row>
    <row r="81" ht="13.5" thickTop="1"/>
  </sheetData>
  <printOptions horizontalCentered="1"/>
  <pageMargins left="0" right="0" top="0.984251968503937" bottom="0.984251968503937" header="0.5118110236220472" footer="0.5118110236220472"/>
  <pageSetup firstPageNumber="48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5.25390625" style="40" customWidth="1"/>
    <col min="2" max="2" width="10.00390625" style="40" customWidth="1"/>
    <col min="3" max="3" width="54.25390625" style="40" customWidth="1"/>
    <col min="4" max="4" width="12.375" style="40" hidden="1" customWidth="1"/>
    <col min="5" max="5" width="15.25390625" style="40" customWidth="1"/>
    <col min="6" max="6" width="10.375" style="40" customWidth="1"/>
    <col min="7" max="16384" width="9.125" style="40" customWidth="1"/>
  </cols>
  <sheetData>
    <row r="1" spans="3:4" ht="12.75">
      <c r="C1" s="43" t="s">
        <v>110</v>
      </c>
      <c r="D1" s="160" t="s">
        <v>111</v>
      </c>
    </row>
    <row r="2" spans="3:4" ht="12.75">
      <c r="C2" s="40" t="s">
        <v>112</v>
      </c>
      <c r="D2" s="161" t="s">
        <v>113</v>
      </c>
    </row>
    <row r="3" spans="3:4" ht="12.75">
      <c r="C3" s="40" t="s">
        <v>114</v>
      </c>
      <c r="D3" s="161" t="s">
        <v>0</v>
      </c>
    </row>
    <row r="4" spans="3:4" ht="12.75">
      <c r="C4" s="40" t="s">
        <v>115</v>
      </c>
      <c r="D4" s="161" t="s">
        <v>116</v>
      </c>
    </row>
    <row r="5" ht="34.5" customHeight="1">
      <c r="D5" s="161"/>
    </row>
    <row r="6" spans="3:5" s="162" customFormat="1" ht="16.5">
      <c r="C6" s="163" t="s">
        <v>117</v>
      </c>
      <c r="D6" s="163"/>
      <c r="E6" s="163"/>
    </row>
    <row r="7" spans="3:5" s="162" customFormat="1" ht="16.5">
      <c r="C7" s="163" t="s">
        <v>118</v>
      </c>
      <c r="D7" s="163"/>
      <c r="E7" s="163"/>
    </row>
    <row r="8" spans="3:5" s="162" customFormat="1" ht="16.5">
      <c r="C8" s="163" t="s">
        <v>119</v>
      </c>
      <c r="D8" s="163"/>
      <c r="E8" s="163"/>
    </row>
    <row r="9" spans="3:5" s="162" customFormat="1" ht="15.75" customHeight="1">
      <c r="C9" s="163" t="s">
        <v>120</v>
      </c>
      <c r="D9" s="163"/>
      <c r="E9" s="163"/>
    </row>
    <row r="10" spans="2:5" ht="24.75" customHeight="1" thickBot="1">
      <c r="B10" s="164"/>
      <c r="D10" s="165"/>
      <c r="E10" s="166" t="s">
        <v>121</v>
      </c>
    </row>
    <row r="11" spans="1:5" s="1" customFormat="1" ht="40.5" customHeight="1" thickTop="1">
      <c r="A11" s="167" t="s">
        <v>2</v>
      </c>
      <c r="B11" s="60" t="s">
        <v>34</v>
      </c>
      <c r="C11" s="7" t="s">
        <v>3</v>
      </c>
      <c r="D11" s="8" t="s">
        <v>122</v>
      </c>
      <c r="E11" s="168" t="s">
        <v>123</v>
      </c>
    </row>
    <row r="12" spans="1:5" s="173" customFormat="1" ht="9.75" customHeight="1" thickBot="1">
      <c r="A12" s="169">
        <v>1</v>
      </c>
      <c r="B12" s="170">
        <v>2</v>
      </c>
      <c r="C12" s="170">
        <v>3</v>
      </c>
      <c r="D12" s="171">
        <v>4</v>
      </c>
      <c r="E12" s="172">
        <v>4</v>
      </c>
    </row>
    <row r="13" spans="1:5" s="173" customFormat="1" ht="33" thickBot="1" thickTop="1">
      <c r="A13" s="174" t="s">
        <v>5</v>
      </c>
      <c r="B13" s="175"/>
      <c r="C13" s="70" t="s">
        <v>38</v>
      </c>
      <c r="D13" s="176"/>
      <c r="E13" s="177">
        <v>0</v>
      </c>
    </row>
    <row r="14" spans="1:5" s="1" customFormat="1" ht="30.75" customHeight="1" thickBot="1" thickTop="1">
      <c r="A14" s="174" t="s">
        <v>13</v>
      </c>
      <c r="B14" s="178" t="s">
        <v>39</v>
      </c>
      <c r="C14" s="73" t="s">
        <v>40</v>
      </c>
      <c r="D14" s="179" t="e">
        <f>#REF!+D15</f>
        <v>#REF!</v>
      </c>
      <c r="E14" s="177">
        <f>SUM(E15:E17)</f>
        <v>100000</v>
      </c>
    </row>
    <row r="15" spans="1:5" s="1" customFormat="1" ht="29.25" customHeight="1" thickTop="1">
      <c r="A15" s="180"/>
      <c r="B15" s="108" t="s">
        <v>41</v>
      </c>
      <c r="C15" s="99" t="s">
        <v>42</v>
      </c>
      <c r="D15" s="181">
        <v>0</v>
      </c>
      <c r="E15" s="182">
        <v>3000</v>
      </c>
    </row>
    <row r="16" spans="1:5" s="49" customFormat="1" ht="17.25" customHeight="1">
      <c r="A16" s="77"/>
      <c r="B16" s="78" t="s">
        <v>43</v>
      </c>
      <c r="C16" s="82" t="s">
        <v>44</v>
      </c>
      <c r="D16" s="80">
        <v>35000</v>
      </c>
      <c r="E16" s="81">
        <v>96000</v>
      </c>
    </row>
    <row r="17" spans="1:5" s="49" customFormat="1" ht="17.25" customHeight="1" thickBot="1">
      <c r="A17" s="77"/>
      <c r="B17" s="83" t="s">
        <v>45</v>
      </c>
      <c r="C17" s="84" t="s">
        <v>46</v>
      </c>
      <c r="D17" s="85"/>
      <c r="E17" s="86">
        <v>1000</v>
      </c>
    </row>
    <row r="18" spans="1:5" s="1" customFormat="1" ht="29.25" customHeight="1" thickBot="1" thickTop="1">
      <c r="A18" s="174" t="s">
        <v>15</v>
      </c>
      <c r="B18" s="183"/>
      <c r="C18" s="70" t="s">
        <v>47</v>
      </c>
      <c r="D18" s="184"/>
      <c r="E18" s="177">
        <f>E13+E14</f>
        <v>100000</v>
      </c>
    </row>
    <row r="19" spans="1:5" s="1" customFormat="1" ht="30" customHeight="1" thickBot="1" thickTop="1">
      <c r="A19" s="174" t="s">
        <v>48</v>
      </c>
      <c r="B19" s="178" t="s">
        <v>39</v>
      </c>
      <c r="C19" s="185" t="s">
        <v>124</v>
      </c>
      <c r="D19" s="179">
        <f>D20</f>
        <v>8000</v>
      </c>
      <c r="E19" s="177">
        <f>E20+E23</f>
        <v>100000</v>
      </c>
    </row>
    <row r="20" spans="1:5" s="190" customFormat="1" ht="33" customHeight="1" thickTop="1">
      <c r="A20" s="186" t="s">
        <v>7</v>
      </c>
      <c r="B20" s="187"/>
      <c r="C20" s="124" t="s">
        <v>75</v>
      </c>
      <c r="D20" s="188">
        <f>D22</f>
        <v>8000</v>
      </c>
      <c r="E20" s="189">
        <f>SUM(E21:E22)</f>
        <v>70000</v>
      </c>
    </row>
    <row r="21" spans="1:5" s="1" customFormat="1" ht="33" customHeight="1">
      <c r="A21" s="191"/>
      <c r="B21" s="192" t="s">
        <v>55</v>
      </c>
      <c r="C21" s="79" t="s">
        <v>125</v>
      </c>
      <c r="D21" s="31">
        <v>8000</v>
      </c>
      <c r="E21" s="193">
        <v>10000</v>
      </c>
    </row>
    <row r="22" spans="1:5" s="1" customFormat="1" ht="33" customHeight="1">
      <c r="A22" s="191"/>
      <c r="B22" s="194" t="s">
        <v>59</v>
      </c>
      <c r="C22" s="148" t="s">
        <v>126</v>
      </c>
      <c r="D22" s="195">
        <v>8000</v>
      </c>
      <c r="E22" s="196">
        <v>60000</v>
      </c>
    </row>
    <row r="23" spans="1:5" s="198" customFormat="1" ht="28.5">
      <c r="A23" s="186" t="s">
        <v>9</v>
      </c>
      <c r="B23" s="197"/>
      <c r="C23" s="124" t="s">
        <v>63</v>
      </c>
      <c r="D23" s="188"/>
      <c r="E23" s="189">
        <f>E24</f>
        <v>30000</v>
      </c>
    </row>
    <row r="24" spans="1:5" s="1" customFormat="1" ht="33" customHeight="1" thickBot="1">
      <c r="A24" s="191"/>
      <c r="B24" s="194" t="s">
        <v>59</v>
      </c>
      <c r="C24" s="28" t="s">
        <v>127</v>
      </c>
      <c r="D24" s="195"/>
      <c r="E24" s="196">
        <v>30000</v>
      </c>
    </row>
    <row r="25" spans="1:5" s="1" customFormat="1" ht="39" customHeight="1" thickBot="1" thickTop="1">
      <c r="A25" s="174" t="s">
        <v>108</v>
      </c>
      <c r="B25" s="199" t="s">
        <v>109</v>
      </c>
      <c r="C25" s="200"/>
      <c r="D25" s="179" t="e">
        <f>D14-D19</f>
        <v>#REF!</v>
      </c>
      <c r="E25" s="177">
        <f>E18-E19</f>
        <v>0</v>
      </c>
    </row>
    <row r="26" s="1" customFormat="1" ht="13.5" thickTop="1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</sheetData>
  <printOptions horizontalCentered="1"/>
  <pageMargins left="0" right="0" top="0.984251968503937" bottom="0.984251968503937" header="0.5118110236220472" footer="0.5118110236220472"/>
  <pageSetup firstPageNumber="51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7"/>
  <sheetViews>
    <sheetView workbookViewId="0" topLeftCell="A1">
      <selection activeCell="F9" sqref="F9"/>
    </sheetView>
  </sheetViews>
  <sheetFormatPr defaultColWidth="9.00390625" defaultRowHeight="12.75"/>
  <cols>
    <col min="1" max="1" width="8.00390625" style="1" customWidth="1"/>
    <col min="2" max="2" width="9.25390625" style="201" customWidth="1"/>
    <col min="3" max="3" width="46.875" style="1" customWidth="1"/>
    <col min="4" max="4" width="14.75390625" style="202" hidden="1" customWidth="1"/>
    <col min="5" max="5" width="20.25390625" style="202" customWidth="1"/>
    <col min="6" max="16384" width="10.00390625" style="1" customWidth="1"/>
  </cols>
  <sheetData>
    <row r="1" spans="3:5" ht="12.75" customHeight="1">
      <c r="C1" s="40" t="s">
        <v>128</v>
      </c>
      <c r="E1" s="40"/>
    </row>
    <row r="2" spans="3:5" ht="12.75" customHeight="1">
      <c r="C2" s="40" t="s">
        <v>112</v>
      </c>
      <c r="E2" s="40"/>
    </row>
    <row r="3" spans="3:5" ht="12.75" customHeight="1">
      <c r="C3" s="40" t="s">
        <v>114</v>
      </c>
      <c r="E3" s="40"/>
    </row>
    <row r="4" spans="3:5" ht="12.75" customHeight="1">
      <c r="C4" s="40" t="s">
        <v>115</v>
      </c>
      <c r="E4" s="40"/>
    </row>
    <row r="5" ht="12.75" customHeight="1" hidden="1"/>
    <row r="6" ht="32.25" customHeight="1"/>
    <row r="7" spans="2:5" s="203" customFormat="1" ht="17.25" customHeight="1">
      <c r="B7" s="204"/>
      <c r="C7" s="205" t="s">
        <v>129</v>
      </c>
      <c r="D7" s="206"/>
      <c r="E7" s="206"/>
    </row>
    <row r="8" spans="2:5" s="203" customFormat="1" ht="17.25" customHeight="1">
      <c r="B8" s="204"/>
      <c r="C8" s="207" t="s">
        <v>130</v>
      </c>
      <c r="D8" s="206"/>
      <c r="E8" s="206"/>
    </row>
    <row r="9" spans="2:5" s="203" customFormat="1" ht="17.25" customHeight="1">
      <c r="B9" s="207" t="s">
        <v>131</v>
      </c>
      <c r="D9" s="206"/>
      <c r="E9" s="206"/>
    </row>
    <row r="10" spans="2:5" s="203" customFormat="1" ht="17.25" customHeight="1">
      <c r="B10" s="204"/>
      <c r="C10" s="207" t="s">
        <v>132</v>
      </c>
      <c r="D10" s="206"/>
      <c r="E10" s="206"/>
    </row>
    <row r="11" spans="2:5" s="203" customFormat="1" ht="17.25" customHeight="1">
      <c r="B11" s="204"/>
      <c r="C11" s="208"/>
      <c r="D11" s="206"/>
      <c r="E11" s="206"/>
    </row>
    <row r="12" spans="2:5" ht="22.5" customHeight="1" thickBot="1">
      <c r="B12" s="209"/>
      <c r="C12" s="210"/>
      <c r="D12" s="211"/>
      <c r="E12" s="212" t="s">
        <v>33</v>
      </c>
    </row>
    <row r="13" spans="1:7" s="215" customFormat="1" ht="42.75" customHeight="1" thickTop="1">
      <c r="A13" s="213" t="s">
        <v>2</v>
      </c>
      <c r="B13" s="214" t="s">
        <v>133</v>
      </c>
      <c r="C13" s="7" t="s">
        <v>3</v>
      </c>
      <c r="D13" s="61" t="s">
        <v>134</v>
      </c>
      <c r="E13" s="62" t="s">
        <v>135</v>
      </c>
      <c r="G13" s="216"/>
    </row>
    <row r="14" spans="1:7" s="222" customFormat="1" ht="12.75" customHeight="1" thickBot="1">
      <c r="A14" s="217">
        <v>1</v>
      </c>
      <c r="B14" s="218">
        <v>2</v>
      </c>
      <c r="C14" s="219">
        <v>3</v>
      </c>
      <c r="D14" s="220">
        <v>3</v>
      </c>
      <c r="E14" s="221">
        <v>4</v>
      </c>
      <c r="G14" s="216"/>
    </row>
    <row r="15" spans="1:5" s="216" customFormat="1" ht="21" customHeight="1" hidden="1">
      <c r="A15" s="223"/>
      <c r="B15" s="224">
        <v>710</v>
      </c>
      <c r="C15" s="225" t="s">
        <v>136</v>
      </c>
      <c r="D15" s="226"/>
      <c r="E15" s="227"/>
    </row>
    <row r="16" spans="1:7" s="233" customFormat="1" ht="30" customHeight="1" hidden="1">
      <c r="A16" s="228"/>
      <c r="B16" s="229">
        <v>71030</v>
      </c>
      <c r="C16" s="230" t="s">
        <v>137</v>
      </c>
      <c r="D16" s="231"/>
      <c r="E16" s="232"/>
      <c r="G16" s="216"/>
    </row>
    <row r="17" spans="1:5" s="205" customFormat="1" ht="33" thickBot="1" thickTop="1">
      <c r="A17" s="234" t="s">
        <v>5</v>
      </c>
      <c r="B17" s="235"/>
      <c r="C17" s="70" t="s">
        <v>38</v>
      </c>
      <c r="D17" s="236" t="e">
        <f>#REF!+#REF!-#REF!</f>
        <v>#REF!</v>
      </c>
      <c r="E17" s="237">
        <v>0</v>
      </c>
    </row>
    <row r="18" spans="1:5" s="205" customFormat="1" ht="30" customHeight="1" thickBot="1" thickTop="1">
      <c r="A18" s="234" t="s">
        <v>13</v>
      </c>
      <c r="B18" s="238" t="s">
        <v>138</v>
      </c>
      <c r="C18" s="239" t="s">
        <v>40</v>
      </c>
      <c r="D18" s="236">
        <f>SUM(D19:D21)</f>
        <v>420000</v>
      </c>
      <c r="E18" s="237">
        <f>SUM(E19:E21)</f>
        <v>440000</v>
      </c>
    </row>
    <row r="19" spans="1:5" s="233" customFormat="1" ht="32.25" customHeight="1" hidden="1">
      <c r="A19" s="240"/>
      <c r="B19" s="241" t="s">
        <v>41</v>
      </c>
      <c r="C19" s="99" t="s">
        <v>42</v>
      </c>
      <c r="D19" s="242">
        <v>0</v>
      </c>
      <c r="E19" s="243">
        <v>0</v>
      </c>
    </row>
    <row r="20" spans="1:5" ht="19.5" customHeight="1" thickTop="1">
      <c r="A20" s="244"/>
      <c r="B20" s="245" t="s">
        <v>139</v>
      </c>
      <c r="C20" s="246" t="s">
        <v>140</v>
      </c>
      <c r="D20" s="247">
        <v>380000</v>
      </c>
      <c r="E20" s="248">
        <v>420000</v>
      </c>
    </row>
    <row r="21" spans="1:5" ht="19.5" customHeight="1" thickBot="1">
      <c r="A21" s="244"/>
      <c r="B21" s="241" t="s">
        <v>45</v>
      </c>
      <c r="C21" s="28" t="s">
        <v>46</v>
      </c>
      <c r="D21" s="242">
        <v>40000</v>
      </c>
      <c r="E21" s="243">
        <v>20000</v>
      </c>
    </row>
    <row r="22" spans="1:5" s="249" customFormat="1" ht="25.5" customHeight="1" thickBot="1" thickTop="1">
      <c r="A22" s="234" t="s">
        <v>15</v>
      </c>
      <c r="B22" s="235"/>
      <c r="C22" s="239" t="s">
        <v>47</v>
      </c>
      <c r="D22" s="236" t="e">
        <f>SUM(D18+D17)</f>
        <v>#REF!</v>
      </c>
      <c r="E22" s="237">
        <f>SUM(E18+E17)</f>
        <v>440000</v>
      </c>
    </row>
    <row r="23" spans="1:5" s="203" customFormat="1" ht="30" customHeight="1" thickBot="1" thickTop="1">
      <c r="A23" s="234" t="s">
        <v>48</v>
      </c>
      <c r="B23" s="238" t="s">
        <v>138</v>
      </c>
      <c r="C23" s="239" t="s">
        <v>141</v>
      </c>
      <c r="D23" s="236">
        <f>SUM(D24+D31)</f>
        <v>1059100</v>
      </c>
      <c r="E23" s="237">
        <f>SUM(E24+E31)</f>
        <v>440000</v>
      </c>
    </row>
    <row r="24" spans="1:5" s="255" customFormat="1" ht="18" customHeight="1" thickTop="1">
      <c r="A24" s="250"/>
      <c r="B24" s="251"/>
      <c r="C24" s="252" t="s">
        <v>142</v>
      </c>
      <c r="D24" s="253">
        <f>SUM(D25:D29)</f>
        <v>927600</v>
      </c>
      <c r="E24" s="254">
        <f>SUM(E25:E30)</f>
        <v>440000</v>
      </c>
    </row>
    <row r="25" spans="1:5" ht="19.5" customHeight="1">
      <c r="A25" s="244"/>
      <c r="B25" s="256">
        <v>2960</v>
      </c>
      <c r="C25" s="257" t="s">
        <v>143</v>
      </c>
      <c r="D25" s="258">
        <v>84000</v>
      </c>
      <c r="E25" s="259">
        <v>88000</v>
      </c>
    </row>
    <row r="26" spans="1:5" ht="19.5" customHeight="1">
      <c r="A26" s="244"/>
      <c r="B26" s="260">
        <v>4210</v>
      </c>
      <c r="C26" s="261" t="s">
        <v>144</v>
      </c>
      <c r="D26" s="262">
        <v>3700</v>
      </c>
      <c r="E26" s="263">
        <v>1700</v>
      </c>
    </row>
    <row r="27" spans="1:5" ht="19.5" customHeight="1">
      <c r="A27" s="244"/>
      <c r="B27" s="264">
        <v>4240</v>
      </c>
      <c r="C27" s="28" t="s">
        <v>145</v>
      </c>
      <c r="D27" s="242"/>
      <c r="E27" s="243">
        <v>300</v>
      </c>
    </row>
    <row r="28" spans="1:5" ht="19.5" customHeight="1">
      <c r="A28" s="244"/>
      <c r="B28" s="260">
        <v>4300</v>
      </c>
      <c r="C28" s="261" t="s">
        <v>146</v>
      </c>
      <c r="D28" s="262">
        <v>830500</v>
      </c>
      <c r="E28" s="263">
        <f>350000-7000</f>
        <v>343000</v>
      </c>
    </row>
    <row r="29" spans="1:5" ht="30" customHeight="1">
      <c r="A29" s="244"/>
      <c r="B29" s="265">
        <v>4700</v>
      </c>
      <c r="C29" s="266" t="s">
        <v>147</v>
      </c>
      <c r="D29" s="247">
        <v>9400</v>
      </c>
      <c r="E29" s="248">
        <v>5000</v>
      </c>
    </row>
    <row r="30" spans="1:5" ht="30" customHeight="1" thickBot="1">
      <c r="A30" s="244"/>
      <c r="B30" s="267">
        <v>4740</v>
      </c>
      <c r="C30" s="268" t="s">
        <v>148</v>
      </c>
      <c r="D30" s="242"/>
      <c r="E30" s="243">
        <v>2000</v>
      </c>
    </row>
    <row r="31" spans="1:5" s="269" customFormat="1" ht="16.5" customHeight="1" hidden="1">
      <c r="A31" s="244"/>
      <c r="B31" s="251"/>
      <c r="C31" s="252" t="s">
        <v>149</v>
      </c>
      <c r="D31" s="253">
        <f>D32</f>
        <v>131500</v>
      </c>
      <c r="E31" s="254">
        <f>E32</f>
        <v>0</v>
      </c>
    </row>
    <row r="32" spans="1:5" s="190" customFormat="1" ht="17.25" customHeight="1" hidden="1">
      <c r="A32" s="244"/>
      <c r="B32" s="270">
        <v>6120</v>
      </c>
      <c r="C32" s="271" t="s">
        <v>150</v>
      </c>
      <c r="D32" s="272">
        <v>131500</v>
      </c>
      <c r="E32" s="273">
        <v>0</v>
      </c>
    </row>
    <row r="33" spans="1:5" s="190" customFormat="1" ht="36.75" customHeight="1" thickBot="1" thickTop="1">
      <c r="A33" s="234" t="s">
        <v>108</v>
      </c>
      <c r="B33" s="235"/>
      <c r="C33" s="274" t="s">
        <v>151</v>
      </c>
      <c r="D33" s="275" t="e">
        <f>D22-D23</f>
        <v>#REF!</v>
      </c>
      <c r="E33" s="276">
        <f>E22-E23</f>
        <v>0</v>
      </c>
    </row>
    <row r="34" ht="16.5" thickTop="1"/>
    <row r="36" spans="2:5" ht="12.75">
      <c r="B36" s="1"/>
      <c r="D36" s="1"/>
      <c r="E36" s="1"/>
    </row>
    <row r="37" spans="2:5" ht="12.75">
      <c r="B37" s="1"/>
      <c r="D37" s="1"/>
      <c r="E37" s="1"/>
    </row>
    <row r="38" spans="2:5" ht="12.75">
      <c r="B38" s="1"/>
      <c r="D38" s="1"/>
      <c r="E38" s="1"/>
    </row>
    <row r="39" spans="2:5" ht="12.75">
      <c r="B39" s="1"/>
      <c r="D39" s="1"/>
      <c r="E39" s="1"/>
    </row>
    <row r="40" spans="2:5" ht="12.75">
      <c r="B40" s="1"/>
      <c r="D40" s="1"/>
      <c r="E40" s="1"/>
    </row>
    <row r="41" spans="2:5" ht="12.75">
      <c r="B41" s="1"/>
      <c r="D41" s="1"/>
      <c r="E41" s="1"/>
    </row>
    <row r="42" spans="2:5" ht="12.75">
      <c r="B42" s="1"/>
      <c r="D42" s="1"/>
      <c r="E42" s="1"/>
    </row>
    <row r="43" spans="2:5" ht="12.75">
      <c r="B43" s="1"/>
      <c r="D43" s="1"/>
      <c r="E43" s="1"/>
    </row>
    <row r="44" spans="2:5" ht="12.75">
      <c r="B44" s="1"/>
      <c r="D44" s="1"/>
      <c r="E44" s="1"/>
    </row>
    <row r="45" spans="2:5" ht="12.75">
      <c r="B45" s="1"/>
      <c r="D45" s="1"/>
      <c r="E45" s="1"/>
    </row>
    <row r="46" spans="2:5" ht="12.75">
      <c r="B46" s="1"/>
      <c r="D46" s="1"/>
      <c r="E46" s="1"/>
    </row>
    <row r="47" spans="2:5" ht="12.75">
      <c r="B47" s="1"/>
      <c r="D47" s="1"/>
      <c r="E47" s="1"/>
    </row>
    <row r="48" spans="2:5" ht="12.75">
      <c r="B48" s="1"/>
      <c r="D48" s="1"/>
      <c r="E48" s="1"/>
    </row>
    <row r="49" spans="2:5" ht="12.75">
      <c r="B49" s="1"/>
      <c r="D49" s="1"/>
      <c r="E49" s="1"/>
    </row>
    <row r="50" spans="2:5" ht="12.75">
      <c r="B50" s="1"/>
      <c r="D50" s="1"/>
      <c r="E50" s="1"/>
    </row>
    <row r="51" spans="2:5" ht="12.75">
      <c r="B51" s="1"/>
      <c r="D51" s="1"/>
      <c r="E51" s="1"/>
    </row>
    <row r="52" spans="2:5" ht="12.75">
      <c r="B52" s="1"/>
      <c r="D52" s="1"/>
      <c r="E52" s="1"/>
    </row>
    <row r="53" spans="2:5" ht="12.75">
      <c r="B53" s="1"/>
      <c r="D53" s="1"/>
      <c r="E53" s="1"/>
    </row>
    <row r="54" spans="2:5" ht="12.75">
      <c r="B54" s="1"/>
      <c r="D54" s="1"/>
      <c r="E54" s="1"/>
    </row>
    <row r="55" spans="2:5" ht="12.75">
      <c r="B55" s="1"/>
      <c r="D55" s="1"/>
      <c r="E55" s="1"/>
    </row>
    <row r="56" spans="2:5" ht="12.75">
      <c r="B56" s="1"/>
      <c r="D56" s="1"/>
      <c r="E56" s="1"/>
    </row>
    <row r="57" spans="2:5" ht="12.75">
      <c r="B57" s="1"/>
      <c r="D57" s="1"/>
      <c r="E57" s="1"/>
    </row>
    <row r="58" spans="2:5" ht="12.75">
      <c r="B58" s="1"/>
      <c r="D58" s="1"/>
      <c r="E58" s="1"/>
    </row>
    <row r="59" spans="2:5" ht="12.75">
      <c r="B59" s="1"/>
      <c r="D59" s="1"/>
      <c r="E59" s="1"/>
    </row>
    <row r="60" spans="2:5" ht="12.75">
      <c r="B60" s="1"/>
      <c r="D60" s="1"/>
      <c r="E60" s="1"/>
    </row>
    <row r="61" spans="2:5" ht="12.75">
      <c r="B61" s="1"/>
      <c r="D61" s="1"/>
      <c r="E61" s="1"/>
    </row>
    <row r="62" spans="2:5" ht="12.75">
      <c r="B62" s="1"/>
      <c r="D62" s="1"/>
      <c r="E62" s="1"/>
    </row>
    <row r="63" spans="2:5" ht="12.75">
      <c r="B63" s="1"/>
      <c r="D63" s="1"/>
      <c r="E63" s="1"/>
    </row>
    <row r="64" spans="2:5" ht="12.75">
      <c r="B64" s="1"/>
      <c r="D64" s="1"/>
      <c r="E64" s="1"/>
    </row>
    <row r="65" spans="2:5" ht="12.75">
      <c r="B65" s="1"/>
      <c r="D65" s="1"/>
      <c r="E65" s="1"/>
    </row>
    <row r="66" spans="2:5" ht="12.75">
      <c r="B66" s="1"/>
      <c r="D66" s="1"/>
      <c r="E66" s="1"/>
    </row>
    <row r="67" spans="2:5" ht="12.75">
      <c r="B67" s="1"/>
      <c r="D67" s="1"/>
      <c r="E67" s="1"/>
    </row>
    <row r="68" spans="2:5" ht="12.75">
      <c r="B68" s="1"/>
      <c r="D68" s="1"/>
      <c r="E68" s="1"/>
    </row>
    <row r="69" spans="2:5" ht="12.75">
      <c r="B69" s="1"/>
      <c r="D69" s="1"/>
      <c r="E69" s="1"/>
    </row>
    <row r="70" spans="2:5" ht="12.75">
      <c r="B70" s="1"/>
      <c r="D70" s="1"/>
      <c r="E70" s="1"/>
    </row>
    <row r="71" spans="2:5" ht="12.75">
      <c r="B71" s="1"/>
      <c r="D71" s="1"/>
      <c r="E71" s="1"/>
    </row>
    <row r="72" spans="2:5" ht="12.75">
      <c r="B72" s="1"/>
      <c r="D72" s="1"/>
      <c r="E72" s="1"/>
    </row>
    <row r="73" spans="2:5" ht="12.75">
      <c r="B73" s="1"/>
      <c r="D73" s="1"/>
      <c r="E73" s="1"/>
    </row>
    <row r="74" spans="2:5" ht="12.75">
      <c r="B74" s="1"/>
      <c r="D74" s="1"/>
      <c r="E74" s="1"/>
    </row>
    <row r="75" spans="2:5" ht="12.75">
      <c r="B75" s="1"/>
      <c r="D75" s="1"/>
      <c r="E75" s="1"/>
    </row>
    <row r="76" spans="2:5" ht="12.75">
      <c r="B76" s="1"/>
      <c r="D76" s="1"/>
      <c r="E76" s="1"/>
    </row>
    <row r="77" spans="2:5" ht="12.75">
      <c r="B77" s="1"/>
      <c r="D77" s="1"/>
      <c r="E77" s="1"/>
    </row>
    <row r="78" spans="2:5" ht="12.75">
      <c r="B78" s="1"/>
      <c r="D78" s="1"/>
      <c r="E78" s="1"/>
    </row>
    <row r="79" spans="2:5" ht="12.75">
      <c r="B79" s="1"/>
      <c r="D79" s="1"/>
      <c r="E79" s="1"/>
    </row>
    <row r="80" spans="2:5" ht="12.75">
      <c r="B80" s="1"/>
      <c r="D80" s="1"/>
      <c r="E80" s="1"/>
    </row>
    <row r="81" spans="2:5" ht="12.75">
      <c r="B81" s="1"/>
      <c r="D81" s="1"/>
      <c r="E81" s="1"/>
    </row>
    <row r="82" spans="2:5" ht="12.75">
      <c r="B82" s="1"/>
      <c r="D82" s="1"/>
      <c r="E82" s="1"/>
    </row>
    <row r="83" spans="2:5" ht="12.75">
      <c r="B83" s="1"/>
      <c r="D83" s="1"/>
      <c r="E83" s="1"/>
    </row>
    <row r="84" spans="2:5" ht="12.75">
      <c r="B84" s="1"/>
      <c r="D84" s="1"/>
      <c r="E84" s="1"/>
    </row>
    <row r="85" spans="2:5" ht="12.75">
      <c r="B85" s="1"/>
      <c r="D85" s="1"/>
      <c r="E85" s="1"/>
    </row>
    <row r="86" spans="2:5" ht="12.75">
      <c r="B86" s="1"/>
      <c r="D86" s="1"/>
      <c r="E86" s="1"/>
    </row>
    <row r="87" spans="2:5" ht="12.75">
      <c r="B87" s="1"/>
      <c r="D87" s="1"/>
      <c r="E87" s="1"/>
    </row>
    <row r="88" spans="2:5" ht="12.75">
      <c r="B88" s="1"/>
      <c r="D88" s="1"/>
      <c r="E88" s="1"/>
    </row>
    <row r="89" spans="2:5" ht="12.75">
      <c r="B89" s="1"/>
      <c r="D89" s="1"/>
      <c r="E89" s="1"/>
    </row>
    <row r="90" spans="2:5" ht="12.75">
      <c r="B90" s="1"/>
      <c r="D90" s="1"/>
      <c r="E90" s="1"/>
    </row>
    <row r="91" spans="2:5" ht="12.75">
      <c r="B91" s="1"/>
      <c r="D91" s="1"/>
      <c r="E91" s="1"/>
    </row>
    <row r="92" spans="2:5" ht="12.75">
      <c r="B92" s="1"/>
      <c r="D92" s="1"/>
      <c r="E92" s="1"/>
    </row>
    <row r="93" spans="2:5" ht="12.75">
      <c r="B93" s="1"/>
      <c r="D93" s="1"/>
      <c r="E93" s="1"/>
    </row>
    <row r="94" spans="2:5" ht="12.75">
      <c r="B94" s="1"/>
      <c r="D94" s="1"/>
      <c r="E94" s="1"/>
    </row>
    <row r="95" spans="2:5" ht="12.75">
      <c r="B95" s="1"/>
      <c r="D95" s="1"/>
      <c r="E95" s="1"/>
    </row>
    <row r="96" spans="2:5" ht="12.75">
      <c r="B96" s="1"/>
      <c r="D96" s="1"/>
      <c r="E96" s="1"/>
    </row>
    <row r="97" spans="2:5" ht="12.75">
      <c r="B97" s="1"/>
      <c r="D97" s="1"/>
      <c r="E97" s="1"/>
    </row>
    <row r="98" spans="2:5" ht="12.75">
      <c r="B98" s="1"/>
      <c r="D98" s="1"/>
      <c r="E98" s="1"/>
    </row>
    <row r="99" spans="2:5" ht="12.75">
      <c r="B99" s="1"/>
      <c r="D99" s="1"/>
      <c r="E99" s="1"/>
    </row>
    <row r="100" spans="2:5" ht="12.75">
      <c r="B100" s="1"/>
      <c r="D100" s="1"/>
      <c r="E100" s="1"/>
    </row>
    <row r="101" spans="2:5" ht="12.75">
      <c r="B101" s="1"/>
      <c r="D101" s="1"/>
      <c r="E101" s="1"/>
    </row>
    <row r="102" spans="2:5" ht="12.75">
      <c r="B102" s="1"/>
      <c r="D102" s="1"/>
      <c r="E102" s="1"/>
    </row>
    <row r="103" spans="2:5" ht="12.75">
      <c r="B103" s="1"/>
      <c r="D103" s="1"/>
      <c r="E103" s="1"/>
    </row>
    <row r="104" spans="2:5" ht="12.75">
      <c r="B104" s="1"/>
      <c r="D104" s="1"/>
      <c r="E104" s="1"/>
    </row>
    <row r="105" spans="2:5" ht="12.75">
      <c r="B105" s="1"/>
      <c r="D105" s="1"/>
      <c r="E105" s="1"/>
    </row>
    <row r="106" spans="2:5" ht="12.75">
      <c r="B106" s="1"/>
      <c r="D106" s="1"/>
      <c r="E106" s="1"/>
    </row>
    <row r="107" spans="2:5" ht="12.75">
      <c r="B107" s="1"/>
      <c r="D107" s="1"/>
      <c r="E107" s="1"/>
    </row>
    <row r="108" spans="2:5" ht="12.75">
      <c r="B108" s="1"/>
      <c r="D108" s="1"/>
      <c r="E108" s="1"/>
    </row>
    <row r="109" spans="2:5" ht="12.75">
      <c r="B109" s="1"/>
      <c r="D109" s="1"/>
      <c r="E109" s="1"/>
    </row>
    <row r="110" spans="2:5" ht="12.75">
      <c r="B110" s="1"/>
      <c r="D110" s="1"/>
      <c r="E110" s="1"/>
    </row>
    <row r="111" spans="2:5" ht="12.75">
      <c r="B111" s="1"/>
      <c r="D111" s="1"/>
      <c r="E111" s="1"/>
    </row>
    <row r="112" spans="2:5" ht="12.75">
      <c r="B112" s="1"/>
      <c r="D112" s="1"/>
      <c r="E112" s="1"/>
    </row>
    <row r="113" spans="2:5" ht="12.75">
      <c r="B113" s="1"/>
      <c r="D113" s="1"/>
      <c r="E113" s="1"/>
    </row>
    <row r="114" spans="2:5" ht="12.75">
      <c r="B114" s="1"/>
      <c r="D114" s="1"/>
      <c r="E114" s="1"/>
    </row>
    <row r="115" spans="2:5" ht="12.75">
      <c r="B115" s="1"/>
      <c r="D115" s="1"/>
      <c r="E115" s="1"/>
    </row>
    <row r="116" spans="2:5" ht="12.75">
      <c r="B116" s="1"/>
      <c r="D116" s="1"/>
      <c r="E116" s="1"/>
    </row>
    <row r="117" spans="2:5" ht="12.75">
      <c r="B117" s="1"/>
      <c r="D117" s="1"/>
      <c r="E117" s="1"/>
    </row>
    <row r="118" spans="2:5" ht="12.75">
      <c r="B118" s="1"/>
      <c r="D118" s="1"/>
      <c r="E118" s="1"/>
    </row>
    <row r="119" spans="2:5" ht="12.75">
      <c r="B119" s="1"/>
      <c r="D119" s="1"/>
      <c r="E119" s="1"/>
    </row>
    <row r="120" spans="2:5" ht="12.75">
      <c r="B120" s="1"/>
      <c r="D120" s="1"/>
      <c r="E120" s="1"/>
    </row>
    <row r="121" spans="2:5" ht="12.75">
      <c r="B121" s="1"/>
      <c r="D121" s="1"/>
      <c r="E121" s="1"/>
    </row>
    <row r="122" spans="2:5" ht="12.75">
      <c r="B122" s="1"/>
      <c r="D122" s="1"/>
      <c r="E122" s="1"/>
    </row>
    <row r="123" spans="2:5" ht="12.75">
      <c r="B123" s="1"/>
      <c r="D123" s="1"/>
      <c r="E123" s="1"/>
    </row>
    <row r="124" spans="2:5" ht="12.75">
      <c r="B124" s="1"/>
      <c r="D124" s="1"/>
      <c r="E124" s="1"/>
    </row>
    <row r="125" spans="2:5" ht="12.75">
      <c r="B125" s="1"/>
      <c r="D125" s="1"/>
      <c r="E125" s="1"/>
    </row>
    <row r="126" spans="2:5" ht="12.75">
      <c r="B126" s="1"/>
      <c r="D126" s="1"/>
      <c r="E126" s="1"/>
    </row>
    <row r="127" spans="2:5" ht="12.75">
      <c r="B127" s="1"/>
      <c r="D127" s="1"/>
      <c r="E127" s="1"/>
    </row>
    <row r="128" spans="2:5" ht="12.75">
      <c r="B128" s="1"/>
      <c r="D128" s="1"/>
      <c r="E128" s="1"/>
    </row>
    <row r="129" spans="2:5" ht="12.75">
      <c r="B129" s="1"/>
      <c r="D129" s="1"/>
      <c r="E129" s="1"/>
    </row>
    <row r="130" spans="2:5" ht="12.75">
      <c r="B130" s="1"/>
      <c r="D130" s="1"/>
      <c r="E130" s="1"/>
    </row>
    <row r="131" spans="2:5" ht="12.75">
      <c r="B131" s="1"/>
      <c r="D131" s="1"/>
      <c r="E131" s="1"/>
    </row>
    <row r="132" spans="2:5" ht="12.75">
      <c r="B132" s="1"/>
      <c r="D132" s="1"/>
      <c r="E132" s="1"/>
    </row>
    <row r="133" spans="2:5" ht="12.75">
      <c r="B133" s="1"/>
      <c r="D133" s="1"/>
      <c r="E133" s="1"/>
    </row>
    <row r="134" spans="2:5" ht="12.75">
      <c r="B134" s="1"/>
      <c r="D134" s="1"/>
      <c r="E134" s="1"/>
    </row>
    <row r="135" spans="2:5" ht="12.75">
      <c r="B135" s="1"/>
      <c r="D135" s="1"/>
      <c r="E135" s="1"/>
    </row>
    <row r="136" spans="2:5" ht="12.75">
      <c r="B136" s="1"/>
      <c r="D136" s="1"/>
      <c r="E136" s="1"/>
    </row>
    <row r="137" spans="2:5" ht="12.75">
      <c r="B137" s="1"/>
      <c r="D137" s="1"/>
      <c r="E137" s="1"/>
    </row>
    <row r="138" spans="2:5" ht="12.75">
      <c r="B138" s="1"/>
      <c r="D138" s="1"/>
      <c r="E138" s="1"/>
    </row>
    <row r="139" spans="2:5" ht="12.75">
      <c r="B139" s="1"/>
      <c r="D139" s="1"/>
      <c r="E139" s="1"/>
    </row>
    <row r="140" spans="2:5" ht="12.75">
      <c r="B140" s="1"/>
      <c r="D140" s="1"/>
      <c r="E140" s="1"/>
    </row>
    <row r="141" spans="2:5" ht="12.75">
      <c r="B141" s="1"/>
      <c r="D141" s="1"/>
      <c r="E141" s="1"/>
    </row>
    <row r="142" spans="2:5" ht="12.75">
      <c r="B142" s="1"/>
      <c r="D142" s="1"/>
      <c r="E142" s="1"/>
    </row>
    <row r="143" spans="2:5" ht="12.75">
      <c r="B143" s="1"/>
      <c r="D143" s="1"/>
      <c r="E143" s="1"/>
    </row>
    <row r="144" spans="2:5" ht="12.75">
      <c r="B144" s="1"/>
      <c r="D144" s="1"/>
      <c r="E144" s="1"/>
    </row>
    <row r="145" spans="2:5" ht="12.75">
      <c r="B145" s="1"/>
      <c r="D145" s="1"/>
      <c r="E145" s="1"/>
    </row>
    <row r="146" spans="2:5" ht="12.75">
      <c r="B146" s="1"/>
      <c r="D146" s="1"/>
      <c r="E146" s="1"/>
    </row>
    <row r="147" spans="2:5" ht="12.75">
      <c r="B147" s="1"/>
      <c r="D147" s="1"/>
      <c r="E147" s="1"/>
    </row>
    <row r="148" spans="2:5" ht="12.75">
      <c r="B148" s="1"/>
      <c r="D148" s="1"/>
      <c r="E148" s="1"/>
    </row>
    <row r="149" spans="2:5" ht="12.75">
      <c r="B149" s="1"/>
      <c r="D149" s="1"/>
      <c r="E149" s="1"/>
    </row>
    <row r="150" spans="2:5" ht="12.75">
      <c r="B150" s="1"/>
      <c r="D150" s="1"/>
      <c r="E150" s="1"/>
    </row>
    <row r="151" spans="2:5" ht="12.75">
      <c r="B151" s="1"/>
      <c r="D151" s="1"/>
      <c r="E151" s="1"/>
    </row>
    <row r="152" spans="2:5" ht="12.75">
      <c r="B152" s="1"/>
      <c r="D152" s="1"/>
      <c r="E152" s="1"/>
    </row>
    <row r="153" spans="2:5" ht="12.75">
      <c r="B153" s="1"/>
      <c r="D153" s="1"/>
      <c r="E153" s="1"/>
    </row>
    <row r="154" spans="2:5" ht="12.75">
      <c r="B154" s="1"/>
      <c r="D154" s="1"/>
      <c r="E154" s="1"/>
    </row>
    <row r="155" spans="2:5" ht="12.75">
      <c r="B155" s="1"/>
      <c r="D155" s="1"/>
      <c r="E155" s="1"/>
    </row>
    <row r="156" spans="2:5" ht="12.75">
      <c r="B156" s="1"/>
      <c r="D156" s="1"/>
      <c r="E156" s="1"/>
    </row>
    <row r="157" spans="2:5" ht="12.75">
      <c r="B157" s="1"/>
      <c r="D157" s="1"/>
      <c r="E157" s="1"/>
    </row>
    <row r="158" spans="2:5" ht="12.75">
      <c r="B158" s="1"/>
      <c r="D158" s="1"/>
      <c r="E158" s="1"/>
    </row>
    <row r="159" spans="2:5" ht="12.75">
      <c r="B159" s="1"/>
      <c r="D159" s="1"/>
      <c r="E159" s="1"/>
    </row>
    <row r="160" spans="2:5" ht="12.75">
      <c r="B160" s="1"/>
      <c r="D160" s="1"/>
      <c r="E160" s="1"/>
    </row>
    <row r="161" spans="2:5" ht="12.75">
      <c r="B161" s="1"/>
      <c r="D161" s="1"/>
      <c r="E161" s="1"/>
    </row>
    <row r="162" spans="2:5" ht="12.75">
      <c r="B162" s="1"/>
      <c r="D162" s="1"/>
      <c r="E162" s="1"/>
    </row>
    <row r="163" spans="2:5" ht="12.75">
      <c r="B163" s="1"/>
      <c r="D163" s="1"/>
      <c r="E163" s="1"/>
    </row>
    <row r="164" spans="2:5" ht="12.75">
      <c r="B164" s="1"/>
      <c r="D164" s="1"/>
      <c r="E164" s="1"/>
    </row>
    <row r="165" spans="2:5" ht="12.75">
      <c r="B165" s="1"/>
      <c r="D165" s="1"/>
      <c r="E165" s="1"/>
    </row>
    <row r="166" spans="2:5" ht="12.75">
      <c r="B166" s="1"/>
      <c r="D166" s="1"/>
      <c r="E166" s="1"/>
    </row>
    <row r="167" spans="2:5" ht="12.75">
      <c r="B167" s="1"/>
      <c r="D167" s="1"/>
      <c r="E167" s="1"/>
    </row>
    <row r="168" spans="2:5" ht="12.75">
      <c r="B168" s="1"/>
      <c r="D168" s="1"/>
      <c r="E168" s="1"/>
    </row>
    <row r="169" spans="2:5" ht="12.75">
      <c r="B169" s="1"/>
      <c r="D169" s="1"/>
      <c r="E169" s="1"/>
    </row>
    <row r="170" spans="2:5" ht="12.75">
      <c r="B170" s="1"/>
      <c r="D170" s="1"/>
      <c r="E170" s="1"/>
    </row>
    <row r="171" spans="2:5" ht="12.75">
      <c r="B171" s="1"/>
      <c r="D171" s="1"/>
      <c r="E171" s="1"/>
    </row>
    <row r="172" spans="2:5" ht="12.75">
      <c r="B172" s="1"/>
      <c r="D172" s="1"/>
      <c r="E172" s="1"/>
    </row>
    <row r="173" spans="2:5" ht="12.75">
      <c r="B173" s="1"/>
      <c r="D173" s="1"/>
      <c r="E173" s="1"/>
    </row>
    <row r="174" spans="2:5" ht="12.75">
      <c r="B174" s="1"/>
      <c r="D174" s="1"/>
      <c r="E174" s="1"/>
    </row>
    <row r="175" spans="2:5" ht="12.75">
      <c r="B175" s="1"/>
      <c r="D175" s="1"/>
      <c r="E175" s="1"/>
    </row>
    <row r="176" spans="2:5" ht="12.75">
      <c r="B176" s="1"/>
      <c r="D176" s="1"/>
      <c r="E176" s="1"/>
    </row>
    <row r="177" spans="2:5" ht="12.75">
      <c r="B177" s="1"/>
      <c r="D177" s="1"/>
      <c r="E177" s="1"/>
    </row>
  </sheetData>
  <printOptions horizontalCentered="1"/>
  <pageMargins left="0" right="0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Malgorzata Krol</cp:lastModifiedBy>
  <cp:lastPrinted>2007-12-21T13:39:57Z</cp:lastPrinted>
  <dcterms:created xsi:type="dcterms:W3CDTF">2007-10-15T13:18:14Z</dcterms:created>
  <dcterms:modified xsi:type="dcterms:W3CDTF">2008-01-03T11:35:40Z</dcterms:modified>
  <cp:category/>
  <cp:version/>
  <cp:contentType/>
  <cp:contentStatus/>
</cp:coreProperties>
</file>