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l nr 19" sheetId="1" r:id="rId1"/>
    <sheet name="Zal nr 20" sheetId="2" r:id="rId2"/>
  </sheets>
  <definedNames>
    <definedName name="_xlnm.Print_Titles" localSheetId="0">'Zal nr 19'!$7:$9</definedName>
    <definedName name="_xlnm.Print_Titles" localSheetId="1">'Zal nr 20'!$9:$11</definedName>
  </definedNames>
  <calcPr fullCalcOnLoad="1"/>
</workbook>
</file>

<file path=xl/sharedStrings.xml><?xml version="1.0" encoding="utf-8"?>
<sst xmlns="http://schemas.openxmlformats.org/spreadsheetml/2006/main" count="328" uniqueCount="186">
  <si>
    <t>( w tys.zł.)</t>
  </si>
  <si>
    <t>Dział</t>
  </si>
  <si>
    <t>Rozdział</t>
  </si>
  <si>
    <t>§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</si>
  <si>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</si>
  <si>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</si>
  <si>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</si>
  <si>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</si>
  <si>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</si>
  <si>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</si>
  <si>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</si>
  <si>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</si>
  <si>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</si>
  <si>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2008 r.</t>
  </si>
  <si>
    <t>2009 r.</t>
  </si>
  <si>
    <t>I</t>
  </si>
  <si>
    <t xml:space="preserve">INWESTYCJE KONTYNUOWANE </t>
  </si>
  <si>
    <t>ZDM</t>
  </si>
  <si>
    <t>Ewidencja dróg</t>
  </si>
  <si>
    <t>Osiedle Bukowe - drogi</t>
  </si>
  <si>
    <t>IK</t>
  </si>
  <si>
    <t>Osiedle "Unii Europejskiej"- drogi</t>
  </si>
  <si>
    <t>Osiedle "Topolowe"- drogi</t>
  </si>
  <si>
    <t>ul. Kamieniarska</t>
  </si>
  <si>
    <t>Budowa sieci światłowodowej</t>
  </si>
  <si>
    <t>Inf</t>
  </si>
  <si>
    <t>Remonty budynków komunalnych</t>
  </si>
  <si>
    <t>ZBM</t>
  </si>
  <si>
    <t>ciągłe</t>
  </si>
  <si>
    <t>Mieszkania socjalne</t>
  </si>
  <si>
    <t>Rozbudowa Cmentarza Komunalnego</t>
  </si>
  <si>
    <t>Remont budynku Komendy Miejskiej Policji</t>
  </si>
  <si>
    <t>ZK</t>
  </si>
  <si>
    <t>Budowa hospicjum</t>
  </si>
  <si>
    <t>KS</t>
  </si>
  <si>
    <t>Uzbrojenie terenu pod Słupską Specjalną Strefę Ekonomiczną, Kompleks Koszalin</t>
  </si>
  <si>
    <t>Uzbrojenie Osiedla Unii Europejskiej</t>
  </si>
  <si>
    <t>Uzbrojenie ul. Szczecińskiej</t>
  </si>
  <si>
    <t>Oświetlenie iluminacyjne</t>
  </si>
  <si>
    <t>Uzbrojenie terenów pod budownictwo mieszkaniowe</t>
  </si>
  <si>
    <t>Dokumentacja pod przyszłe inwestycje</t>
  </si>
  <si>
    <t>Inwestycyjne inicjatywy społeczne</t>
  </si>
  <si>
    <t>IK, KS</t>
  </si>
  <si>
    <t>II</t>
  </si>
  <si>
    <t xml:space="preserve">INWESTYCJE ROZPOCZYNANE </t>
  </si>
  <si>
    <t>ul. Gnieźnieńska (od 4-go Marca do Połczyńskiej)</t>
  </si>
  <si>
    <t>ul. Kwiatkowskiego</t>
  </si>
  <si>
    <t>ul. Syrenki</t>
  </si>
  <si>
    <t>ul. Młyńska</t>
  </si>
  <si>
    <t>ul. Połczyńska (projekt odcinka od ul.Działkowej do ul.Żytniej)</t>
  </si>
  <si>
    <t>ul.Zwycięstwa (św. Wojciecha do Dębowej)</t>
  </si>
  <si>
    <t>Skrzyżowanie ulic: Jana Pawła II - Staszica</t>
  </si>
  <si>
    <t>Skrzyżowanie ulic: A.Krajowej - Boh. Warszawy - Morskiej</t>
  </si>
  <si>
    <t>Przebudowa rejonu ul.Gnieżnieńskiej - 4-go Marca - Połczyńskiej (ul.Sybiraków)</t>
  </si>
  <si>
    <t>ul.Syrenki - Boh. Warszawy - dojazd do mieszkań socjalnych</t>
  </si>
  <si>
    <t>ul.Ułańska - Kadetów</t>
  </si>
  <si>
    <t>ul.Jarzębinowa - chodniki</t>
  </si>
  <si>
    <t>ul.Lutyków, ul.Obotrytów, ul.P.Skargi, ul.Łużycka, ul.Poprzeczna</t>
  </si>
  <si>
    <t>ul.Reymonta, ul.Staffa</t>
  </si>
  <si>
    <t>Przebudowa ul.Brzozowej</t>
  </si>
  <si>
    <t>Przebudowa ul.Zawiszy Czarnego, ul.Dąbrówki, Ks.Anastazji, K.Wielkiego</t>
  </si>
  <si>
    <t>Przebudowa ul.Wenedów</t>
  </si>
  <si>
    <t>Przebudowa ul.Fałata</t>
  </si>
  <si>
    <t>OA</t>
  </si>
  <si>
    <t>Modernizacja placówek oświatowych</t>
  </si>
  <si>
    <t>E, IK</t>
  </si>
  <si>
    <t>80120         80130 80140          80195</t>
  </si>
  <si>
    <t>E</t>
  </si>
  <si>
    <t>Zespół Burs Międzyszkolnych-modernizacja</t>
  </si>
  <si>
    <t>Szkolne Schroniska Młodzieżowe</t>
  </si>
  <si>
    <t>Uzbrojenie Osiedla Sarzyno</t>
  </si>
  <si>
    <t>Uzbrojenie Osiedla Raduszka</t>
  </si>
  <si>
    <t>Budowa kanalizacji sanitarnej w ul.Władysława IV -  Adolfa Warskiego</t>
  </si>
  <si>
    <t>ul. Lniana - Różana (porządkowanie gospodarki wod.ściekowej)</t>
  </si>
  <si>
    <t>Budowa schroniska dla zwierząt</t>
  </si>
  <si>
    <t>Uzbrojenie Osiedla Chełmoniewo</t>
  </si>
  <si>
    <t>Magistrala wodociągowa do Lubiatowa</t>
  </si>
  <si>
    <t>Budowa szaletów miejskich</t>
  </si>
  <si>
    <t>Modernizacja Bałtyckiego Teatru Dramatycznego</t>
  </si>
  <si>
    <t>Budowa hali widowiskowo-sportowej</t>
  </si>
  <si>
    <t>Budowa zjazdu narciarskiego na Górze Chełmskiej</t>
  </si>
  <si>
    <t xml:space="preserve">OGÓŁEM  (I+II)  </t>
  </si>
  <si>
    <t>2010 r.</t>
  </si>
  <si>
    <t>2011 r.</t>
  </si>
  <si>
    <t>po 2011</t>
  </si>
  <si>
    <t>Osiedle "Lipowe"- drogi</t>
  </si>
  <si>
    <t>Osiedle Podgórne - Bat. Chłopskich - drogi</t>
  </si>
  <si>
    <t>Uzbrojenie rejonu ul.Zdobywców Wału Pomorskiego</t>
  </si>
  <si>
    <t>Kolektor XXVIII</t>
  </si>
  <si>
    <t xml:space="preserve">Remont i modernizacja obiektu Muzeum - elewacja </t>
  </si>
  <si>
    <t>Modernizacja stadionu "Bałtyk" II etap</t>
  </si>
  <si>
    <t>ul.Batalionów Chłopskich z przebudową skrzyżowania ulic Bat. Chłopskich - Młyńska</t>
  </si>
  <si>
    <t>2008</t>
  </si>
  <si>
    <t>2009</t>
  </si>
  <si>
    <t>ul.Gnieźnieńska - skrzyżowanie z ul.4 Marca</t>
  </si>
  <si>
    <t>2010</t>
  </si>
  <si>
    <t>2007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</si>
  <si>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</si>
  <si>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</si>
  <si>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</si>
  <si>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</si>
  <si>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</si>
  <si>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</si>
  <si>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</si>
  <si>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</si>
  <si>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</si>
  <si>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</si>
  <si>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</si>
  <si>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Przebudowa ul.Połtawskiej (koncepcja)</t>
  </si>
  <si>
    <t>Przebudowa jezdni i chodnika przy ul. Karłowicza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</si>
  <si>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</si>
  <si>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</si>
  <si>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</si>
  <si>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</si>
  <si>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</si>
  <si>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Przebudowa miejsc postojowych w ul.Młyńskiej</t>
  </si>
  <si>
    <t>Rewitalizacja Parku Książąt Pomorskich"A" i "B" - bagrowanie stawu</t>
  </si>
  <si>
    <t>III</t>
  </si>
  <si>
    <t>INWESTYCJE PLANOWANE DO DOFINANSOWANIA Z UE</t>
  </si>
  <si>
    <t>Boisko sportowe przy ZS Nr 13</t>
  </si>
  <si>
    <t>Sala sportowa przy Gimnazjum Nr 6</t>
  </si>
  <si>
    <t>Uzbrojenie terenu pod Słupską Specjalną Strefę Ekonomiczną</t>
  </si>
  <si>
    <t>Filharmonia - sala koncertowa</t>
  </si>
  <si>
    <t>IK, E</t>
  </si>
  <si>
    <t>IK, ZBM</t>
  </si>
  <si>
    <t>IK, Politechnika</t>
  </si>
  <si>
    <t>ul. Waryńskiego ze skrzyżowaniem z ul. Zwycięstwa</t>
  </si>
  <si>
    <t>ul. Gdańska</t>
  </si>
  <si>
    <t>2013</t>
  </si>
  <si>
    <t>2012</t>
  </si>
  <si>
    <t>Budowa nowego oświetlenia przy chodniku na ul.Fałata - Orląt Lwowskich oraz doświetlenie przejść dla pieszych na ul.Zwycięstwa, modernizacja oświetlenia ulicznego dróg krajowych, wojewódzkich i powiatowych</t>
  </si>
  <si>
    <t>"Inteligentny Koszalin" - rozbudowa infrastruktury społeczeństwa informatycznego</t>
  </si>
  <si>
    <t>Zainstalowanie klimatyzacji i centrali telefonicznej w pomieszczeniach ZDM</t>
  </si>
  <si>
    <t>Wymiana stolarki okiennej i montaż klimatyzacji w UM</t>
  </si>
  <si>
    <t>Wymiana stolarki okiennej i drzwi w siedzibie na ul.Monte Cassino</t>
  </si>
  <si>
    <t>Rezerwa na inwestycje zakończone</t>
  </si>
  <si>
    <t>Modernizacja przedszkoli</t>
  </si>
  <si>
    <t>Modernizacja budynku Straży Pożarnej</t>
  </si>
  <si>
    <t>ul.Rzeczna (dojazd do Spec. Ośrodka Szkolno-Wychowawczego)</t>
  </si>
  <si>
    <t xml:space="preserve">OGÓŁEM  (I+II+III)  </t>
  </si>
  <si>
    <t>LIMITY  WYDATKÓW  BUDŻETOWYCH  NA  WIELOLETNIE  PROGRAMY  INWESTYCYJNE  W  LATACH  2008 - 2010</t>
  </si>
  <si>
    <t>Rady Miejskiej w Koszalinie</t>
  </si>
  <si>
    <t>Przebudowa ul.Chałubińskiego</t>
  </si>
  <si>
    <t>Budowa i przebudowa dróg stanowiących zewnętrzny pierścień układu komunikacyjnego</t>
  </si>
  <si>
    <t>Rozbudowa sieci oświetleniowej ulic Miasta Koszalina :Leśnej, Lubiatowskiej, Gierczak i Paproci, Grochowskiego i Własnej</t>
  </si>
  <si>
    <t>Załącznik nr 19 do Uchwały</t>
  </si>
  <si>
    <t>Remont obiektów mostowych (ul.Monte Cassino)</t>
  </si>
  <si>
    <t>Budowa ścieżek rowerowych</t>
  </si>
  <si>
    <t>Lp.</t>
  </si>
  <si>
    <t xml:space="preserve">Nr XXVIII / 177 / 2007 </t>
  </si>
  <si>
    <t xml:space="preserve">z dnia 20 grudnia 2007 r.      </t>
  </si>
  <si>
    <t>Załącznik nr 20 do Uchwały</t>
  </si>
  <si>
    <t>Nr  XVIII / 177 / 2007</t>
  </si>
  <si>
    <t xml:space="preserve">z dnia 20 grudnia 2007 r. </t>
  </si>
  <si>
    <t xml:space="preserve">WYDATKI  BUDŻETU NA PROGRAMY I PROJEKTY REALIZOWANE  ZE  ŚRODKÓW  ZEWNĘTRZNYCH </t>
  </si>
  <si>
    <t>W  2008  ROKU</t>
  </si>
  <si>
    <t>w złotych</t>
  </si>
  <si>
    <t>Nazwa programu, projektu</t>
  </si>
  <si>
    <t>Finansowanie 2008r.</t>
  </si>
  <si>
    <t>%</t>
  </si>
  <si>
    <t>finansowe
w 2008r.</t>
  </si>
  <si>
    <t xml:space="preserve">Środki własne </t>
  </si>
  <si>
    <t xml:space="preserve">Środki pomocowe </t>
  </si>
  <si>
    <t>dofinansowania</t>
  </si>
  <si>
    <t>Sektorowy Program Operacyjny Wzrost Konkurencyjności Przedsiębiorstw</t>
  </si>
  <si>
    <t>Polska Agencja Rozwoju Przedsiębiorczości w ramach Europejskiego Funduszu Rozwoju Regionalnego</t>
  </si>
  <si>
    <t>Dotacja celowa z budżetu na finansowanie lub dofinansowanie zadań zleconych do realizacji fundacjom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</si>
  <si>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</si>
  <si>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</si>
  <si>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</si>
  <si>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</si>
  <si>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Wynagrodzenia bezosobowe</t>
  </si>
  <si>
    <t>Zakup pomocy naukowych, dydaktycznych i książek</t>
  </si>
  <si>
    <t>Zakup usług pozostałych</t>
  </si>
  <si>
    <t>Podróże służbowe zagraniczne</t>
  </si>
  <si>
    <t>Concerto ACT 2</t>
  </si>
  <si>
    <t>6 Ramowy Program Unii Europejskiej</t>
  </si>
  <si>
    <t>Zakup materiałów i wyposażenia</t>
  </si>
  <si>
    <t>"</t>
  </si>
  <si>
    <t>Zakup usług obejmujących tłumaczenia</t>
  </si>
  <si>
    <t>Zakup usług obejmujących wykonanie ekspertyz, analiz i opinii</t>
  </si>
  <si>
    <t>6058
6059</t>
  </si>
  <si>
    <t xml:space="preserve">"Modernizacja Bałtyckiego Teatru w Koszalinie" </t>
  </si>
  <si>
    <t>ZPORR
 Zachodniopomorski Urząd Wojewódzki,
Urząd Miejski Koszalin</t>
  </si>
  <si>
    <t>Wydatki inwestycyjne jednostek budżetowych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</si>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</sst>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3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i/>
      <sz val="13"/>
      <name val="Times New Roman CE"/>
      <family val="1"/>
    </font>
    <font>
      <b/>
      <i/>
      <sz val="13"/>
      <name val="Arial CE"/>
      <family val="0"/>
    </font>
    <font>
      <i/>
      <sz val="10"/>
      <name val="Arial CE"/>
      <family val="0"/>
    </font>
    <font>
      <sz val="11"/>
      <name val="Times New Roman CE"/>
      <family val="1"/>
    </font>
    <font>
      <i/>
      <sz val="13"/>
      <name val="Times New Roman CE"/>
      <family val="1"/>
    </font>
    <font>
      <sz val="13"/>
      <name val="Arial CE"/>
      <family val="0"/>
    </font>
    <font>
      <sz val="13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Continuous"/>
    </xf>
    <xf numFmtId="164" fontId="11" fillId="0" borderId="6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Continuous" vertical="center"/>
    </xf>
    <xf numFmtId="164" fontId="5" fillId="0" borderId="6" xfId="2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18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9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vertical="center"/>
    </xf>
    <xf numFmtId="164" fontId="21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65" fontId="5" fillId="0" borderId="18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4" fontId="11" fillId="0" borderId="18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11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0" fontId="1" fillId="0" borderId="27" xfId="0" applyFont="1" applyBorder="1" applyAlignment="1">
      <alignment/>
    </xf>
    <xf numFmtId="164" fontId="5" fillId="0" borderId="28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31" xfId="0" applyFont="1" applyBorder="1" applyAlignment="1">
      <alignment/>
    </xf>
    <xf numFmtId="164" fontId="5" fillId="0" borderId="3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164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5" fillId="0" borderId="25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6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25" fillId="0" borderId="44" xfId="0" applyFon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5" fillId="0" borderId="45" xfId="0" applyFont="1" applyBorder="1" applyAlignment="1">
      <alignment wrapText="1"/>
    </xf>
    <xf numFmtId="0" fontId="27" fillId="0" borderId="4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/>
    </xf>
    <xf numFmtId="164" fontId="28" fillId="0" borderId="19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164" fontId="20" fillId="0" borderId="19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20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5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/>
    </xf>
    <xf numFmtId="164" fontId="20" fillId="0" borderId="45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28" fillId="0" borderId="42" xfId="0" applyFont="1" applyBorder="1" applyAlignment="1">
      <alignment vertical="center" wrapText="1"/>
    </xf>
    <xf numFmtId="0" fontId="29" fillId="0" borderId="38" xfId="0" applyFont="1" applyBorder="1" applyAlignment="1">
      <alignment horizontal="center" vertical="center"/>
    </xf>
    <xf numFmtId="3" fontId="28" fillId="0" borderId="38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49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0" fontId="30" fillId="0" borderId="51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9"/>
  <sheetViews>
    <sheetView tabSelected="1" workbookViewId="0" topLeftCell="F1">
      <selection activeCell="P7" sqref="P7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1" customWidth="1"/>
    <col min="5" max="5" width="41.375" style="2" customWidth="1"/>
    <col min="6" max="6" width="12.375" style="2" customWidth="1"/>
    <col min="7" max="7" width="9.00390625" style="3" customWidth="1"/>
    <col min="8" max="8" width="9.875" style="4" customWidth="1"/>
    <col min="9" max="9" width="8.625" style="4" customWidth="1"/>
    <col min="10" max="10" width="11.75390625" style="4" customWidth="1"/>
    <col min="11" max="11" width="11.625" style="4" customWidth="1"/>
    <col min="12" max="12" width="11.125" style="4" customWidth="1"/>
    <col min="13" max="13" width="3.625" style="4" hidden="1" customWidth="1"/>
    <col min="14" max="14" width="0.2421875" style="4" hidden="1" customWidth="1"/>
    <col min="15" max="15" width="11.00390625" style="4" customWidth="1"/>
    <col min="16" max="16" width="9.75390625" style="4" bestFit="1" customWidth="1"/>
    <col min="17" max="18" width="9.125" style="4" customWidth="1"/>
  </cols>
  <sheetData>
    <row r="1" ht="12.75">
      <c r="K1" s="203" t="s">
        <v>145</v>
      </c>
    </row>
    <row r="2" ht="12.75">
      <c r="K2" s="4" t="s">
        <v>149</v>
      </c>
    </row>
    <row r="3" ht="12.75">
      <c r="K3" s="4" t="s">
        <v>141</v>
      </c>
    </row>
    <row r="4" ht="12.75">
      <c r="K4" s="4" t="s">
        <v>150</v>
      </c>
    </row>
    <row r="5" spans="2:15" ht="24.75" customHeight="1">
      <c r="B5" s="7" t="s">
        <v>140</v>
      </c>
      <c r="E5" s="8"/>
      <c r="F5" s="8"/>
      <c r="G5" s="9"/>
      <c r="H5" s="10"/>
      <c r="I5" s="10"/>
      <c r="J5" s="10"/>
      <c r="K5" s="10"/>
      <c r="L5" s="10"/>
      <c r="M5" s="10"/>
      <c r="N5" s="10"/>
      <c r="O5" s="10"/>
    </row>
    <row r="6" spans="2:15" ht="13.5" thickBot="1">
      <c r="B6" s="11"/>
      <c r="K6" s="12"/>
      <c r="L6" s="13" t="s">
        <v>0</v>
      </c>
      <c r="M6" s="199"/>
      <c r="N6" s="13" t="s">
        <v>0</v>
      </c>
      <c r="O6" s="13"/>
    </row>
    <row r="7" spans="1:15" ht="53.25" customHeight="1" thickTop="1">
      <c r="A7" s="14" t="s">
        <v>148</v>
      </c>
      <c r="B7" s="208" t="s">
        <v>1</v>
      </c>
      <c r="C7" s="15" t="s">
        <v>2</v>
      </c>
      <c r="D7" s="15" t="s">
        <v>3</v>
      </c>
      <c r="E7" s="16" t="s">
        <v>4</v>
      </c>
      <c r="F7" s="17" t="s">
        <v>5</v>
      </c>
      <c r="G7" s="241" t="s">
        <v>6</v>
      </c>
      <c r="H7" s="242"/>
      <c r="I7" s="15" t="s">
        <v>7</v>
      </c>
      <c r="J7" s="235" t="s">
        <v>8</v>
      </c>
      <c r="K7" s="236"/>
      <c r="L7" s="237"/>
      <c r="M7" s="198"/>
      <c r="N7" s="157"/>
      <c r="O7" s="177"/>
    </row>
    <row r="8" spans="1:19" ht="39" customHeight="1">
      <c r="A8" s="18"/>
      <c r="B8" s="209"/>
      <c r="C8" s="19"/>
      <c r="D8" s="19"/>
      <c r="E8" s="20"/>
      <c r="F8" s="21" t="s">
        <v>9</v>
      </c>
      <c r="G8" s="22" t="s">
        <v>10</v>
      </c>
      <c r="H8" s="22" t="s">
        <v>11</v>
      </c>
      <c r="I8" s="21" t="s">
        <v>12</v>
      </c>
      <c r="J8" s="23" t="s">
        <v>13</v>
      </c>
      <c r="K8" s="114" t="s">
        <v>14</v>
      </c>
      <c r="L8" s="24" t="s">
        <v>82</v>
      </c>
      <c r="M8" s="30"/>
      <c r="N8" s="115" t="s">
        <v>83</v>
      </c>
      <c r="O8" s="178"/>
      <c r="S8" s="4"/>
    </row>
    <row r="9" spans="1:15" s="29" customFormat="1" ht="12">
      <c r="A9" s="25">
        <v>1</v>
      </c>
      <c r="B9" s="27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8">
        <v>12</v>
      </c>
      <c r="M9" s="184"/>
      <c r="N9" s="28">
        <v>12</v>
      </c>
      <c r="O9" s="179"/>
    </row>
    <row r="10" spans="1:19" s="39" customFormat="1" ht="21" customHeight="1">
      <c r="A10" s="211" t="s">
        <v>15</v>
      </c>
      <c r="B10" s="31"/>
      <c r="C10" s="31"/>
      <c r="D10" s="31"/>
      <c r="E10" s="33" t="s">
        <v>16</v>
      </c>
      <c r="F10" s="33"/>
      <c r="G10" s="34"/>
      <c r="H10" s="35"/>
      <c r="I10" s="176"/>
      <c r="J10" s="36">
        <f>SUM(J11:J76)</f>
        <v>52330.700000000004</v>
      </c>
      <c r="K10" s="36">
        <f>SUM(K11:K76)</f>
        <v>35140</v>
      </c>
      <c r="L10" s="37">
        <f>SUM(L11:L76)</f>
        <v>23770</v>
      </c>
      <c r="M10" s="185"/>
      <c r="N10" s="37">
        <f>SUM(N11:N76)</f>
        <v>21250</v>
      </c>
      <c r="O10" s="180"/>
      <c r="P10" s="38"/>
      <c r="Q10" s="38"/>
      <c r="R10" s="38"/>
      <c r="S10" s="38"/>
    </row>
    <row r="11" spans="1:19" s="39" customFormat="1" ht="25.5" customHeight="1">
      <c r="A11" s="50">
        <v>1</v>
      </c>
      <c r="B11" s="70">
        <v>600</v>
      </c>
      <c r="C11" s="40">
        <v>60015</v>
      </c>
      <c r="D11" s="41">
        <v>6050</v>
      </c>
      <c r="E11" s="42" t="s">
        <v>91</v>
      </c>
      <c r="F11" s="40" t="s">
        <v>17</v>
      </c>
      <c r="G11" s="135">
        <v>2006</v>
      </c>
      <c r="H11" s="175" t="s">
        <v>92</v>
      </c>
      <c r="I11" s="44">
        <v>2400</v>
      </c>
      <c r="J11" s="45">
        <v>2400</v>
      </c>
      <c r="K11" s="45">
        <v>0</v>
      </c>
      <c r="L11" s="46">
        <v>0</v>
      </c>
      <c r="M11" s="186"/>
      <c r="N11" s="46">
        <v>0</v>
      </c>
      <c r="O11" s="121"/>
      <c r="P11" s="38"/>
      <c r="Q11" s="38"/>
      <c r="R11" s="38"/>
      <c r="S11" s="38"/>
    </row>
    <row r="12" spans="1:19" s="138" customFormat="1" ht="18" customHeight="1">
      <c r="A12" s="50">
        <v>2</v>
      </c>
      <c r="B12" s="151">
        <v>600</v>
      </c>
      <c r="C12" s="40">
        <v>60015</v>
      </c>
      <c r="D12" s="41">
        <v>6050</v>
      </c>
      <c r="E12" s="42" t="s">
        <v>18</v>
      </c>
      <c r="F12" s="40" t="s">
        <v>17</v>
      </c>
      <c r="G12" s="174">
        <v>2006</v>
      </c>
      <c r="H12" s="175" t="s">
        <v>95</v>
      </c>
      <c r="I12" s="44">
        <f>SUM(J12:L12)</f>
        <v>150</v>
      </c>
      <c r="J12" s="45">
        <v>50</v>
      </c>
      <c r="K12" s="45">
        <v>50</v>
      </c>
      <c r="L12" s="46">
        <v>50</v>
      </c>
      <c r="M12" s="186"/>
      <c r="N12" s="46">
        <v>50</v>
      </c>
      <c r="O12" s="121"/>
      <c r="P12" s="137"/>
      <c r="Q12" s="137"/>
      <c r="R12" s="137"/>
      <c r="S12" s="137"/>
    </row>
    <row r="13" spans="1:19" s="138" customFormat="1" ht="18" customHeight="1">
      <c r="A13" s="50">
        <v>3</v>
      </c>
      <c r="B13" s="70">
        <v>600</v>
      </c>
      <c r="C13" s="40">
        <v>60015</v>
      </c>
      <c r="D13" s="40">
        <v>6050</v>
      </c>
      <c r="E13" s="48" t="s">
        <v>94</v>
      </c>
      <c r="F13" s="40" t="s">
        <v>17</v>
      </c>
      <c r="G13" s="174">
        <v>2008</v>
      </c>
      <c r="H13" s="175" t="s">
        <v>93</v>
      </c>
      <c r="I13" s="44">
        <v>3250</v>
      </c>
      <c r="J13" s="45">
        <v>500</v>
      </c>
      <c r="K13" s="45">
        <v>2750</v>
      </c>
      <c r="L13" s="46">
        <v>0</v>
      </c>
      <c r="M13" s="186"/>
      <c r="N13" s="46">
        <v>0</v>
      </c>
      <c r="O13" s="121"/>
      <c r="P13" s="137"/>
      <c r="Q13" s="137"/>
      <c r="R13" s="137"/>
      <c r="S13" s="137"/>
    </row>
    <row r="14" spans="1:15" s="48" customFormat="1" ht="18" customHeight="1">
      <c r="A14" s="50">
        <v>4</v>
      </c>
      <c r="B14" s="151">
        <v>600</v>
      </c>
      <c r="C14" s="40">
        <v>60015</v>
      </c>
      <c r="D14" s="41">
        <v>6050</v>
      </c>
      <c r="E14" s="72" t="s">
        <v>142</v>
      </c>
      <c r="F14" s="40" t="s">
        <v>17</v>
      </c>
      <c r="G14" s="43">
        <v>2008</v>
      </c>
      <c r="H14" s="43">
        <v>2008</v>
      </c>
      <c r="I14" s="44">
        <v>600</v>
      </c>
      <c r="J14" s="45">
        <v>600</v>
      </c>
      <c r="K14" s="45">
        <v>0</v>
      </c>
      <c r="L14" s="46">
        <v>0</v>
      </c>
      <c r="M14" s="186"/>
      <c r="N14" s="46">
        <v>0</v>
      </c>
      <c r="O14" s="121"/>
    </row>
    <row r="15" spans="1:19" s="138" customFormat="1" ht="18" customHeight="1">
      <c r="A15" s="50">
        <v>5</v>
      </c>
      <c r="B15" s="70">
        <v>600</v>
      </c>
      <c r="C15" s="40">
        <v>60015</v>
      </c>
      <c r="D15" s="41">
        <v>6050</v>
      </c>
      <c r="E15" s="42" t="s">
        <v>51</v>
      </c>
      <c r="F15" s="40" t="s">
        <v>17</v>
      </c>
      <c r="G15" s="174">
        <v>2007</v>
      </c>
      <c r="H15" s="175" t="s">
        <v>92</v>
      </c>
      <c r="I15" s="44">
        <v>1580</v>
      </c>
      <c r="J15" s="45">
        <v>1580</v>
      </c>
      <c r="K15" s="45">
        <v>0</v>
      </c>
      <c r="L15" s="46">
        <v>0</v>
      </c>
      <c r="M15" s="186"/>
      <c r="N15" s="46">
        <v>0</v>
      </c>
      <c r="O15" s="121"/>
      <c r="P15" s="137"/>
      <c r="Q15" s="137"/>
      <c r="R15" s="137"/>
      <c r="S15" s="137"/>
    </row>
    <row r="16" spans="1:19" s="39" customFormat="1" ht="25.5" customHeight="1">
      <c r="A16" s="50">
        <v>6</v>
      </c>
      <c r="B16" s="70">
        <v>600</v>
      </c>
      <c r="C16" s="40">
        <v>60015</v>
      </c>
      <c r="D16" s="41">
        <v>6050</v>
      </c>
      <c r="E16" s="42" t="s">
        <v>52</v>
      </c>
      <c r="F16" s="40" t="s">
        <v>17</v>
      </c>
      <c r="G16" s="174">
        <v>2007</v>
      </c>
      <c r="H16" s="175" t="s">
        <v>95</v>
      </c>
      <c r="I16" s="44">
        <v>2000</v>
      </c>
      <c r="J16" s="45">
        <f>100+730</f>
        <v>830</v>
      </c>
      <c r="K16" s="45">
        <v>900</v>
      </c>
      <c r="L16" s="46">
        <v>270</v>
      </c>
      <c r="M16" s="186"/>
      <c r="N16" s="46">
        <v>0</v>
      </c>
      <c r="O16" s="121"/>
      <c r="P16" s="173"/>
      <c r="Q16" s="38"/>
      <c r="R16" s="38"/>
      <c r="S16" s="38"/>
    </row>
    <row r="17" spans="1:19" s="39" customFormat="1" ht="18" customHeight="1">
      <c r="A17" s="50">
        <v>7</v>
      </c>
      <c r="B17" s="70">
        <v>600</v>
      </c>
      <c r="C17" s="40">
        <v>60015</v>
      </c>
      <c r="D17" s="40">
        <v>6050</v>
      </c>
      <c r="E17" s="72" t="s">
        <v>48</v>
      </c>
      <c r="F17" s="40" t="s">
        <v>17</v>
      </c>
      <c r="G17" s="174">
        <v>2007</v>
      </c>
      <c r="H17" s="175" t="s">
        <v>95</v>
      </c>
      <c r="I17" s="44">
        <v>2100</v>
      </c>
      <c r="J17" s="45">
        <v>100</v>
      </c>
      <c r="K17" s="45">
        <v>1000</v>
      </c>
      <c r="L17" s="46">
        <v>1000</v>
      </c>
      <c r="M17" s="186"/>
      <c r="N17" s="46">
        <v>0</v>
      </c>
      <c r="O17" s="121"/>
      <c r="P17" s="38"/>
      <c r="Q17" s="38"/>
      <c r="R17" s="38"/>
      <c r="S17" s="38"/>
    </row>
    <row r="18" spans="1:19" s="39" customFormat="1" ht="25.5">
      <c r="A18" s="50">
        <v>8</v>
      </c>
      <c r="B18" s="70">
        <v>600</v>
      </c>
      <c r="C18" s="40">
        <v>60015</v>
      </c>
      <c r="D18" s="40">
        <v>6050</v>
      </c>
      <c r="E18" s="72" t="s">
        <v>49</v>
      </c>
      <c r="F18" s="40" t="s">
        <v>17</v>
      </c>
      <c r="G18" s="174">
        <v>2007</v>
      </c>
      <c r="H18" s="175" t="s">
        <v>93</v>
      </c>
      <c r="I18" s="44">
        <v>100</v>
      </c>
      <c r="J18" s="45">
        <v>20</v>
      </c>
      <c r="K18" s="45">
        <v>80</v>
      </c>
      <c r="L18" s="46">
        <v>0</v>
      </c>
      <c r="M18" s="186"/>
      <c r="N18" s="46">
        <v>0</v>
      </c>
      <c r="O18" s="121"/>
      <c r="P18" s="38"/>
      <c r="Q18" s="38"/>
      <c r="R18" s="38"/>
      <c r="S18" s="38"/>
    </row>
    <row r="19" spans="1:19" s="49" customFormat="1" ht="25.5">
      <c r="A19" s="50">
        <v>9</v>
      </c>
      <c r="B19" s="151">
        <v>600</v>
      </c>
      <c r="C19" s="40">
        <v>60015</v>
      </c>
      <c r="D19" s="41">
        <v>6050</v>
      </c>
      <c r="E19" s="72" t="s">
        <v>143</v>
      </c>
      <c r="F19" s="40" t="s">
        <v>17</v>
      </c>
      <c r="G19" s="43">
        <v>2008</v>
      </c>
      <c r="H19" s="43">
        <v>2013</v>
      </c>
      <c r="I19" s="44">
        <v>46000</v>
      </c>
      <c r="J19" s="45">
        <v>800</v>
      </c>
      <c r="K19" s="45">
        <v>5000</v>
      </c>
      <c r="L19" s="46">
        <v>5000</v>
      </c>
      <c r="M19" s="186"/>
      <c r="N19" s="46">
        <v>10000</v>
      </c>
      <c r="O19" s="121"/>
      <c r="P19" s="47"/>
      <c r="Q19" s="48"/>
      <c r="R19" s="48"/>
      <c r="S19" s="48"/>
    </row>
    <row r="20" spans="1:19" s="39" customFormat="1" ht="18" customHeight="1">
      <c r="A20" s="50">
        <v>10</v>
      </c>
      <c r="B20" s="70">
        <v>600</v>
      </c>
      <c r="C20" s="40">
        <v>60015</v>
      </c>
      <c r="D20" s="40">
        <v>6050</v>
      </c>
      <c r="E20" s="72" t="s">
        <v>50</v>
      </c>
      <c r="F20" s="40" t="s">
        <v>17</v>
      </c>
      <c r="G20" s="174">
        <v>2006</v>
      </c>
      <c r="H20" s="175" t="s">
        <v>95</v>
      </c>
      <c r="I20" s="44">
        <v>400</v>
      </c>
      <c r="J20" s="45">
        <v>20</v>
      </c>
      <c r="K20" s="45">
        <v>80</v>
      </c>
      <c r="L20" s="46">
        <v>300</v>
      </c>
      <c r="M20" s="186"/>
      <c r="N20" s="46">
        <v>0</v>
      </c>
      <c r="O20" s="121"/>
      <c r="P20" s="38"/>
      <c r="Q20" s="38"/>
      <c r="R20" s="38"/>
      <c r="S20" s="38"/>
    </row>
    <row r="21" spans="1:19" s="138" customFormat="1" ht="17.25">
      <c r="A21" s="50">
        <v>11</v>
      </c>
      <c r="B21" s="70">
        <v>600</v>
      </c>
      <c r="C21" s="40">
        <v>60015</v>
      </c>
      <c r="D21" s="40">
        <v>6050</v>
      </c>
      <c r="E21" s="72" t="s">
        <v>146</v>
      </c>
      <c r="F21" s="40" t="s">
        <v>17</v>
      </c>
      <c r="G21" s="174">
        <v>2007</v>
      </c>
      <c r="H21" s="175" t="s">
        <v>129</v>
      </c>
      <c r="I21" s="44">
        <v>1200</v>
      </c>
      <c r="J21" s="44">
        <v>1200</v>
      </c>
      <c r="K21" s="44">
        <v>0</v>
      </c>
      <c r="L21" s="136">
        <v>0</v>
      </c>
      <c r="M21" s="187"/>
      <c r="N21" s="136">
        <v>1500</v>
      </c>
      <c r="O21" s="153"/>
      <c r="P21" s="137"/>
      <c r="Q21" s="137"/>
      <c r="R21" s="137"/>
      <c r="S21" s="137"/>
    </row>
    <row r="22" spans="1:19" s="138" customFormat="1" ht="18" customHeight="1">
      <c r="A22" s="50">
        <v>12</v>
      </c>
      <c r="B22" s="151">
        <v>600</v>
      </c>
      <c r="C22" s="40">
        <v>60015</v>
      </c>
      <c r="D22" s="41">
        <v>6050</v>
      </c>
      <c r="E22" s="42" t="s">
        <v>147</v>
      </c>
      <c r="F22" s="40" t="s">
        <v>17</v>
      </c>
      <c r="G22" s="135" t="s">
        <v>96</v>
      </c>
      <c r="H22" s="175" t="s">
        <v>128</v>
      </c>
      <c r="I22" s="44">
        <v>1800</v>
      </c>
      <c r="J22" s="44">
        <v>600</v>
      </c>
      <c r="K22" s="44">
        <v>600</v>
      </c>
      <c r="L22" s="136">
        <v>600</v>
      </c>
      <c r="M22" s="187"/>
      <c r="N22" s="136">
        <v>700</v>
      </c>
      <c r="O22" s="153"/>
      <c r="P22" s="137"/>
      <c r="Q22" s="137"/>
      <c r="R22" s="137"/>
      <c r="S22" s="137"/>
    </row>
    <row r="23" spans="1:19" s="138" customFormat="1" ht="25.5">
      <c r="A23" s="50">
        <v>13</v>
      </c>
      <c r="B23" s="70">
        <v>600</v>
      </c>
      <c r="C23" s="40">
        <v>60016</v>
      </c>
      <c r="D23" s="41">
        <v>6050</v>
      </c>
      <c r="E23" s="42" t="s">
        <v>57</v>
      </c>
      <c r="F23" s="40" t="s">
        <v>17</v>
      </c>
      <c r="G23" s="174">
        <v>2006</v>
      </c>
      <c r="H23" s="43">
        <v>2010</v>
      </c>
      <c r="I23" s="44">
        <v>4000</v>
      </c>
      <c r="J23" s="44">
        <v>2000</v>
      </c>
      <c r="K23" s="44">
        <v>1000</v>
      </c>
      <c r="L23" s="136">
        <v>1000</v>
      </c>
      <c r="M23" s="187"/>
      <c r="N23" s="136">
        <v>0</v>
      </c>
      <c r="O23" s="153"/>
      <c r="P23" s="137"/>
      <c r="Q23" s="137"/>
      <c r="R23" s="137"/>
      <c r="S23" s="137"/>
    </row>
    <row r="24" spans="1:19" s="138" customFormat="1" ht="18" customHeight="1">
      <c r="A24" s="50">
        <v>14</v>
      </c>
      <c r="B24" s="70">
        <v>600</v>
      </c>
      <c r="C24" s="40">
        <v>60016</v>
      </c>
      <c r="D24" s="41">
        <v>6050</v>
      </c>
      <c r="E24" s="42" t="s">
        <v>58</v>
      </c>
      <c r="F24" s="40" t="s">
        <v>17</v>
      </c>
      <c r="G24" s="43">
        <v>2006</v>
      </c>
      <c r="H24" s="139">
        <v>2010</v>
      </c>
      <c r="I24" s="44">
        <v>3500</v>
      </c>
      <c r="J24" s="44">
        <v>1500</v>
      </c>
      <c r="K24" s="44">
        <v>1000</v>
      </c>
      <c r="L24" s="136">
        <v>1000</v>
      </c>
      <c r="M24" s="187"/>
      <c r="N24" s="136">
        <v>0</v>
      </c>
      <c r="O24" s="153"/>
      <c r="P24" s="137"/>
      <c r="Q24" s="137"/>
      <c r="R24" s="137"/>
      <c r="S24" s="137"/>
    </row>
    <row r="25" spans="1:19" s="138" customFormat="1" ht="18" customHeight="1">
      <c r="A25" s="50">
        <v>15</v>
      </c>
      <c r="B25" s="70">
        <v>600</v>
      </c>
      <c r="C25" s="40">
        <v>60016</v>
      </c>
      <c r="D25" s="41">
        <v>6050</v>
      </c>
      <c r="E25" s="42" t="s">
        <v>59</v>
      </c>
      <c r="F25" s="40" t="s">
        <v>17</v>
      </c>
      <c r="G25" s="43">
        <v>2007</v>
      </c>
      <c r="H25" s="139">
        <v>2009</v>
      </c>
      <c r="I25" s="44">
        <v>1550</v>
      </c>
      <c r="J25" s="44">
        <v>50</v>
      </c>
      <c r="K25" s="44">
        <v>1500</v>
      </c>
      <c r="L25" s="136">
        <v>0</v>
      </c>
      <c r="M25" s="187"/>
      <c r="N25" s="136">
        <v>0</v>
      </c>
      <c r="O25" s="153"/>
      <c r="P25" s="137"/>
      <c r="Q25" s="137"/>
      <c r="R25" s="137"/>
      <c r="S25" s="137"/>
    </row>
    <row r="26" spans="1:19" s="138" customFormat="1" ht="25.5">
      <c r="A26" s="50">
        <v>16</v>
      </c>
      <c r="B26" s="70">
        <v>600</v>
      </c>
      <c r="C26" s="40">
        <v>60016</v>
      </c>
      <c r="D26" s="41">
        <v>6050</v>
      </c>
      <c r="E26" s="42" t="s">
        <v>60</v>
      </c>
      <c r="F26" s="40" t="s">
        <v>17</v>
      </c>
      <c r="G26" s="43">
        <v>2007</v>
      </c>
      <c r="H26" s="139">
        <v>2009</v>
      </c>
      <c r="I26" s="44">
        <v>4510</v>
      </c>
      <c r="J26" s="44">
        <v>10</v>
      </c>
      <c r="K26" s="44">
        <v>4500</v>
      </c>
      <c r="L26" s="136">
        <v>0</v>
      </c>
      <c r="M26" s="187"/>
      <c r="N26" s="136">
        <v>0</v>
      </c>
      <c r="O26" s="153"/>
      <c r="P26" s="137"/>
      <c r="Q26" s="137"/>
      <c r="R26" s="137"/>
      <c r="S26" s="137"/>
    </row>
    <row r="27" spans="1:19" s="138" customFormat="1" ht="18" customHeight="1">
      <c r="A27" s="50">
        <v>17</v>
      </c>
      <c r="B27" s="70">
        <v>600</v>
      </c>
      <c r="C27" s="40">
        <v>60016</v>
      </c>
      <c r="D27" s="41">
        <v>6050</v>
      </c>
      <c r="E27" s="42" t="s">
        <v>61</v>
      </c>
      <c r="F27" s="40" t="s">
        <v>17</v>
      </c>
      <c r="G27" s="43">
        <v>2007</v>
      </c>
      <c r="H27" s="139">
        <v>2009</v>
      </c>
      <c r="I27" s="44">
        <v>2000</v>
      </c>
      <c r="J27" s="44">
        <v>100</v>
      </c>
      <c r="K27" s="44">
        <v>1900</v>
      </c>
      <c r="L27" s="136">
        <v>0</v>
      </c>
      <c r="M27" s="187"/>
      <c r="N27" s="136">
        <v>0</v>
      </c>
      <c r="O27" s="153"/>
      <c r="P27" s="137"/>
      <c r="Q27" s="137"/>
      <c r="R27" s="137"/>
      <c r="S27" s="137"/>
    </row>
    <row r="28" spans="1:19" s="58" customFormat="1" ht="18" customHeight="1">
      <c r="A28" s="50">
        <v>18</v>
      </c>
      <c r="B28" s="151">
        <v>600</v>
      </c>
      <c r="C28" s="40">
        <v>60016</v>
      </c>
      <c r="D28" s="40">
        <v>6050</v>
      </c>
      <c r="E28" s="51" t="s">
        <v>19</v>
      </c>
      <c r="F28" s="52" t="s">
        <v>20</v>
      </c>
      <c r="G28" s="43">
        <v>1998</v>
      </c>
      <c r="H28" s="43" t="s">
        <v>84</v>
      </c>
      <c r="I28" s="44">
        <v>5003</v>
      </c>
      <c r="J28" s="44">
        <v>50</v>
      </c>
      <c r="K28" s="44">
        <v>400</v>
      </c>
      <c r="L28" s="136">
        <v>400</v>
      </c>
      <c r="M28" s="187"/>
      <c r="N28" s="136">
        <v>400</v>
      </c>
      <c r="O28" s="153"/>
      <c r="P28" s="2"/>
      <c r="Q28" s="2"/>
      <c r="R28" s="2"/>
      <c r="S28" s="2"/>
    </row>
    <row r="29" spans="1:18" s="49" customFormat="1" ht="18" customHeight="1">
      <c r="A29" s="50">
        <v>19</v>
      </c>
      <c r="B29" s="151">
        <v>600</v>
      </c>
      <c r="C29" s="40">
        <v>60016</v>
      </c>
      <c r="D29" s="41">
        <v>6050</v>
      </c>
      <c r="E29" s="51" t="s">
        <v>21</v>
      </c>
      <c r="F29" s="52" t="s">
        <v>20</v>
      </c>
      <c r="G29" s="43">
        <v>2004</v>
      </c>
      <c r="H29" s="43" t="s">
        <v>84</v>
      </c>
      <c r="I29" s="44">
        <v>11927.4</v>
      </c>
      <c r="J29" s="44">
        <v>1000</v>
      </c>
      <c r="K29" s="44">
        <v>1000</v>
      </c>
      <c r="L29" s="136">
        <v>2000</v>
      </c>
      <c r="M29" s="187"/>
      <c r="N29" s="136">
        <v>1000</v>
      </c>
      <c r="O29" s="153"/>
      <c r="P29" s="48"/>
      <c r="Q29" s="48"/>
      <c r="R29" s="48"/>
    </row>
    <row r="30" spans="1:18" s="49" customFormat="1" ht="18" customHeight="1">
      <c r="A30" s="50">
        <v>20</v>
      </c>
      <c r="B30" s="151">
        <v>600</v>
      </c>
      <c r="C30" s="40">
        <v>60016</v>
      </c>
      <c r="D30" s="41">
        <v>6050</v>
      </c>
      <c r="E30" s="51" t="s">
        <v>22</v>
      </c>
      <c r="F30" s="52" t="s">
        <v>20</v>
      </c>
      <c r="G30" s="43">
        <v>2003</v>
      </c>
      <c r="H30" s="53" t="s">
        <v>84</v>
      </c>
      <c r="I30" s="44">
        <v>4747</v>
      </c>
      <c r="J30" s="45">
        <v>1200</v>
      </c>
      <c r="K30" s="45">
        <v>50</v>
      </c>
      <c r="L30" s="46">
        <v>200</v>
      </c>
      <c r="M30" s="186"/>
      <c r="N30" s="46">
        <v>500</v>
      </c>
      <c r="O30" s="121"/>
      <c r="P30" s="48"/>
      <c r="Q30" s="48"/>
      <c r="R30" s="48"/>
    </row>
    <row r="31" spans="1:18" s="58" customFormat="1" ht="18" customHeight="1">
      <c r="A31" s="50">
        <v>21</v>
      </c>
      <c r="B31" s="151">
        <v>600</v>
      </c>
      <c r="C31" s="40">
        <v>60016</v>
      </c>
      <c r="D31" s="40">
        <v>6050</v>
      </c>
      <c r="E31" s="51" t="s">
        <v>23</v>
      </c>
      <c r="F31" s="52" t="s">
        <v>20</v>
      </c>
      <c r="G31" s="53">
        <v>2003</v>
      </c>
      <c r="H31" s="53">
        <v>2008</v>
      </c>
      <c r="I31" s="54">
        <v>2547</v>
      </c>
      <c r="J31" s="55">
        <v>1100</v>
      </c>
      <c r="K31" s="55">
        <v>0</v>
      </c>
      <c r="L31" s="56">
        <v>0</v>
      </c>
      <c r="M31" s="188"/>
      <c r="N31" s="46">
        <v>0</v>
      </c>
      <c r="O31" s="121"/>
      <c r="P31" s="2"/>
      <c r="Q31" s="2"/>
      <c r="R31" s="2"/>
    </row>
    <row r="32" spans="1:18" s="58" customFormat="1" ht="18" customHeight="1">
      <c r="A32" s="50">
        <v>22</v>
      </c>
      <c r="B32" s="70">
        <v>600</v>
      </c>
      <c r="C32" s="40">
        <v>60016</v>
      </c>
      <c r="D32" s="41">
        <v>6050</v>
      </c>
      <c r="E32" s="42" t="s">
        <v>55</v>
      </c>
      <c r="F32" s="40" t="s">
        <v>20</v>
      </c>
      <c r="G32" s="43">
        <v>2005</v>
      </c>
      <c r="H32" s="43">
        <v>2008</v>
      </c>
      <c r="I32" s="44">
        <v>793.7</v>
      </c>
      <c r="J32" s="45">
        <v>600</v>
      </c>
      <c r="K32" s="45">
        <v>0</v>
      </c>
      <c r="L32" s="46">
        <v>0</v>
      </c>
      <c r="M32" s="186"/>
      <c r="N32" s="46">
        <v>0</v>
      </c>
      <c r="O32" s="121"/>
      <c r="P32" s="2"/>
      <c r="Q32" s="2"/>
      <c r="R32" s="2"/>
    </row>
    <row r="33" spans="1:18" s="58" customFormat="1" ht="18" customHeight="1">
      <c r="A33" s="50">
        <v>23</v>
      </c>
      <c r="B33" s="70">
        <v>600</v>
      </c>
      <c r="C33" s="40">
        <v>60016</v>
      </c>
      <c r="D33" s="41">
        <v>6050</v>
      </c>
      <c r="E33" s="42" t="s">
        <v>56</v>
      </c>
      <c r="F33" s="40" t="s">
        <v>20</v>
      </c>
      <c r="G33" s="43">
        <v>2004</v>
      </c>
      <c r="H33" s="43">
        <v>2008</v>
      </c>
      <c r="I33" s="44">
        <v>918.2</v>
      </c>
      <c r="J33" s="45">
        <v>750</v>
      </c>
      <c r="K33" s="45">
        <v>0</v>
      </c>
      <c r="L33" s="46">
        <v>0</v>
      </c>
      <c r="M33" s="186"/>
      <c r="N33" s="46">
        <v>0</v>
      </c>
      <c r="O33" s="121"/>
      <c r="P33" s="2"/>
      <c r="Q33" s="2"/>
      <c r="R33" s="2"/>
    </row>
    <row r="34" spans="1:18" s="58" customFormat="1" ht="25.5" customHeight="1">
      <c r="A34" s="50">
        <v>24</v>
      </c>
      <c r="B34" s="70">
        <v>600</v>
      </c>
      <c r="C34" s="40">
        <v>60016</v>
      </c>
      <c r="D34" s="41">
        <v>6050</v>
      </c>
      <c r="E34" s="42" t="s">
        <v>138</v>
      </c>
      <c r="F34" s="40" t="s">
        <v>20</v>
      </c>
      <c r="G34" s="43">
        <v>2006</v>
      </c>
      <c r="H34" s="43">
        <v>2010</v>
      </c>
      <c r="I34" s="44">
        <v>985.7</v>
      </c>
      <c r="J34" s="45">
        <v>50</v>
      </c>
      <c r="K34" s="45">
        <v>300</v>
      </c>
      <c r="L34" s="46">
        <v>600</v>
      </c>
      <c r="M34" s="186"/>
      <c r="N34" s="46">
        <v>0</v>
      </c>
      <c r="O34" s="121"/>
      <c r="P34" s="2"/>
      <c r="Q34" s="2"/>
      <c r="R34" s="2"/>
    </row>
    <row r="35" spans="1:18" s="49" customFormat="1" ht="18" customHeight="1">
      <c r="A35" s="50">
        <v>25</v>
      </c>
      <c r="B35" s="151">
        <v>600</v>
      </c>
      <c r="C35" s="40">
        <v>60016</v>
      </c>
      <c r="D35" s="41">
        <v>6050</v>
      </c>
      <c r="E35" s="51" t="s">
        <v>85</v>
      </c>
      <c r="F35" s="52" t="s">
        <v>20</v>
      </c>
      <c r="G35" s="43">
        <v>2002</v>
      </c>
      <c r="H35" s="53" t="s">
        <v>84</v>
      </c>
      <c r="I35" s="44">
        <v>2450.6</v>
      </c>
      <c r="J35" s="45">
        <v>50</v>
      </c>
      <c r="K35" s="45">
        <v>500</v>
      </c>
      <c r="L35" s="46">
        <v>150</v>
      </c>
      <c r="M35" s="186"/>
      <c r="N35" s="46">
        <v>500</v>
      </c>
      <c r="O35" s="121"/>
      <c r="P35" s="48"/>
      <c r="Q35" s="48"/>
      <c r="R35" s="48"/>
    </row>
    <row r="36" spans="1:18" s="49" customFormat="1" ht="18" customHeight="1">
      <c r="A36" s="50">
        <v>26</v>
      </c>
      <c r="B36" s="151">
        <v>600</v>
      </c>
      <c r="C36" s="40">
        <v>60016</v>
      </c>
      <c r="D36" s="41">
        <v>6050</v>
      </c>
      <c r="E36" s="51" t="s">
        <v>86</v>
      </c>
      <c r="F36" s="52" t="s">
        <v>20</v>
      </c>
      <c r="G36" s="43">
        <v>2007</v>
      </c>
      <c r="H36" s="53" t="s">
        <v>84</v>
      </c>
      <c r="I36" s="44">
        <v>2350</v>
      </c>
      <c r="J36" s="45">
        <v>50</v>
      </c>
      <c r="K36" s="45">
        <v>700</v>
      </c>
      <c r="L36" s="46">
        <v>1000</v>
      </c>
      <c r="M36" s="186"/>
      <c r="N36" s="46">
        <v>600</v>
      </c>
      <c r="O36" s="121"/>
      <c r="P36" s="48"/>
      <c r="Q36" s="48"/>
      <c r="R36" s="48"/>
    </row>
    <row r="37" spans="1:18" s="58" customFormat="1" ht="25.5" customHeight="1">
      <c r="A37" s="50">
        <v>27</v>
      </c>
      <c r="B37" s="70">
        <v>600</v>
      </c>
      <c r="C37" s="40">
        <v>60016</v>
      </c>
      <c r="D37" s="41">
        <v>6050</v>
      </c>
      <c r="E37" s="42" t="s">
        <v>53</v>
      </c>
      <c r="F37" s="40" t="s">
        <v>20</v>
      </c>
      <c r="G37" s="43">
        <v>2007</v>
      </c>
      <c r="H37" s="43">
        <v>2008</v>
      </c>
      <c r="I37" s="44">
        <v>7500</v>
      </c>
      <c r="J37" s="45">
        <f>8500-1000</f>
        <v>7500</v>
      </c>
      <c r="K37" s="45">
        <v>0</v>
      </c>
      <c r="L37" s="46">
        <v>0</v>
      </c>
      <c r="M37" s="186"/>
      <c r="N37" s="46">
        <v>0</v>
      </c>
      <c r="O37" s="121"/>
      <c r="P37" s="2"/>
      <c r="Q37" s="2"/>
      <c r="R37" s="2"/>
    </row>
    <row r="38" spans="1:18" s="58" customFormat="1" ht="25.5" customHeight="1">
      <c r="A38" s="50">
        <v>28</v>
      </c>
      <c r="B38" s="70">
        <v>600</v>
      </c>
      <c r="C38" s="40">
        <v>60017</v>
      </c>
      <c r="D38" s="41">
        <v>6050</v>
      </c>
      <c r="E38" s="42" t="s">
        <v>54</v>
      </c>
      <c r="F38" s="40" t="s">
        <v>20</v>
      </c>
      <c r="G38" s="43">
        <v>2007</v>
      </c>
      <c r="H38" s="43">
        <v>2008</v>
      </c>
      <c r="I38" s="44">
        <v>530</v>
      </c>
      <c r="J38" s="45">
        <v>250</v>
      </c>
      <c r="K38" s="45">
        <v>0</v>
      </c>
      <c r="L38" s="46">
        <v>0</v>
      </c>
      <c r="M38" s="186"/>
      <c r="N38" s="46">
        <v>0</v>
      </c>
      <c r="O38" s="121"/>
      <c r="P38" s="2"/>
      <c r="Q38" s="2"/>
      <c r="R38" s="2"/>
    </row>
    <row r="39" spans="1:19" s="58" customFormat="1" ht="18" customHeight="1">
      <c r="A39" s="50">
        <v>29</v>
      </c>
      <c r="B39" s="70">
        <v>600</v>
      </c>
      <c r="C39" s="40">
        <v>60017</v>
      </c>
      <c r="D39" s="41">
        <v>6050</v>
      </c>
      <c r="E39" s="140" t="s">
        <v>109</v>
      </c>
      <c r="F39" s="40" t="s">
        <v>17</v>
      </c>
      <c r="G39" s="43">
        <v>2008</v>
      </c>
      <c r="H39" s="43">
        <v>2008</v>
      </c>
      <c r="I39" s="44">
        <v>200</v>
      </c>
      <c r="J39" s="45">
        <v>200</v>
      </c>
      <c r="K39" s="45">
        <v>0</v>
      </c>
      <c r="L39" s="46">
        <v>0</v>
      </c>
      <c r="M39" s="186"/>
      <c r="N39" s="46">
        <v>0</v>
      </c>
      <c r="O39" s="121"/>
      <c r="P39" s="4"/>
      <c r="Q39" s="2"/>
      <c r="R39" s="2"/>
      <c r="S39" s="2"/>
    </row>
    <row r="40" spans="1:19" s="58" customFormat="1" ht="18" customHeight="1">
      <c r="A40" s="50">
        <v>30</v>
      </c>
      <c r="B40" s="70">
        <v>600</v>
      </c>
      <c r="C40" s="40">
        <v>60017</v>
      </c>
      <c r="D40" s="41">
        <v>6050</v>
      </c>
      <c r="E40" s="42" t="s">
        <v>115</v>
      </c>
      <c r="F40" s="40" t="s">
        <v>17</v>
      </c>
      <c r="G40" s="43">
        <v>2008</v>
      </c>
      <c r="H40" s="43">
        <v>2009</v>
      </c>
      <c r="I40" s="44">
        <v>200</v>
      </c>
      <c r="J40" s="45">
        <f>200-130</f>
        <v>70</v>
      </c>
      <c r="K40" s="45">
        <v>130</v>
      </c>
      <c r="L40" s="46">
        <v>0</v>
      </c>
      <c r="M40" s="186"/>
      <c r="N40" s="46">
        <v>0</v>
      </c>
      <c r="O40" s="121"/>
      <c r="P40" s="4"/>
      <c r="Q40" s="2"/>
      <c r="R40" s="2"/>
      <c r="S40" s="2"/>
    </row>
    <row r="41" spans="1:18" s="58" customFormat="1" ht="18" customHeight="1">
      <c r="A41" s="50">
        <v>31</v>
      </c>
      <c r="B41" s="70">
        <v>600</v>
      </c>
      <c r="C41" s="40">
        <v>60017</v>
      </c>
      <c r="D41" s="41">
        <v>6050</v>
      </c>
      <c r="E41" s="42" t="s">
        <v>62</v>
      </c>
      <c r="F41" s="40" t="s">
        <v>17</v>
      </c>
      <c r="G41" s="43">
        <v>2007</v>
      </c>
      <c r="H41" s="43">
        <v>2010</v>
      </c>
      <c r="I41" s="44">
        <v>1200</v>
      </c>
      <c r="J41" s="45">
        <v>0</v>
      </c>
      <c r="K41" s="45">
        <v>600</v>
      </c>
      <c r="L41" s="46">
        <v>600</v>
      </c>
      <c r="M41" s="186"/>
      <c r="N41" s="46">
        <v>0</v>
      </c>
      <c r="O41" s="121"/>
      <c r="P41" s="2"/>
      <c r="Q41" s="2"/>
      <c r="R41" s="2"/>
    </row>
    <row r="42" spans="1:18" s="58" customFormat="1" ht="18" customHeight="1">
      <c r="A42" s="50">
        <v>32</v>
      </c>
      <c r="B42" s="151">
        <v>600</v>
      </c>
      <c r="C42" s="40">
        <v>60053</v>
      </c>
      <c r="D42" s="41">
        <v>6050</v>
      </c>
      <c r="E42" s="42" t="s">
        <v>24</v>
      </c>
      <c r="F42" s="40" t="s">
        <v>25</v>
      </c>
      <c r="G42" s="43">
        <v>2006</v>
      </c>
      <c r="H42" s="43">
        <v>2010</v>
      </c>
      <c r="I42" s="44">
        <v>2588.3</v>
      </c>
      <c r="J42" s="45">
        <v>400</v>
      </c>
      <c r="K42" s="45">
        <v>700</v>
      </c>
      <c r="L42" s="46">
        <v>1200</v>
      </c>
      <c r="M42" s="186"/>
      <c r="N42" s="46">
        <v>0</v>
      </c>
      <c r="O42" s="121"/>
      <c r="P42" s="2"/>
      <c r="Q42" s="2"/>
      <c r="R42" s="2"/>
    </row>
    <row r="43" spans="1:18" s="58" customFormat="1" ht="25.5">
      <c r="A43" s="50">
        <v>33</v>
      </c>
      <c r="B43" s="151">
        <v>600</v>
      </c>
      <c r="C43" s="40">
        <v>60095</v>
      </c>
      <c r="D43" s="41">
        <v>6050</v>
      </c>
      <c r="E43" s="42" t="s">
        <v>132</v>
      </c>
      <c r="F43" s="40" t="s">
        <v>17</v>
      </c>
      <c r="G43" s="43">
        <v>2008</v>
      </c>
      <c r="H43" s="43">
        <v>2008</v>
      </c>
      <c r="I43" s="44">
        <v>34</v>
      </c>
      <c r="J43" s="45">
        <v>34</v>
      </c>
      <c r="K43" s="45">
        <v>0</v>
      </c>
      <c r="L43" s="46">
        <v>0</v>
      </c>
      <c r="M43" s="186"/>
      <c r="N43" s="46">
        <v>0</v>
      </c>
      <c r="O43" s="121"/>
      <c r="P43" s="2"/>
      <c r="Q43" s="2"/>
      <c r="R43" s="2"/>
    </row>
    <row r="44" spans="1:18" s="58" customFormat="1" ht="18" customHeight="1">
      <c r="A44" s="50">
        <v>34</v>
      </c>
      <c r="B44" s="151">
        <v>700</v>
      </c>
      <c r="C44" s="40">
        <v>70001</v>
      </c>
      <c r="D44" s="41">
        <v>6210</v>
      </c>
      <c r="E44" s="42" t="s">
        <v>26</v>
      </c>
      <c r="F44" s="40" t="s">
        <v>27</v>
      </c>
      <c r="G44" s="43" t="s">
        <v>28</v>
      </c>
      <c r="H44" s="43"/>
      <c r="I44" s="44">
        <v>2000</v>
      </c>
      <c r="J44" s="45">
        <v>2000</v>
      </c>
      <c r="K44" s="45">
        <v>0</v>
      </c>
      <c r="L44" s="46">
        <v>0</v>
      </c>
      <c r="M44" s="186"/>
      <c r="N44" s="46">
        <v>0</v>
      </c>
      <c r="O44" s="121"/>
      <c r="P44" s="2"/>
      <c r="Q44" s="2"/>
      <c r="R44" s="2"/>
    </row>
    <row r="45" spans="1:18" s="58" customFormat="1" ht="18" customHeight="1">
      <c r="A45" s="50">
        <v>35</v>
      </c>
      <c r="B45" s="151">
        <v>700</v>
      </c>
      <c r="C45" s="40">
        <v>70095</v>
      </c>
      <c r="D45" s="40">
        <v>6050</v>
      </c>
      <c r="E45" s="59" t="s">
        <v>29</v>
      </c>
      <c r="F45" s="40" t="s">
        <v>20</v>
      </c>
      <c r="G45" s="43">
        <v>2004</v>
      </c>
      <c r="H45" s="53" t="s">
        <v>84</v>
      </c>
      <c r="I45" s="44">
        <v>33531</v>
      </c>
      <c r="J45" s="45">
        <v>5500</v>
      </c>
      <c r="K45" s="45">
        <v>0</v>
      </c>
      <c r="L45" s="46">
        <v>0</v>
      </c>
      <c r="M45" s="186"/>
      <c r="N45" s="46">
        <v>0</v>
      </c>
      <c r="O45" s="121"/>
      <c r="P45" s="2"/>
      <c r="Q45" s="2"/>
      <c r="R45" s="2"/>
    </row>
    <row r="46" spans="1:18" s="58" customFormat="1" ht="19.5" customHeight="1">
      <c r="A46" s="50">
        <v>36</v>
      </c>
      <c r="B46" s="151">
        <v>710</v>
      </c>
      <c r="C46" s="40">
        <v>71035</v>
      </c>
      <c r="D46" s="40">
        <v>6050</v>
      </c>
      <c r="E46" s="51" t="s">
        <v>30</v>
      </c>
      <c r="F46" s="52" t="s">
        <v>20</v>
      </c>
      <c r="G46" s="53">
        <v>2001</v>
      </c>
      <c r="H46" s="53" t="s">
        <v>84</v>
      </c>
      <c r="I46" s="54">
        <v>7268.6</v>
      </c>
      <c r="J46" s="55">
        <v>100</v>
      </c>
      <c r="K46" s="55">
        <v>500</v>
      </c>
      <c r="L46" s="56">
        <v>1000</v>
      </c>
      <c r="M46" s="188"/>
      <c r="N46" s="46">
        <v>800</v>
      </c>
      <c r="O46" s="121"/>
      <c r="P46" s="2"/>
      <c r="Q46" s="2"/>
      <c r="R46" s="2"/>
    </row>
    <row r="47" spans="1:18" s="58" customFormat="1" ht="19.5" customHeight="1">
      <c r="A47" s="50">
        <v>37</v>
      </c>
      <c r="B47" s="151">
        <v>750</v>
      </c>
      <c r="C47" s="40">
        <v>75023</v>
      </c>
      <c r="D47" s="40">
        <v>6050</v>
      </c>
      <c r="E47" s="51" t="s">
        <v>133</v>
      </c>
      <c r="F47" s="52" t="s">
        <v>63</v>
      </c>
      <c r="G47" s="53">
        <v>2008</v>
      </c>
      <c r="H47" s="53">
        <v>2008</v>
      </c>
      <c r="I47" s="54">
        <v>620</v>
      </c>
      <c r="J47" s="55">
        <v>620</v>
      </c>
      <c r="K47" s="55">
        <v>0</v>
      </c>
      <c r="L47" s="56">
        <v>0</v>
      </c>
      <c r="M47" s="188"/>
      <c r="N47" s="46">
        <v>0</v>
      </c>
      <c r="O47" s="121"/>
      <c r="P47" s="2"/>
      <c r="Q47" s="2"/>
      <c r="R47" s="2"/>
    </row>
    <row r="48" spans="1:18" s="58" customFormat="1" ht="18" customHeight="1">
      <c r="A48" s="50">
        <v>38</v>
      </c>
      <c r="B48" s="151">
        <v>754</v>
      </c>
      <c r="C48" s="40">
        <v>75405</v>
      </c>
      <c r="D48" s="40">
        <v>6170</v>
      </c>
      <c r="E48" s="59" t="s">
        <v>31</v>
      </c>
      <c r="F48" s="40" t="s">
        <v>32</v>
      </c>
      <c r="G48" s="43">
        <v>2005</v>
      </c>
      <c r="H48" s="53">
        <v>2008</v>
      </c>
      <c r="I48" s="54">
        <v>250</v>
      </c>
      <c r="J48" s="55">
        <v>250</v>
      </c>
      <c r="K48" s="55">
        <v>0</v>
      </c>
      <c r="L48" s="56">
        <v>0</v>
      </c>
      <c r="M48" s="188"/>
      <c r="N48" s="46">
        <v>0</v>
      </c>
      <c r="O48" s="121"/>
      <c r="P48" s="2"/>
      <c r="Q48" s="2"/>
      <c r="R48" s="2"/>
    </row>
    <row r="49" spans="1:18" s="58" customFormat="1" ht="18" customHeight="1">
      <c r="A49" s="50">
        <v>39</v>
      </c>
      <c r="B49" s="151">
        <v>754</v>
      </c>
      <c r="C49" s="40">
        <v>75411</v>
      </c>
      <c r="D49" s="40">
        <v>6050</v>
      </c>
      <c r="E49" s="59" t="s">
        <v>137</v>
      </c>
      <c r="F49" s="40" t="s">
        <v>32</v>
      </c>
      <c r="G49" s="53">
        <v>2007</v>
      </c>
      <c r="H49" s="53">
        <v>2008</v>
      </c>
      <c r="I49" s="54">
        <v>650</v>
      </c>
      <c r="J49" s="55">
        <v>650</v>
      </c>
      <c r="K49" s="55">
        <v>0</v>
      </c>
      <c r="L49" s="56">
        <v>0</v>
      </c>
      <c r="M49" s="188"/>
      <c r="N49" s="46">
        <v>0</v>
      </c>
      <c r="O49" s="121"/>
      <c r="P49" s="2"/>
      <c r="Q49" s="2"/>
      <c r="R49" s="2"/>
    </row>
    <row r="50" spans="1:18" s="58" customFormat="1" ht="18" customHeight="1">
      <c r="A50" s="50">
        <v>40</v>
      </c>
      <c r="B50" s="151">
        <v>758</v>
      </c>
      <c r="C50" s="40">
        <v>75818</v>
      </c>
      <c r="D50" s="40">
        <v>6800</v>
      </c>
      <c r="E50" s="59" t="s">
        <v>135</v>
      </c>
      <c r="F50" s="40" t="s">
        <v>20</v>
      </c>
      <c r="G50" s="43">
        <v>2008</v>
      </c>
      <c r="H50" s="53">
        <v>2008</v>
      </c>
      <c r="I50" s="54">
        <v>100</v>
      </c>
      <c r="J50" s="55">
        <v>100</v>
      </c>
      <c r="K50" s="55">
        <v>0</v>
      </c>
      <c r="L50" s="56">
        <v>0</v>
      </c>
      <c r="M50" s="188"/>
      <c r="N50" s="46">
        <v>0</v>
      </c>
      <c r="O50" s="121"/>
      <c r="P50" s="2"/>
      <c r="Q50" s="2"/>
      <c r="R50" s="2"/>
    </row>
    <row r="51" spans="1:18" s="58" customFormat="1" ht="18" customHeight="1">
      <c r="A51" s="50">
        <v>41</v>
      </c>
      <c r="B51" s="70">
        <v>801</v>
      </c>
      <c r="C51" s="40">
        <v>80101</v>
      </c>
      <c r="D51" s="40">
        <v>6050</v>
      </c>
      <c r="E51" s="59" t="s">
        <v>64</v>
      </c>
      <c r="F51" s="40" t="s">
        <v>65</v>
      </c>
      <c r="G51" s="53">
        <v>2007</v>
      </c>
      <c r="H51" s="53">
        <v>2008</v>
      </c>
      <c r="I51" s="54">
        <v>111.4</v>
      </c>
      <c r="J51" s="55">
        <v>111.4</v>
      </c>
      <c r="K51" s="55">
        <v>0</v>
      </c>
      <c r="L51" s="56">
        <v>0</v>
      </c>
      <c r="M51" s="188"/>
      <c r="N51" s="46">
        <v>0</v>
      </c>
      <c r="O51" s="121"/>
      <c r="P51" s="2"/>
      <c r="Q51" s="2"/>
      <c r="R51" s="2"/>
    </row>
    <row r="52" spans="1:18" s="58" customFormat="1" ht="19.5" customHeight="1">
      <c r="A52" s="50">
        <v>42</v>
      </c>
      <c r="B52" s="70">
        <v>801</v>
      </c>
      <c r="C52" s="40">
        <v>80110</v>
      </c>
      <c r="D52" s="40">
        <v>6050</v>
      </c>
      <c r="E52" s="59" t="s">
        <v>64</v>
      </c>
      <c r="F52" s="40" t="s">
        <v>65</v>
      </c>
      <c r="G52" s="53">
        <v>2007</v>
      </c>
      <c r="H52" s="53">
        <v>2008</v>
      </c>
      <c r="I52" s="54">
        <v>49.3</v>
      </c>
      <c r="J52" s="55">
        <v>49.3</v>
      </c>
      <c r="K52" s="55">
        <v>0</v>
      </c>
      <c r="L52" s="56">
        <v>0</v>
      </c>
      <c r="M52" s="188"/>
      <c r="N52" s="46">
        <v>0</v>
      </c>
      <c r="O52" s="121"/>
      <c r="P52" s="2"/>
      <c r="Q52" s="2"/>
      <c r="R52" s="2"/>
    </row>
    <row r="53" spans="1:18" s="58" customFormat="1" ht="18" customHeight="1">
      <c r="A53" s="50">
        <v>43</v>
      </c>
      <c r="B53" s="151">
        <v>801</v>
      </c>
      <c r="C53" s="40">
        <v>80114</v>
      </c>
      <c r="D53" s="40">
        <v>6050</v>
      </c>
      <c r="E53" s="59" t="s">
        <v>136</v>
      </c>
      <c r="F53" s="40" t="s">
        <v>65</v>
      </c>
      <c r="G53" s="53">
        <v>2008</v>
      </c>
      <c r="H53" s="53">
        <v>2008</v>
      </c>
      <c r="I53" s="54">
        <v>400</v>
      </c>
      <c r="J53" s="55">
        <v>400</v>
      </c>
      <c r="K53" s="55">
        <v>0</v>
      </c>
      <c r="L53" s="56">
        <v>0</v>
      </c>
      <c r="M53" s="188"/>
      <c r="N53" s="46">
        <v>0</v>
      </c>
      <c r="O53" s="121"/>
      <c r="P53" s="2"/>
      <c r="Q53" s="2"/>
      <c r="R53" s="2"/>
    </row>
    <row r="54" spans="1:18" s="58" customFormat="1" ht="51" customHeight="1">
      <c r="A54" s="50">
        <v>44</v>
      </c>
      <c r="B54" s="70">
        <v>801</v>
      </c>
      <c r="C54" s="41" t="s">
        <v>66</v>
      </c>
      <c r="D54" s="40">
        <v>6050</v>
      </c>
      <c r="E54" s="59" t="s">
        <v>64</v>
      </c>
      <c r="F54" s="40" t="s">
        <v>67</v>
      </c>
      <c r="G54" s="53">
        <v>2007</v>
      </c>
      <c r="H54" s="53">
        <v>2008</v>
      </c>
      <c r="I54" s="54">
        <f>64.5+54.7+28.3+1390+500</f>
        <v>2037.5</v>
      </c>
      <c r="J54" s="55">
        <f>64.5+54.7+28.3+1390+500</f>
        <v>2037.5</v>
      </c>
      <c r="K54" s="55">
        <v>0</v>
      </c>
      <c r="L54" s="56">
        <v>0</v>
      </c>
      <c r="M54" s="188"/>
      <c r="N54" s="46">
        <v>0</v>
      </c>
      <c r="O54" s="121"/>
      <c r="P54" s="2"/>
      <c r="Q54" s="2"/>
      <c r="R54" s="2"/>
    </row>
    <row r="55" spans="1:18" s="58" customFormat="1" ht="18" customHeight="1">
      <c r="A55" s="50">
        <v>45</v>
      </c>
      <c r="B55" s="151">
        <v>851</v>
      </c>
      <c r="C55" s="40">
        <v>85195</v>
      </c>
      <c r="D55" s="40">
        <v>6050</v>
      </c>
      <c r="E55" s="59" t="s">
        <v>33</v>
      </c>
      <c r="F55" s="40" t="s">
        <v>20</v>
      </c>
      <c r="G55" s="43">
        <v>2006</v>
      </c>
      <c r="H55" s="53">
        <v>2008</v>
      </c>
      <c r="I55" s="54">
        <v>300</v>
      </c>
      <c r="J55" s="55">
        <f>100+180</f>
        <v>280</v>
      </c>
      <c r="K55" s="55">
        <v>0</v>
      </c>
      <c r="L55" s="56">
        <v>0</v>
      </c>
      <c r="M55" s="188"/>
      <c r="N55" s="46">
        <v>0</v>
      </c>
      <c r="O55" s="121"/>
      <c r="P55" s="2"/>
      <c r="Q55" s="2"/>
      <c r="R55" s="2"/>
    </row>
    <row r="56" spans="1:18" s="58" customFormat="1" ht="25.5" customHeight="1">
      <c r="A56" s="50">
        <v>46</v>
      </c>
      <c r="B56" s="70">
        <v>852</v>
      </c>
      <c r="C56" s="40">
        <v>85219</v>
      </c>
      <c r="D56" s="40">
        <v>6050</v>
      </c>
      <c r="E56" s="42" t="s">
        <v>134</v>
      </c>
      <c r="F56" s="40" t="s">
        <v>34</v>
      </c>
      <c r="G56" s="43">
        <v>2007</v>
      </c>
      <c r="H56" s="53">
        <v>2008</v>
      </c>
      <c r="I56" s="54">
        <v>227</v>
      </c>
      <c r="J56" s="55">
        <v>227</v>
      </c>
      <c r="K56" s="55">
        <v>0</v>
      </c>
      <c r="L56" s="56">
        <v>0</v>
      </c>
      <c r="M56" s="188"/>
      <c r="N56" s="46">
        <v>0</v>
      </c>
      <c r="O56" s="121"/>
      <c r="P56" s="2"/>
      <c r="Q56" s="2"/>
      <c r="R56" s="2"/>
    </row>
    <row r="57" spans="1:18" s="58" customFormat="1" ht="18" customHeight="1">
      <c r="A57" s="50">
        <v>47</v>
      </c>
      <c r="B57" s="70">
        <v>854</v>
      </c>
      <c r="C57" s="40">
        <v>85410</v>
      </c>
      <c r="D57" s="40">
        <v>6050</v>
      </c>
      <c r="E57" s="42" t="s">
        <v>68</v>
      </c>
      <c r="F57" s="40" t="s">
        <v>67</v>
      </c>
      <c r="G57" s="43">
        <v>2007</v>
      </c>
      <c r="H57" s="53">
        <v>2008</v>
      </c>
      <c r="I57" s="54">
        <v>128.5</v>
      </c>
      <c r="J57" s="55">
        <v>128.5</v>
      </c>
      <c r="K57" s="55">
        <v>0</v>
      </c>
      <c r="L57" s="56">
        <v>0</v>
      </c>
      <c r="M57" s="188"/>
      <c r="N57" s="46">
        <v>0</v>
      </c>
      <c r="O57" s="121"/>
      <c r="P57" s="2"/>
      <c r="Q57" s="2"/>
      <c r="R57" s="2"/>
    </row>
    <row r="58" spans="1:18" s="58" customFormat="1" ht="18" customHeight="1">
      <c r="A58" s="50">
        <v>48</v>
      </c>
      <c r="B58" s="70">
        <v>854</v>
      </c>
      <c r="C58" s="40">
        <v>85417</v>
      </c>
      <c r="D58" s="40">
        <v>6050</v>
      </c>
      <c r="E58" s="42" t="s">
        <v>69</v>
      </c>
      <c r="F58" s="40" t="s">
        <v>67</v>
      </c>
      <c r="G58" s="43">
        <v>2007</v>
      </c>
      <c r="H58" s="53">
        <v>2008</v>
      </c>
      <c r="I58" s="54">
        <v>43</v>
      </c>
      <c r="J58" s="55">
        <v>43</v>
      </c>
      <c r="K58" s="55">
        <v>0</v>
      </c>
      <c r="L58" s="56">
        <v>0</v>
      </c>
      <c r="M58" s="188"/>
      <c r="N58" s="46">
        <v>0</v>
      </c>
      <c r="O58" s="121"/>
      <c r="P58" s="2"/>
      <c r="Q58" s="2"/>
      <c r="R58" s="2"/>
    </row>
    <row r="59" spans="1:18" s="58" customFormat="1" ht="25.5" customHeight="1">
      <c r="A59" s="50">
        <v>49</v>
      </c>
      <c r="B59" s="151">
        <v>900</v>
      </c>
      <c r="C59" s="40">
        <v>90001</v>
      </c>
      <c r="D59" s="40">
        <v>6050</v>
      </c>
      <c r="E59" s="42" t="s">
        <v>35</v>
      </c>
      <c r="F59" s="41" t="s">
        <v>20</v>
      </c>
      <c r="G59" s="43">
        <v>2004</v>
      </c>
      <c r="H59" s="53" t="s">
        <v>84</v>
      </c>
      <c r="I59" s="44">
        <v>19396</v>
      </c>
      <c r="J59" s="45">
        <v>3000</v>
      </c>
      <c r="K59" s="45">
        <v>0</v>
      </c>
      <c r="L59" s="46">
        <v>0</v>
      </c>
      <c r="M59" s="186"/>
      <c r="N59" s="46">
        <v>0</v>
      </c>
      <c r="O59" s="121"/>
      <c r="P59" s="2"/>
      <c r="Q59" s="2"/>
      <c r="R59" s="2"/>
    </row>
    <row r="60" spans="1:18" s="58" customFormat="1" ht="18" customHeight="1">
      <c r="A60" s="50">
        <v>50</v>
      </c>
      <c r="B60" s="151">
        <v>900</v>
      </c>
      <c r="C60" s="40">
        <v>90001</v>
      </c>
      <c r="D60" s="40">
        <v>6050</v>
      </c>
      <c r="E60" s="51" t="s">
        <v>36</v>
      </c>
      <c r="F60" s="52" t="s">
        <v>20</v>
      </c>
      <c r="G60" s="53">
        <v>1996</v>
      </c>
      <c r="H60" s="53" t="s">
        <v>84</v>
      </c>
      <c r="I60" s="54">
        <v>10948.4</v>
      </c>
      <c r="J60" s="55">
        <v>500</v>
      </c>
      <c r="K60" s="55">
        <v>1000</v>
      </c>
      <c r="L60" s="56">
        <v>1000</v>
      </c>
      <c r="M60" s="188"/>
      <c r="N60" s="46">
        <v>2000</v>
      </c>
      <c r="O60" s="121"/>
      <c r="P60" s="2"/>
      <c r="Q60" s="2"/>
      <c r="R60" s="2"/>
    </row>
    <row r="61" spans="1:18" s="58" customFormat="1" ht="25.5" customHeight="1">
      <c r="A61" s="50">
        <v>51</v>
      </c>
      <c r="B61" s="70">
        <v>900</v>
      </c>
      <c r="C61" s="40">
        <v>90001</v>
      </c>
      <c r="D61" s="40">
        <v>6050</v>
      </c>
      <c r="E61" s="60" t="s">
        <v>72</v>
      </c>
      <c r="F61" s="52" t="s">
        <v>20</v>
      </c>
      <c r="G61" s="53">
        <v>2007</v>
      </c>
      <c r="H61" s="53">
        <v>2008</v>
      </c>
      <c r="I61" s="54">
        <v>410</v>
      </c>
      <c r="J61" s="55">
        <v>350</v>
      </c>
      <c r="K61" s="55">
        <v>0</v>
      </c>
      <c r="L61" s="56">
        <v>0</v>
      </c>
      <c r="M61" s="188"/>
      <c r="N61" s="46">
        <v>0</v>
      </c>
      <c r="O61" s="121"/>
      <c r="P61" s="2"/>
      <c r="Q61" s="2"/>
      <c r="R61" s="2"/>
    </row>
    <row r="62" spans="1:18" s="58" customFormat="1" ht="18" customHeight="1">
      <c r="A62" s="50">
        <v>52</v>
      </c>
      <c r="B62" s="70">
        <v>900</v>
      </c>
      <c r="C62" s="40">
        <v>90001</v>
      </c>
      <c r="D62" s="40">
        <v>6050</v>
      </c>
      <c r="E62" s="51" t="s">
        <v>70</v>
      </c>
      <c r="F62" s="52" t="s">
        <v>20</v>
      </c>
      <c r="G62" s="53">
        <v>2006</v>
      </c>
      <c r="H62" s="53" t="s">
        <v>84</v>
      </c>
      <c r="I62" s="54">
        <v>8107</v>
      </c>
      <c r="J62" s="55">
        <v>50</v>
      </c>
      <c r="K62" s="55">
        <v>1000</v>
      </c>
      <c r="L62" s="56">
        <v>1000</v>
      </c>
      <c r="M62" s="188"/>
      <c r="N62" s="46">
        <v>1000</v>
      </c>
      <c r="O62" s="121"/>
      <c r="P62" s="2"/>
      <c r="Q62" s="2"/>
      <c r="R62" s="2"/>
    </row>
    <row r="63" spans="1:18" s="58" customFormat="1" ht="18" customHeight="1">
      <c r="A63" s="50">
        <v>53</v>
      </c>
      <c r="B63" s="70">
        <v>900</v>
      </c>
      <c r="C63" s="40">
        <v>90001</v>
      </c>
      <c r="D63" s="40">
        <v>6050</v>
      </c>
      <c r="E63" s="51" t="s">
        <v>71</v>
      </c>
      <c r="F63" s="52" t="s">
        <v>20</v>
      </c>
      <c r="G63" s="53">
        <v>2007</v>
      </c>
      <c r="H63" s="53" t="s">
        <v>84</v>
      </c>
      <c r="I63" s="54">
        <v>7521.8</v>
      </c>
      <c r="J63" s="55">
        <v>50</v>
      </c>
      <c r="K63" s="55">
        <v>1000</v>
      </c>
      <c r="L63" s="56">
        <v>1000</v>
      </c>
      <c r="M63" s="188"/>
      <c r="N63" s="46">
        <v>1000</v>
      </c>
      <c r="O63" s="121"/>
      <c r="P63" s="2"/>
      <c r="Q63" s="2"/>
      <c r="R63" s="2"/>
    </row>
    <row r="64" spans="1:18" s="58" customFormat="1" ht="25.5">
      <c r="A64" s="50">
        <v>54</v>
      </c>
      <c r="B64" s="70">
        <v>900</v>
      </c>
      <c r="C64" s="40">
        <v>90001</v>
      </c>
      <c r="D64" s="40">
        <v>6050</v>
      </c>
      <c r="E64" s="60" t="s">
        <v>87</v>
      </c>
      <c r="F64" s="52" t="s">
        <v>20</v>
      </c>
      <c r="G64" s="53">
        <v>2007</v>
      </c>
      <c r="H64" s="53">
        <v>2009</v>
      </c>
      <c r="I64" s="54">
        <v>850</v>
      </c>
      <c r="J64" s="55">
        <v>100</v>
      </c>
      <c r="K64" s="55">
        <v>700</v>
      </c>
      <c r="L64" s="56">
        <v>0</v>
      </c>
      <c r="M64" s="188"/>
      <c r="N64" s="46">
        <v>0</v>
      </c>
      <c r="O64" s="121"/>
      <c r="P64" s="2"/>
      <c r="Q64" s="2"/>
      <c r="R64" s="2"/>
    </row>
    <row r="65" spans="1:18" s="58" customFormat="1" ht="18" customHeight="1">
      <c r="A65" s="50">
        <v>55</v>
      </c>
      <c r="B65" s="70">
        <v>900</v>
      </c>
      <c r="C65" s="40">
        <v>90013</v>
      </c>
      <c r="D65" s="40">
        <v>6050</v>
      </c>
      <c r="E65" s="42" t="s">
        <v>74</v>
      </c>
      <c r="F65" s="40" t="s">
        <v>20</v>
      </c>
      <c r="G65" s="43">
        <v>2007</v>
      </c>
      <c r="H65" s="53">
        <v>2010</v>
      </c>
      <c r="I65" s="44">
        <v>3500</v>
      </c>
      <c r="J65" s="45">
        <v>500</v>
      </c>
      <c r="K65" s="45">
        <v>2000</v>
      </c>
      <c r="L65" s="46">
        <v>1000</v>
      </c>
      <c r="M65" s="186"/>
      <c r="N65" s="46">
        <v>0</v>
      </c>
      <c r="O65" s="121"/>
      <c r="P65" s="2"/>
      <c r="Q65" s="2"/>
      <c r="R65" s="2"/>
    </row>
    <row r="66" spans="1:18" s="58" customFormat="1" ht="18" customHeight="1">
      <c r="A66" s="50">
        <v>56</v>
      </c>
      <c r="B66" s="151">
        <v>900</v>
      </c>
      <c r="C66" s="40">
        <v>90015</v>
      </c>
      <c r="D66" s="40">
        <v>6050</v>
      </c>
      <c r="E66" s="51" t="s">
        <v>38</v>
      </c>
      <c r="F66" s="52" t="s">
        <v>20</v>
      </c>
      <c r="G66" s="53">
        <v>2003</v>
      </c>
      <c r="H66" s="53" t="s">
        <v>84</v>
      </c>
      <c r="I66" s="54">
        <v>857.9</v>
      </c>
      <c r="J66" s="55">
        <v>100</v>
      </c>
      <c r="K66" s="55">
        <v>100</v>
      </c>
      <c r="L66" s="56">
        <v>100</v>
      </c>
      <c r="M66" s="188"/>
      <c r="N66" s="46">
        <v>100</v>
      </c>
      <c r="O66" s="121"/>
      <c r="P66" s="2"/>
      <c r="Q66" s="2"/>
      <c r="R66" s="2"/>
    </row>
    <row r="67" spans="1:18" s="58" customFormat="1" ht="18" customHeight="1">
      <c r="A67" s="50">
        <v>57</v>
      </c>
      <c r="B67" s="70">
        <v>900</v>
      </c>
      <c r="C67" s="40">
        <v>90095</v>
      </c>
      <c r="D67" s="40">
        <v>6050</v>
      </c>
      <c r="E67" s="51" t="s">
        <v>75</v>
      </c>
      <c r="F67" s="40" t="s">
        <v>20</v>
      </c>
      <c r="G67" s="43">
        <v>2007</v>
      </c>
      <c r="H67" s="53" t="s">
        <v>84</v>
      </c>
      <c r="I67" s="44">
        <v>2000</v>
      </c>
      <c r="J67" s="45">
        <v>50</v>
      </c>
      <c r="K67" s="45">
        <v>400</v>
      </c>
      <c r="L67" s="46">
        <v>400</v>
      </c>
      <c r="M67" s="186"/>
      <c r="N67" s="46">
        <v>500</v>
      </c>
      <c r="O67" s="121"/>
      <c r="P67" s="2"/>
      <c r="Q67" s="2"/>
      <c r="R67" s="2"/>
    </row>
    <row r="68" spans="1:18" s="58" customFormat="1" ht="18" customHeight="1">
      <c r="A68" s="50">
        <v>58</v>
      </c>
      <c r="B68" s="70">
        <v>900</v>
      </c>
      <c r="C68" s="40">
        <v>90095</v>
      </c>
      <c r="D68" s="40">
        <v>6050</v>
      </c>
      <c r="E68" s="51" t="s">
        <v>88</v>
      </c>
      <c r="F68" s="40" t="s">
        <v>20</v>
      </c>
      <c r="G68" s="43">
        <v>2003</v>
      </c>
      <c r="H68" s="53">
        <v>2010</v>
      </c>
      <c r="I68" s="44">
        <v>4573</v>
      </c>
      <c r="J68" s="45">
        <v>1000</v>
      </c>
      <c r="K68" s="45">
        <v>1500</v>
      </c>
      <c r="L68" s="46">
        <v>2000</v>
      </c>
      <c r="M68" s="186"/>
      <c r="N68" s="46">
        <v>0</v>
      </c>
      <c r="O68" s="121"/>
      <c r="P68" s="2"/>
      <c r="Q68" s="2"/>
      <c r="R68" s="2"/>
    </row>
    <row r="69" spans="1:18" s="57" customFormat="1" ht="25.5" customHeight="1">
      <c r="A69" s="50">
        <v>59</v>
      </c>
      <c r="B69" s="151">
        <v>900</v>
      </c>
      <c r="C69" s="40">
        <v>90095</v>
      </c>
      <c r="D69" s="40">
        <v>6050</v>
      </c>
      <c r="E69" s="60" t="s">
        <v>39</v>
      </c>
      <c r="F69" s="52" t="s">
        <v>20</v>
      </c>
      <c r="G69" s="53">
        <v>1995</v>
      </c>
      <c r="H69" s="53" t="s">
        <v>84</v>
      </c>
      <c r="I69" s="54">
        <v>2940</v>
      </c>
      <c r="J69" s="55">
        <v>50</v>
      </c>
      <c r="K69" s="55">
        <v>200</v>
      </c>
      <c r="L69" s="56">
        <v>200</v>
      </c>
      <c r="M69" s="188"/>
      <c r="N69" s="46">
        <v>200</v>
      </c>
      <c r="O69" s="121"/>
      <c r="P69" s="4"/>
      <c r="Q69" s="4"/>
      <c r="R69" s="4"/>
    </row>
    <row r="70" spans="1:18" s="57" customFormat="1" ht="18" customHeight="1">
      <c r="A70" s="50">
        <v>60</v>
      </c>
      <c r="B70" s="151">
        <v>900</v>
      </c>
      <c r="C70" s="40">
        <v>90095</v>
      </c>
      <c r="D70" s="40">
        <v>6050</v>
      </c>
      <c r="E70" s="51" t="s">
        <v>40</v>
      </c>
      <c r="F70" s="52" t="s">
        <v>20</v>
      </c>
      <c r="G70" s="53" t="s">
        <v>28</v>
      </c>
      <c r="H70" s="53" t="s">
        <v>28</v>
      </c>
      <c r="I70" s="54" t="s">
        <v>28</v>
      </c>
      <c r="J70" s="55">
        <v>200</v>
      </c>
      <c r="K70" s="55">
        <v>200</v>
      </c>
      <c r="L70" s="56">
        <v>200</v>
      </c>
      <c r="M70" s="188"/>
      <c r="N70" s="46">
        <v>200</v>
      </c>
      <c r="O70" s="121"/>
      <c r="P70" s="4"/>
      <c r="Q70" s="4"/>
      <c r="R70" s="4"/>
    </row>
    <row r="71" spans="1:18" s="57" customFormat="1" ht="18" customHeight="1">
      <c r="A71" s="50">
        <v>61</v>
      </c>
      <c r="B71" s="151">
        <v>900</v>
      </c>
      <c r="C71" s="40">
        <v>90095</v>
      </c>
      <c r="D71" s="40">
        <v>6050</v>
      </c>
      <c r="E71" s="51" t="s">
        <v>41</v>
      </c>
      <c r="F71" s="52" t="s">
        <v>20</v>
      </c>
      <c r="G71" s="53" t="s">
        <v>28</v>
      </c>
      <c r="H71" s="53" t="s">
        <v>28</v>
      </c>
      <c r="I71" s="54" t="s">
        <v>28</v>
      </c>
      <c r="J71" s="55">
        <v>1000</v>
      </c>
      <c r="K71" s="55">
        <v>800</v>
      </c>
      <c r="L71" s="56">
        <v>500</v>
      </c>
      <c r="M71" s="188"/>
      <c r="N71" s="46">
        <v>200</v>
      </c>
      <c r="O71" s="121"/>
      <c r="P71" s="4"/>
      <c r="Q71" s="4"/>
      <c r="R71" s="4"/>
    </row>
    <row r="72" spans="1:18" s="58" customFormat="1" ht="17.25" customHeight="1">
      <c r="A72" s="391">
        <v>62</v>
      </c>
      <c r="B72" s="410">
        <v>921</v>
      </c>
      <c r="C72" s="380">
        <v>92106</v>
      </c>
      <c r="D72" s="205">
        <v>6050</v>
      </c>
      <c r="E72" s="387" t="s">
        <v>78</v>
      </c>
      <c r="F72" s="380" t="s">
        <v>42</v>
      </c>
      <c r="G72" s="396">
        <v>2005</v>
      </c>
      <c r="H72" s="243">
        <v>2008</v>
      </c>
      <c r="I72" s="401">
        <v>10502.4</v>
      </c>
      <c r="J72" s="204">
        <v>1346.5</v>
      </c>
      <c r="K72" s="404">
        <v>0</v>
      </c>
      <c r="L72" s="238">
        <v>0</v>
      </c>
      <c r="M72" s="189"/>
      <c r="N72" s="113"/>
      <c r="O72" s="121"/>
      <c r="P72" s="2"/>
      <c r="Q72" s="2"/>
      <c r="R72" s="2"/>
    </row>
    <row r="73" spans="1:18" s="58" customFormat="1" ht="17.25" customHeight="1">
      <c r="A73" s="392"/>
      <c r="B73" s="411"/>
      <c r="C73" s="260"/>
      <c r="D73" s="207">
        <v>6058</v>
      </c>
      <c r="E73" s="388"/>
      <c r="F73" s="260"/>
      <c r="G73" s="397"/>
      <c r="H73" s="399"/>
      <c r="I73" s="402"/>
      <c r="J73" s="130">
        <v>2691.8</v>
      </c>
      <c r="K73" s="405"/>
      <c r="L73" s="239"/>
      <c r="M73" s="189"/>
      <c r="N73" s="113">
        <v>0</v>
      </c>
      <c r="O73" s="121"/>
      <c r="P73" s="2"/>
      <c r="Q73" s="2"/>
      <c r="R73" s="2"/>
    </row>
    <row r="74" spans="1:18" s="58" customFormat="1" ht="18.75" customHeight="1">
      <c r="A74" s="393"/>
      <c r="B74" s="412"/>
      <c r="C74" s="234"/>
      <c r="D74" s="206">
        <v>6059</v>
      </c>
      <c r="E74" s="259"/>
      <c r="F74" s="234"/>
      <c r="G74" s="398"/>
      <c r="H74" s="400"/>
      <c r="I74" s="403"/>
      <c r="J74" s="202">
        <v>1961.7</v>
      </c>
      <c r="K74" s="406"/>
      <c r="L74" s="240"/>
      <c r="M74" s="189"/>
      <c r="N74" s="113"/>
      <c r="O74" s="121"/>
      <c r="P74" s="2"/>
      <c r="Q74" s="2"/>
      <c r="R74" s="2"/>
    </row>
    <row r="75" spans="1:18" s="58" customFormat="1" ht="25.5">
      <c r="A75" s="50">
        <v>63</v>
      </c>
      <c r="B75" s="151">
        <v>921</v>
      </c>
      <c r="C75" s="40">
        <v>92118</v>
      </c>
      <c r="D75" s="61">
        <v>6050</v>
      </c>
      <c r="E75" s="42" t="s">
        <v>89</v>
      </c>
      <c r="F75" s="40" t="s">
        <v>42</v>
      </c>
      <c r="G75" s="43">
        <v>2007</v>
      </c>
      <c r="H75" s="53">
        <v>2008</v>
      </c>
      <c r="I75" s="44">
        <v>670</v>
      </c>
      <c r="J75" s="45">
        <v>220</v>
      </c>
      <c r="K75" s="45">
        <v>0</v>
      </c>
      <c r="L75" s="46">
        <v>0</v>
      </c>
      <c r="M75" s="186"/>
      <c r="N75" s="46">
        <v>0</v>
      </c>
      <c r="O75" s="121"/>
      <c r="P75" s="2"/>
      <c r="Q75" s="2"/>
      <c r="R75" s="2"/>
    </row>
    <row r="76" spans="1:18" s="58" customFormat="1" ht="18" customHeight="1">
      <c r="A76" s="50">
        <v>64</v>
      </c>
      <c r="B76" s="151">
        <v>926</v>
      </c>
      <c r="C76" s="40">
        <v>92601</v>
      </c>
      <c r="D76" s="40">
        <v>6050</v>
      </c>
      <c r="E76" s="51" t="s">
        <v>90</v>
      </c>
      <c r="F76" s="52" t="s">
        <v>42</v>
      </c>
      <c r="G76" s="53">
        <v>2005</v>
      </c>
      <c r="H76" s="53">
        <v>2009</v>
      </c>
      <c r="I76" s="54">
        <v>13443</v>
      </c>
      <c r="J76" s="55">
        <v>1000</v>
      </c>
      <c r="K76" s="55">
        <v>1000</v>
      </c>
      <c r="L76" s="56">
        <v>0</v>
      </c>
      <c r="M76" s="188"/>
      <c r="N76" s="46">
        <v>0</v>
      </c>
      <c r="O76" s="121"/>
      <c r="P76" s="2"/>
      <c r="Q76" s="2"/>
      <c r="R76" s="2"/>
    </row>
    <row r="77" spans="1:19" s="57" customFormat="1" ht="22.5" customHeight="1" hidden="1">
      <c r="A77" s="50"/>
      <c r="B77" s="151"/>
      <c r="C77" s="40"/>
      <c r="D77" s="40"/>
      <c r="E77" s="51"/>
      <c r="F77" s="52"/>
      <c r="G77" s="53"/>
      <c r="H77" s="53"/>
      <c r="I77" s="54"/>
      <c r="J77" s="55"/>
      <c r="K77" s="55"/>
      <c r="L77" s="56"/>
      <c r="M77" s="188"/>
      <c r="N77" s="46"/>
      <c r="O77" s="121"/>
      <c r="P77" s="4"/>
      <c r="Q77" s="4"/>
      <c r="R77" s="4"/>
      <c r="S77" s="4"/>
    </row>
    <row r="78" spans="1:19" s="57" customFormat="1" ht="22.5" customHeight="1" hidden="1">
      <c r="A78" s="50"/>
      <c r="B78" s="151"/>
      <c r="C78" s="40"/>
      <c r="D78" s="40"/>
      <c r="E78" s="51"/>
      <c r="F78" s="52"/>
      <c r="G78" s="53"/>
      <c r="H78" s="53"/>
      <c r="I78" s="54"/>
      <c r="J78" s="55"/>
      <c r="K78" s="55"/>
      <c r="L78" s="56"/>
      <c r="M78" s="188"/>
      <c r="N78" s="46"/>
      <c r="O78" s="121"/>
      <c r="P78" s="6"/>
      <c r="Q78" s="4"/>
      <c r="R78" s="4"/>
      <c r="S78" s="4"/>
    </row>
    <row r="79" spans="1:19" s="57" customFormat="1" ht="22.5" customHeight="1" hidden="1">
      <c r="A79" s="50"/>
      <c r="B79" s="151"/>
      <c r="C79" s="40"/>
      <c r="D79" s="41"/>
      <c r="E79" s="60"/>
      <c r="F79" s="52"/>
      <c r="G79" s="53"/>
      <c r="H79" s="53"/>
      <c r="I79" s="54"/>
      <c r="J79" s="55"/>
      <c r="K79" s="55"/>
      <c r="L79" s="56"/>
      <c r="M79" s="188"/>
      <c r="N79" s="46"/>
      <c r="O79" s="121"/>
      <c r="P79" s="4"/>
      <c r="Q79" s="4"/>
      <c r="R79" s="4"/>
      <c r="S79" s="4"/>
    </row>
    <row r="80" spans="1:19" s="57" customFormat="1" ht="27" customHeight="1" hidden="1">
      <c r="A80" s="50"/>
      <c r="B80" s="151"/>
      <c r="C80" s="40"/>
      <c r="D80" s="41"/>
      <c r="E80" s="60"/>
      <c r="F80" s="52"/>
      <c r="G80" s="53"/>
      <c r="H80" s="53"/>
      <c r="I80" s="54"/>
      <c r="J80" s="55"/>
      <c r="K80" s="55"/>
      <c r="L80" s="56"/>
      <c r="M80" s="188"/>
      <c r="N80" s="46"/>
      <c r="O80" s="121"/>
      <c r="P80" s="4"/>
      <c r="Q80" s="4"/>
      <c r="R80" s="4"/>
      <c r="S80" s="4"/>
    </row>
    <row r="81" spans="1:19" ht="12.75" hidden="1">
      <c r="A81" s="212"/>
      <c r="J81" s="101"/>
      <c r="K81" s="101"/>
      <c r="L81" s="200"/>
      <c r="M81" s="190"/>
      <c r="N81" s="113"/>
      <c r="O81" s="121"/>
      <c r="S81" s="4"/>
    </row>
    <row r="82" spans="1:19" s="58" customFormat="1" ht="12.75" hidden="1">
      <c r="A82" s="50"/>
      <c r="B82" s="151"/>
      <c r="C82" s="40"/>
      <c r="D82" s="61"/>
      <c r="E82" s="42"/>
      <c r="F82" s="40"/>
      <c r="G82" s="43"/>
      <c r="H82" s="53"/>
      <c r="I82" s="44"/>
      <c r="J82" s="45"/>
      <c r="K82" s="45"/>
      <c r="L82" s="46"/>
      <c r="M82" s="186"/>
      <c r="N82" s="46"/>
      <c r="O82" s="121"/>
      <c r="P82" s="2"/>
      <c r="Q82" s="2"/>
      <c r="R82" s="2"/>
      <c r="S82" s="2"/>
    </row>
    <row r="83" spans="1:19" s="58" customFormat="1" ht="19.5" customHeight="1" hidden="1">
      <c r="A83" s="50"/>
      <c r="B83" s="151"/>
      <c r="C83" s="40"/>
      <c r="D83" s="61"/>
      <c r="E83" s="42"/>
      <c r="F83" s="40"/>
      <c r="G83" s="43"/>
      <c r="H83" s="53"/>
      <c r="I83" s="44"/>
      <c r="J83" s="45"/>
      <c r="K83" s="45"/>
      <c r="L83" s="46"/>
      <c r="M83" s="186"/>
      <c r="N83" s="46"/>
      <c r="O83" s="121"/>
      <c r="P83" s="2"/>
      <c r="Q83" s="2"/>
      <c r="R83" s="2"/>
      <c r="S83" s="2"/>
    </row>
    <row r="84" spans="1:19" s="58" customFormat="1" ht="26.25" customHeight="1" hidden="1">
      <c r="A84" s="50"/>
      <c r="B84" s="151"/>
      <c r="C84" s="40"/>
      <c r="D84" s="40"/>
      <c r="E84" s="60"/>
      <c r="F84" s="52"/>
      <c r="G84" s="53"/>
      <c r="H84" s="53"/>
      <c r="I84" s="54"/>
      <c r="J84" s="55"/>
      <c r="K84" s="55"/>
      <c r="L84" s="56"/>
      <c r="M84" s="188"/>
      <c r="N84" s="46"/>
      <c r="O84" s="121"/>
      <c r="P84" s="5"/>
      <c r="Q84" s="2"/>
      <c r="R84" s="2"/>
      <c r="S84" s="2"/>
    </row>
    <row r="85" spans="1:19" s="58" customFormat="1" ht="23.25" customHeight="1" hidden="1">
      <c r="A85" s="50"/>
      <c r="B85" s="151"/>
      <c r="C85" s="40"/>
      <c r="D85" s="40"/>
      <c r="E85" s="51"/>
      <c r="F85" s="52"/>
      <c r="G85" s="53"/>
      <c r="H85" s="53"/>
      <c r="I85" s="54"/>
      <c r="J85" s="55"/>
      <c r="K85" s="55"/>
      <c r="L85" s="56"/>
      <c r="M85" s="188"/>
      <c r="N85" s="46"/>
      <c r="O85" s="121"/>
      <c r="P85" s="5"/>
      <c r="Q85" s="2"/>
      <c r="R85" s="2"/>
      <c r="S85" s="2"/>
    </row>
    <row r="86" spans="1:19" s="58" customFormat="1" ht="41.25" customHeight="1" hidden="1">
      <c r="A86" s="391"/>
      <c r="B86" s="377"/>
      <c r="C86" s="380"/>
      <c r="D86" s="41"/>
      <c r="E86" s="383"/>
      <c r="F86" s="386"/>
      <c r="G86" s="243"/>
      <c r="H86" s="244"/>
      <c r="I86" s="247"/>
      <c r="J86" s="55"/>
      <c r="K86" s="407"/>
      <c r="L86" s="160"/>
      <c r="M86" s="191"/>
      <c r="N86" s="238"/>
      <c r="O86" s="121"/>
      <c r="P86" s="5"/>
      <c r="Q86" s="2"/>
      <c r="R86" s="2"/>
      <c r="S86" s="2"/>
    </row>
    <row r="87" spans="1:19" s="58" customFormat="1" ht="25.5" customHeight="1" hidden="1">
      <c r="A87" s="394"/>
      <c r="B87" s="378"/>
      <c r="C87" s="381"/>
      <c r="D87" s="41"/>
      <c r="E87" s="384"/>
      <c r="F87" s="381"/>
      <c r="G87" s="381"/>
      <c r="H87" s="245"/>
      <c r="I87" s="389"/>
      <c r="J87" s="55"/>
      <c r="K87" s="408"/>
      <c r="L87" s="161"/>
      <c r="M87" s="192"/>
      <c r="N87" s="239"/>
      <c r="O87" s="121"/>
      <c r="P87" s="2"/>
      <c r="Q87" s="2"/>
      <c r="R87" s="2"/>
      <c r="S87" s="2"/>
    </row>
    <row r="88" spans="1:19" s="58" customFormat="1" ht="25.5" customHeight="1" hidden="1">
      <c r="A88" s="395"/>
      <c r="B88" s="379"/>
      <c r="C88" s="382"/>
      <c r="D88" s="41"/>
      <c r="E88" s="385"/>
      <c r="F88" s="382"/>
      <c r="G88" s="382"/>
      <c r="H88" s="246"/>
      <c r="I88" s="390"/>
      <c r="J88" s="55"/>
      <c r="K88" s="409"/>
      <c r="L88" s="162"/>
      <c r="M88" s="193"/>
      <c r="N88" s="240"/>
      <c r="O88" s="121"/>
      <c r="P88" s="2"/>
      <c r="Q88" s="2"/>
      <c r="R88" s="2"/>
      <c r="S88" s="2"/>
    </row>
    <row r="89" spans="1:16" s="69" customFormat="1" ht="21" customHeight="1">
      <c r="A89" s="211" t="s">
        <v>43</v>
      </c>
      <c r="B89" s="62"/>
      <c r="C89" s="62"/>
      <c r="D89" s="31"/>
      <c r="E89" s="33" t="s">
        <v>44</v>
      </c>
      <c r="F89" s="33"/>
      <c r="G89" s="64"/>
      <c r="H89" s="64"/>
      <c r="I89" s="65"/>
      <c r="J89" s="66">
        <f>SUM(J94:J117)</f>
        <v>5430</v>
      </c>
      <c r="K89" s="66">
        <f>SUM(K94:K117)</f>
        <v>7210</v>
      </c>
      <c r="L89" s="67">
        <f>SUM(L94:L117)</f>
        <v>5890</v>
      </c>
      <c r="M89" s="194"/>
      <c r="N89" s="67">
        <f>SUM(N94:N117)</f>
        <v>2100</v>
      </c>
      <c r="O89" s="181"/>
      <c r="P89" s="68"/>
    </row>
    <row r="90" spans="1:16" s="69" customFormat="1" ht="24.75" customHeight="1" hidden="1">
      <c r="A90" s="213"/>
      <c r="B90" s="62"/>
      <c r="C90" s="62"/>
      <c r="D90" s="63"/>
      <c r="E90" s="32"/>
      <c r="F90" s="33"/>
      <c r="G90" s="64"/>
      <c r="H90" s="64"/>
      <c r="I90" s="65"/>
      <c r="J90" s="66"/>
      <c r="K90" s="66"/>
      <c r="L90" s="67"/>
      <c r="M90" s="195"/>
      <c r="N90" s="134"/>
      <c r="O90" s="181"/>
      <c r="P90" s="68"/>
    </row>
    <row r="91" spans="1:16" s="69" customFormat="1" ht="24.75" customHeight="1" hidden="1">
      <c r="A91" s="213"/>
      <c r="B91" s="62"/>
      <c r="C91" s="62"/>
      <c r="D91" s="63"/>
      <c r="E91" s="32"/>
      <c r="F91" s="33"/>
      <c r="G91" s="64"/>
      <c r="H91" s="64"/>
      <c r="I91" s="65"/>
      <c r="J91" s="66"/>
      <c r="K91" s="66"/>
      <c r="L91" s="67"/>
      <c r="M91" s="195"/>
      <c r="N91" s="134"/>
      <c r="O91" s="181"/>
      <c r="P91" s="68"/>
    </row>
    <row r="92" spans="1:16" s="69" customFormat="1" ht="24.75" customHeight="1" hidden="1">
      <c r="A92" s="213"/>
      <c r="B92" s="62"/>
      <c r="C92" s="62"/>
      <c r="D92" s="63"/>
      <c r="E92" s="32"/>
      <c r="F92" s="33"/>
      <c r="G92" s="64"/>
      <c r="H92" s="64"/>
      <c r="I92" s="65"/>
      <c r="J92" s="66"/>
      <c r="K92" s="66"/>
      <c r="L92" s="67"/>
      <c r="M92" s="195"/>
      <c r="N92" s="134"/>
      <c r="O92" s="181"/>
      <c r="P92" s="68"/>
    </row>
    <row r="93" spans="1:16" s="69" customFormat="1" ht="24.75" customHeight="1" hidden="1">
      <c r="A93" s="213"/>
      <c r="B93" s="62"/>
      <c r="C93" s="62"/>
      <c r="D93" s="63"/>
      <c r="E93" s="32"/>
      <c r="F93" s="33"/>
      <c r="G93" s="64"/>
      <c r="H93" s="64"/>
      <c r="I93" s="65"/>
      <c r="J93" s="66"/>
      <c r="K93" s="66"/>
      <c r="L93" s="67"/>
      <c r="M93" s="195"/>
      <c r="N93" s="134"/>
      <c r="O93" s="181"/>
      <c r="P93" s="68"/>
    </row>
    <row r="94" spans="1:15" s="48" customFormat="1" ht="20.25" customHeight="1">
      <c r="A94" s="50">
        <v>65</v>
      </c>
      <c r="B94" s="151">
        <v>600</v>
      </c>
      <c r="C94" s="40">
        <v>60015</v>
      </c>
      <c r="D94" s="41">
        <v>6050</v>
      </c>
      <c r="E94" s="72" t="s">
        <v>97</v>
      </c>
      <c r="F94" s="40" t="s">
        <v>17</v>
      </c>
      <c r="G94" s="43">
        <v>2008</v>
      </c>
      <c r="H94" s="43">
        <v>2008</v>
      </c>
      <c r="I94" s="44">
        <v>2200</v>
      </c>
      <c r="J94" s="45">
        <v>2200</v>
      </c>
      <c r="K94" s="45">
        <v>0</v>
      </c>
      <c r="L94" s="46">
        <v>0</v>
      </c>
      <c r="M94" s="186"/>
      <c r="N94" s="46">
        <v>0</v>
      </c>
      <c r="O94" s="121"/>
    </row>
    <row r="95" spans="1:15" s="48" customFormat="1" ht="18" customHeight="1">
      <c r="A95" s="50">
        <v>66</v>
      </c>
      <c r="B95" s="151">
        <v>600</v>
      </c>
      <c r="C95" s="40">
        <v>60015</v>
      </c>
      <c r="D95" s="41">
        <v>6050</v>
      </c>
      <c r="E95" s="72" t="s">
        <v>98</v>
      </c>
      <c r="F95" s="40" t="s">
        <v>17</v>
      </c>
      <c r="G95" s="43">
        <v>2008</v>
      </c>
      <c r="H95" s="43">
        <v>2010</v>
      </c>
      <c r="I95" s="44">
        <v>1100</v>
      </c>
      <c r="J95" s="45">
        <v>50</v>
      </c>
      <c r="K95" s="45">
        <v>500</v>
      </c>
      <c r="L95" s="46">
        <v>550</v>
      </c>
      <c r="M95" s="186"/>
      <c r="N95" s="46">
        <v>0</v>
      </c>
      <c r="O95" s="121"/>
    </row>
    <row r="96" spans="1:15" s="48" customFormat="1" ht="38.25">
      <c r="A96" s="50">
        <v>67</v>
      </c>
      <c r="B96" s="151">
        <v>600</v>
      </c>
      <c r="C96" s="40">
        <v>60015</v>
      </c>
      <c r="D96" s="41">
        <v>6050</v>
      </c>
      <c r="E96" s="72" t="s">
        <v>99</v>
      </c>
      <c r="F96" s="40" t="s">
        <v>17</v>
      </c>
      <c r="G96" s="43">
        <v>2008</v>
      </c>
      <c r="H96" s="43">
        <v>2010</v>
      </c>
      <c r="I96" s="44">
        <v>1500</v>
      </c>
      <c r="J96" s="45">
        <v>500</v>
      </c>
      <c r="K96" s="45">
        <v>500</v>
      </c>
      <c r="L96" s="46">
        <v>500</v>
      </c>
      <c r="M96" s="186"/>
      <c r="N96" s="46">
        <v>0</v>
      </c>
      <c r="O96" s="121"/>
    </row>
    <row r="97" spans="1:15" s="48" customFormat="1" ht="27" customHeight="1">
      <c r="A97" s="50">
        <v>68</v>
      </c>
      <c r="B97" s="151">
        <v>600</v>
      </c>
      <c r="C97" s="40">
        <v>60015</v>
      </c>
      <c r="D97" s="41">
        <v>6050</v>
      </c>
      <c r="E97" s="72" t="s">
        <v>100</v>
      </c>
      <c r="F97" s="40" t="s">
        <v>17</v>
      </c>
      <c r="G97" s="43">
        <v>2008</v>
      </c>
      <c r="H97" s="43">
        <v>2010</v>
      </c>
      <c r="I97" s="44">
        <v>300</v>
      </c>
      <c r="J97" s="45">
        <v>10</v>
      </c>
      <c r="K97" s="45">
        <v>0</v>
      </c>
      <c r="L97" s="46">
        <v>290</v>
      </c>
      <c r="M97" s="186"/>
      <c r="N97" s="46">
        <v>0</v>
      </c>
      <c r="O97" s="121"/>
    </row>
    <row r="98" spans="1:15" s="48" customFormat="1" ht="29.25" customHeight="1">
      <c r="A98" s="50">
        <v>69</v>
      </c>
      <c r="B98" s="151">
        <v>600</v>
      </c>
      <c r="C98" s="40">
        <v>60015</v>
      </c>
      <c r="D98" s="41">
        <v>6050</v>
      </c>
      <c r="E98" s="72" t="s">
        <v>101</v>
      </c>
      <c r="F98" s="40" t="s">
        <v>17</v>
      </c>
      <c r="G98" s="43">
        <v>2008</v>
      </c>
      <c r="H98" s="43">
        <v>2011</v>
      </c>
      <c r="I98" s="44">
        <v>2000</v>
      </c>
      <c r="J98" s="45">
        <v>50</v>
      </c>
      <c r="K98" s="45">
        <v>950</v>
      </c>
      <c r="L98" s="46">
        <v>0</v>
      </c>
      <c r="M98" s="186"/>
      <c r="N98" s="46">
        <v>1000</v>
      </c>
      <c r="O98" s="121"/>
    </row>
    <row r="99" spans="1:15" s="48" customFormat="1" ht="18" customHeight="1">
      <c r="A99" s="50">
        <v>70</v>
      </c>
      <c r="B99" s="151">
        <v>600</v>
      </c>
      <c r="C99" s="40">
        <v>60015</v>
      </c>
      <c r="D99" s="41">
        <v>6050</v>
      </c>
      <c r="E99" s="72" t="s">
        <v>102</v>
      </c>
      <c r="F99" s="40" t="s">
        <v>17</v>
      </c>
      <c r="G99" s="43">
        <v>2008</v>
      </c>
      <c r="H99" s="43">
        <v>2010</v>
      </c>
      <c r="I99" s="44">
        <v>1000</v>
      </c>
      <c r="J99" s="45">
        <v>0</v>
      </c>
      <c r="K99" s="45">
        <v>500</v>
      </c>
      <c r="L99" s="46">
        <v>500</v>
      </c>
      <c r="M99" s="186"/>
      <c r="N99" s="46">
        <v>0</v>
      </c>
      <c r="O99" s="121"/>
    </row>
    <row r="100" spans="1:15" s="48" customFormat="1" ht="28.5" customHeight="1">
      <c r="A100" s="50">
        <v>71</v>
      </c>
      <c r="B100" s="151">
        <v>600</v>
      </c>
      <c r="C100" s="40">
        <v>60015</v>
      </c>
      <c r="D100" s="41">
        <v>6050</v>
      </c>
      <c r="E100" s="72" t="s">
        <v>103</v>
      </c>
      <c r="F100" s="40" t="s">
        <v>17</v>
      </c>
      <c r="G100" s="43">
        <v>2008</v>
      </c>
      <c r="H100" s="43">
        <v>2011</v>
      </c>
      <c r="I100" s="44">
        <v>1400</v>
      </c>
      <c r="J100" s="45">
        <v>20</v>
      </c>
      <c r="K100" s="45">
        <v>580</v>
      </c>
      <c r="L100" s="46">
        <v>0</v>
      </c>
      <c r="M100" s="186"/>
      <c r="N100" s="46">
        <v>800</v>
      </c>
      <c r="O100" s="121"/>
    </row>
    <row r="101" spans="1:15" s="48" customFormat="1" ht="18" customHeight="1">
      <c r="A101" s="50">
        <v>72</v>
      </c>
      <c r="B101" s="151">
        <v>600</v>
      </c>
      <c r="C101" s="40">
        <v>60015</v>
      </c>
      <c r="D101" s="41">
        <v>6050</v>
      </c>
      <c r="E101" s="72" t="s">
        <v>104</v>
      </c>
      <c r="F101" s="40" t="s">
        <v>17</v>
      </c>
      <c r="G101" s="43">
        <v>2008</v>
      </c>
      <c r="H101" s="43">
        <v>2009</v>
      </c>
      <c r="I101" s="44">
        <v>700</v>
      </c>
      <c r="J101" s="45">
        <f>700-500</f>
        <v>200</v>
      </c>
      <c r="K101" s="45">
        <f>0+500</f>
        <v>500</v>
      </c>
      <c r="L101" s="46">
        <v>0</v>
      </c>
      <c r="M101" s="186"/>
      <c r="N101" s="46">
        <v>0</v>
      </c>
      <c r="O101" s="121"/>
    </row>
    <row r="102" spans="1:19" s="172" customFormat="1" ht="18" customHeight="1">
      <c r="A102" s="50">
        <v>73</v>
      </c>
      <c r="B102" s="210">
        <v>600</v>
      </c>
      <c r="C102" s="163">
        <v>60016</v>
      </c>
      <c r="D102" s="164">
        <v>6050</v>
      </c>
      <c r="E102" s="165" t="s">
        <v>105</v>
      </c>
      <c r="F102" s="163" t="s">
        <v>17</v>
      </c>
      <c r="G102" s="166">
        <v>2008</v>
      </c>
      <c r="H102" s="166">
        <v>2009</v>
      </c>
      <c r="I102" s="167">
        <v>200</v>
      </c>
      <c r="J102" s="168">
        <v>50</v>
      </c>
      <c r="K102" s="168">
        <v>150</v>
      </c>
      <c r="L102" s="169">
        <v>0</v>
      </c>
      <c r="M102" s="196"/>
      <c r="N102" s="169">
        <v>0</v>
      </c>
      <c r="O102" s="182"/>
      <c r="P102" s="170"/>
      <c r="Q102" s="171"/>
      <c r="R102" s="171"/>
      <c r="S102" s="171"/>
    </row>
    <row r="103" spans="1:19" s="58" customFormat="1" ht="18" customHeight="1">
      <c r="A103" s="50">
        <v>74</v>
      </c>
      <c r="B103" s="70">
        <v>600</v>
      </c>
      <c r="C103" s="40">
        <v>60016</v>
      </c>
      <c r="D103" s="41">
        <v>6050</v>
      </c>
      <c r="E103" s="42" t="s">
        <v>106</v>
      </c>
      <c r="F103" s="40" t="s">
        <v>17</v>
      </c>
      <c r="G103" s="43">
        <v>2008</v>
      </c>
      <c r="H103" s="43">
        <v>2010</v>
      </c>
      <c r="I103" s="44">
        <v>250</v>
      </c>
      <c r="J103" s="45">
        <v>0</v>
      </c>
      <c r="K103" s="45">
        <v>100</v>
      </c>
      <c r="L103" s="46">
        <v>150</v>
      </c>
      <c r="M103" s="186"/>
      <c r="N103" s="46">
        <v>0</v>
      </c>
      <c r="O103" s="121"/>
      <c r="P103" s="4"/>
      <c r="Q103" s="2"/>
      <c r="R103" s="2"/>
      <c r="S103" s="2"/>
    </row>
    <row r="104" spans="1:19" s="58" customFormat="1" ht="18" customHeight="1">
      <c r="A104" s="50">
        <v>75</v>
      </c>
      <c r="B104" s="70">
        <v>600</v>
      </c>
      <c r="C104" s="40">
        <v>60016</v>
      </c>
      <c r="D104" s="41">
        <v>6050</v>
      </c>
      <c r="E104" s="42" t="s">
        <v>107</v>
      </c>
      <c r="F104" s="40" t="s">
        <v>17</v>
      </c>
      <c r="G104" s="43">
        <v>2008</v>
      </c>
      <c r="H104" s="43">
        <v>2009</v>
      </c>
      <c r="I104" s="44">
        <v>810</v>
      </c>
      <c r="J104" s="45">
        <v>10</v>
      </c>
      <c r="K104" s="45">
        <v>800</v>
      </c>
      <c r="L104" s="46">
        <v>0</v>
      </c>
      <c r="M104" s="186"/>
      <c r="N104" s="46">
        <v>0</v>
      </c>
      <c r="O104" s="121"/>
      <c r="P104" s="4"/>
      <c r="Q104" s="2"/>
      <c r="R104" s="2"/>
      <c r="S104" s="2"/>
    </row>
    <row r="105" spans="1:19" s="58" customFormat="1" ht="18" customHeight="1">
      <c r="A105" s="50">
        <v>76</v>
      </c>
      <c r="B105" s="70">
        <v>600</v>
      </c>
      <c r="C105" s="40">
        <v>60016</v>
      </c>
      <c r="D105" s="41">
        <v>6050</v>
      </c>
      <c r="E105" s="42" t="s">
        <v>18</v>
      </c>
      <c r="F105" s="40" t="s">
        <v>17</v>
      </c>
      <c r="G105" s="43">
        <v>2008</v>
      </c>
      <c r="H105" s="43">
        <v>2009</v>
      </c>
      <c r="I105" s="44">
        <v>300</v>
      </c>
      <c r="J105" s="45">
        <v>200</v>
      </c>
      <c r="K105" s="45">
        <v>100</v>
      </c>
      <c r="L105" s="46">
        <v>0</v>
      </c>
      <c r="M105" s="186"/>
      <c r="N105" s="46">
        <v>0</v>
      </c>
      <c r="O105" s="121"/>
      <c r="P105" s="4"/>
      <c r="Q105" s="2"/>
      <c r="R105" s="2"/>
      <c r="S105" s="2"/>
    </row>
    <row r="106" spans="1:19" s="58" customFormat="1" ht="18" customHeight="1">
      <c r="A106" s="50">
        <v>77</v>
      </c>
      <c r="B106" s="70">
        <v>600</v>
      </c>
      <c r="C106" s="40">
        <v>60017</v>
      </c>
      <c r="D106" s="41">
        <v>6050</v>
      </c>
      <c r="E106" s="42" t="s">
        <v>108</v>
      </c>
      <c r="F106" s="40" t="s">
        <v>17</v>
      </c>
      <c r="G106" s="43">
        <v>2008</v>
      </c>
      <c r="H106" s="43">
        <v>2009</v>
      </c>
      <c r="I106" s="44">
        <v>50</v>
      </c>
      <c r="J106" s="45">
        <v>0</v>
      </c>
      <c r="K106" s="45">
        <v>50</v>
      </c>
      <c r="L106" s="46">
        <v>0</v>
      </c>
      <c r="M106" s="186"/>
      <c r="N106" s="46">
        <v>0</v>
      </c>
      <c r="O106" s="121"/>
      <c r="P106" s="4"/>
      <c r="Q106" s="2"/>
      <c r="R106" s="2"/>
      <c r="S106" s="2"/>
    </row>
    <row r="107" spans="1:19" s="58" customFormat="1" ht="18" customHeight="1">
      <c r="A107" s="50">
        <v>78</v>
      </c>
      <c r="B107" s="70">
        <v>600</v>
      </c>
      <c r="C107" s="40">
        <v>60017</v>
      </c>
      <c r="D107" s="41">
        <v>6050</v>
      </c>
      <c r="E107" s="140" t="s">
        <v>110</v>
      </c>
      <c r="F107" s="40" t="s">
        <v>17</v>
      </c>
      <c r="G107" s="43">
        <v>2008</v>
      </c>
      <c r="H107" s="43">
        <v>2009</v>
      </c>
      <c r="I107" s="44">
        <v>350</v>
      </c>
      <c r="J107" s="45">
        <v>0</v>
      </c>
      <c r="K107" s="45">
        <v>350</v>
      </c>
      <c r="L107" s="46">
        <v>0</v>
      </c>
      <c r="M107" s="186"/>
      <c r="N107" s="46">
        <v>0</v>
      </c>
      <c r="O107" s="121"/>
      <c r="P107" s="4"/>
      <c r="Q107" s="2"/>
      <c r="R107" s="2"/>
      <c r="S107" s="2"/>
    </row>
    <row r="108" spans="1:19" s="58" customFormat="1" ht="18" customHeight="1">
      <c r="A108" s="50">
        <v>79</v>
      </c>
      <c r="B108" s="70">
        <v>600</v>
      </c>
      <c r="C108" s="40">
        <v>60017</v>
      </c>
      <c r="D108" s="41">
        <v>6050</v>
      </c>
      <c r="E108" s="140" t="s">
        <v>111</v>
      </c>
      <c r="F108" s="40" t="s">
        <v>17</v>
      </c>
      <c r="G108" s="43">
        <v>2008</v>
      </c>
      <c r="H108" s="43">
        <v>2009</v>
      </c>
      <c r="I108" s="44">
        <v>200</v>
      </c>
      <c r="J108" s="45">
        <v>0</v>
      </c>
      <c r="K108" s="45">
        <v>200</v>
      </c>
      <c r="L108" s="46">
        <v>0</v>
      </c>
      <c r="M108" s="186"/>
      <c r="N108" s="46">
        <v>0</v>
      </c>
      <c r="O108" s="121"/>
      <c r="P108" s="4"/>
      <c r="Q108" s="2"/>
      <c r="R108" s="2"/>
      <c r="S108" s="2"/>
    </row>
    <row r="109" spans="1:19" s="58" customFormat="1" ht="18" customHeight="1">
      <c r="A109" s="50">
        <v>80</v>
      </c>
      <c r="B109" s="70">
        <v>600</v>
      </c>
      <c r="C109" s="40">
        <v>60017</v>
      </c>
      <c r="D109" s="41">
        <v>6050</v>
      </c>
      <c r="E109" s="140" t="s">
        <v>112</v>
      </c>
      <c r="F109" s="40" t="s">
        <v>17</v>
      </c>
      <c r="G109" s="43">
        <v>2008</v>
      </c>
      <c r="H109" s="43">
        <v>2008</v>
      </c>
      <c r="I109" s="44">
        <v>200</v>
      </c>
      <c r="J109" s="45">
        <v>200</v>
      </c>
      <c r="K109" s="45">
        <v>0</v>
      </c>
      <c r="L109" s="46">
        <v>0</v>
      </c>
      <c r="M109" s="186"/>
      <c r="N109" s="46">
        <v>0</v>
      </c>
      <c r="O109" s="121"/>
      <c r="P109" s="4"/>
      <c r="Q109" s="2"/>
      <c r="R109" s="2"/>
      <c r="S109" s="2"/>
    </row>
    <row r="110" spans="1:19" s="58" customFormat="1" ht="18" customHeight="1">
      <c r="A110" s="50">
        <v>81</v>
      </c>
      <c r="B110" s="70">
        <v>600</v>
      </c>
      <c r="C110" s="40">
        <v>60017</v>
      </c>
      <c r="D110" s="41">
        <v>6050</v>
      </c>
      <c r="E110" s="42" t="s">
        <v>113</v>
      </c>
      <c r="F110" s="40" t="s">
        <v>17</v>
      </c>
      <c r="G110" s="43">
        <v>2008</v>
      </c>
      <c r="H110" s="43">
        <v>2009</v>
      </c>
      <c r="I110" s="44">
        <v>340</v>
      </c>
      <c r="J110" s="45">
        <v>200</v>
      </c>
      <c r="K110" s="45">
        <v>140</v>
      </c>
      <c r="L110" s="46">
        <v>0</v>
      </c>
      <c r="M110" s="186"/>
      <c r="N110" s="46">
        <v>0</v>
      </c>
      <c r="O110" s="121"/>
      <c r="P110" s="4"/>
      <c r="Q110" s="2"/>
      <c r="R110" s="2"/>
      <c r="S110" s="2"/>
    </row>
    <row r="111" spans="1:19" s="58" customFormat="1" ht="18" customHeight="1">
      <c r="A111" s="50">
        <v>82</v>
      </c>
      <c r="B111" s="70">
        <v>600</v>
      </c>
      <c r="C111" s="40">
        <v>60017</v>
      </c>
      <c r="D111" s="41">
        <v>6050</v>
      </c>
      <c r="E111" s="42" t="s">
        <v>114</v>
      </c>
      <c r="F111" s="40" t="s">
        <v>17</v>
      </c>
      <c r="G111" s="43">
        <v>2008</v>
      </c>
      <c r="H111" s="43">
        <v>2011</v>
      </c>
      <c r="I111" s="44">
        <v>3200</v>
      </c>
      <c r="J111" s="45">
        <v>100</v>
      </c>
      <c r="K111" s="45">
        <v>100</v>
      </c>
      <c r="L111" s="46">
        <v>2000</v>
      </c>
      <c r="M111" s="186"/>
      <c r="N111" s="46">
        <v>0</v>
      </c>
      <c r="O111" s="121"/>
      <c r="P111" s="4"/>
      <c r="Q111" s="2"/>
      <c r="R111" s="2"/>
      <c r="S111" s="2"/>
    </row>
    <row r="112" spans="1:19" s="58" customFormat="1" ht="25.5" customHeight="1">
      <c r="A112" s="50">
        <v>83</v>
      </c>
      <c r="B112" s="70">
        <v>900</v>
      </c>
      <c r="C112" s="40">
        <v>90004</v>
      </c>
      <c r="D112" s="40">
        <v>6050</v>
      </c>
      <c r="E112" s="60" t="s">
        <v>116</v>
      </c>
      <c r="F112" s="40" t="s">
        <v>17</v>
      </c>
      <c r="G112" s="43">
        <v>2008</v>
      </c>
      <c r="H112" s="43">
        <v>2013</v>
      </c>
      <c r="I112" s="44">
        <v>3100</v>
      </c>
      <c r="J112" s="45">
        <v>800</v>
      </c>
      <c r="K112" s="45">
        <v>500</v>
      </c>
      <c r="L112" s="46">
        <v>500</v>
      </c>
      <c r="M112" s="186"/>
      <c r="N112" s="46">
        <v>0</v>
      </c>
      <c r="O112" s="121"/>
      <c r="P112" s="4"/>
      <c r="Q112" s="2"/>
      <c r="R112" s="2"/>
      <c r="S112" s="2"/>
    </row>
    <row r="113" spans="1:19" s="58" customFormat="1" ht="40.5" customHeight="1">
      <c r="A113" s="50">
        <v>84</v>
      </c>
      <c r="B113" s="70">
        <v>900</v>
      </c>
      <c r="C113" s="40">
        <v>90015</v>
      </c>
      <c r="D113" s="40">
        <v>6050</v>
      </c>
      <c r="E113" s="42" t="s">
        <v>144</v>
      </c>
      <c r="F113" s="40" t="s">
        <v>17</v>
      </c>
      <c r="G113" s="43">
        <v>2008</v>
      </c>
      <c r="H113" s="43">
        <v>2010</v>
      </c>
      <c r="I113" s="44">
        <v>940</v>
      </c>
      <c r="J113" s="45">
        <v>440</v>
      </c>
      <c r="K113" s="45">
        <v>300</v>
      </c>
      <c r="L113" s="46">
        <v>200</v>
      </c>
      <c r="M113" s="186"/>
      <c r="N113" s="46">
        <v>0</v>
      </c>
      <c r="O113" s="121"/>
      <c r="P113" s="4"/>
      <c r="Q113" s="2"/>
      <c r="R113" s="2"/>
      <c r="S113" s="2"/>
    </row>
    <row r="114" spans="1:19" s="58" customFormat="1" ht="64.5" customHeight="1">
      <c r="A114" s="50">
        <v>85</v>
      </c>
      <c r="B114" s="70">
        <v>900</v>
      </c>
      <c r="C114" s="40">
        <v>90015</v>
      </c>
      <c r="D114" s="40">
        <v>6050</v>
      </c>
      <c r="E114" s="42" t="s">
        <v>130</v>
      </c>
      <c r="F114" s="40" t="s">
        <v>17</v>
      </c>
      <c r="G114" s="43">
        <v>2008</v>
      </c>
      <c r="H114" s="43">
        <v>2013</v>
      </c>
      <c r="I114" s="44">
        <v>340</v>
      </c>
      <c r="J114" s="45">
        <v>200</v>
      </c>
      <c r="K114" s="45">
        <v>140</v>
      </c>
      <c r="L114" s="46">
        <v>100</v>
      </c>
      <c r="M114" s="186"/>
      <c r="N114" s="46">
        <v>100</v>
      </c>
      <c r="O114" s="121"/>
      <c r="P114" s="4"/>
      <c r="Q114" s="2"/>
      <c r="R114" s="2"/>
      <c r="S114" s="2"/>
    </row>
    <row r="115" spans="1:18" s="58" customFormat="1" ht="18" customHeight="1">
      <c r="A115" s="50">
        <v>86</v>
      </c>
      <c r="B115" s="70">
        <v>900</v>
      </c>
      <c r="C115" s="40">
        <v>90095</v>
      </c>
      <c r="D115" s="40">
        <v>6050</v>
      </c>
      <c r="E115" s="51" t="s">
        <v>77</v>
      </c>
      <c r="F115" s="52" t="s">
        <v>20</v>
      </c>
      <c r="G115" s="53">
        <v>2008</v>
      </c>
      <c r="H115" s="53" t="s">
        <v>84</v>
      </c>
      <c r="I115" s="54">
        <v>400</v>
      </c>
      <c r="J115" s="55">
        <v>100</v>
      </c>
      <c r="K115" s="55">
        <v>100</v>
      </c>
      <c r="L115" s="56">
        <v>100</v>
      </c>
      <c r="M115" s="188"/>
      <c r="N115" s="133">
        <v>100</v>
      </c>
      <c r="O115" s="183"/>
      <c r="P115" s="2"/>
      <c r="Q115" s="2"/>
      <c r="R115" s="2"/>
    </row>
    <row r="116" spans="1:18" s="58" customFormat="1" ht="18" customHeight="1">
      <c r="A116" s="50">
        <v>87</v>
      </c>
      <c r="B116" s="70">
        <v>900</v>
      </c>
      <c r="C116" s="40">
        <v>90095</v>
      </c>
      <c r="D116" s="40">
        <v>6050</v>
      </c>
      <c r="E116" s="51" t="s">
        <v>76</v>
      </c>
      <c r="F116" s="52" t="s">
        <v>20</v>
      </c>
      <c r="G116" s="53">
        <v>2008</v>
      </c>
      <c r="H116" s="53" t="s">
        <v>84</v>
      </c>
      <c r="I116" s="54">
        <v>1000</v>
      </c>
      <c r="J116" s="55">
        <v>50</v>
      </c>
      <c r="K116" s="55">
        <v>100</v>
      </c>
      <c r="L116" s="56">
        <v>100</v>
      </c>
      <c r="M116" s="188"/>
      <c r="N116" s="133">
        <v>100</v>
      </c>
      <c r="O116" s="183"/>
      <c r="P116" s="2"/>
      <c r="Q116" s="2"/>
      <c r="R116" s="2"/>
    </row>
    <row r="117" spans="1:18" s="58" customFormat="1" ht="25.5" customHeight="1" thickBot="1">
      <c r="A117" s="50">
        <v>88</v>
      </c>
      <c r="B117" s="106">
        <v>926</v>
      </c>
      <c r="C117" s="131">
        <v>92601</v>
      </c>
      <c r="D117" s="158">
        <v>6050</v>
      </c>
      <c r="E117" s="159" t="s">
        <v>80</v>
      </c>
      <c r="F117" s="131" t="s">
        <v>42</v>
      </c>
      <c r="G117" s="125">
        <v>2008</v>
      </c>
      <c r="H117" s="128">
        <v>2010</v>
      </c>
      <c r="I117" s="129">
        <v>1500</v>
      </c>
      <c r="J117" s="130">
        <v>50</v>
      </c>
      <c r="K117" s="130">
        <v>550</v>
      </c>
      <c r="L117" s="113">
        <v>900</v>
      </c>
      <c r="M117" s="189"/>
      <c r="N117" s="132">
        <v>0</v>
      </c>
      <c r="O117" s="183"/>
      <c r="P117" s="2"/>
      <c r="Q117" s="2"/>
      <c r="R117" s="2"/>
    </row>
    <row r="118" spans="1:28" s="83" customFormat="1" ht="24.75" customHeight="1" thickBot="1" thickTop="1">
      <c r="A118" s="223"/>
      <c r="B118" s="224"/>
      <c r="C118" s="224"/>
      <c r="D118" s="225"/>
      <c r="E118" s="226" t="s">
        <v>81</v>
      </c>
      <c r="F118" s="226"/>
      <c r="G118" s="227"/>
      <c r="H118" s="228"/>
      <c r="I118" s="228"/>
      <c r="J118" s="229">
        <f>J10+J89</f>
        <v>57760.700000000004</v>
      </c>
      <c r="K118" s="229">
        <f>K10+K89</f>
        <v>42350</v>
      </c>
      <c r="L118" s="230">
        <f>L10+L89</f>
        <v>29660</v>
      </c>
      <c r="M118" s="197"/>
      <c r="N118" s="82" t="e">
        <f>#REF!+N73+N104</f>
        <v>#REF!</v>
      </c>
      <c r="O118" s="146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</row>
    <row r="119" spans="1:16" s="69" customFormat="1" ht="35.25" thickTop="1">
      <c r="A119" s="214" t="s">
        <v>117</v>
      </c>
      <c r="B119" s="215"/>
      <c r="C119" s="215"/>
      <c r="D119" s="216"/>
      <c r="E119" s="217" t="s">
        <v>118</v>
      </c>
      <c r="F119" s="218"/>
      <c r="G119" s="219"/>
      <c r="H119" s="219"/>
      <c r="I119" s="220"/>
      <c r="J119" s="221">
        <f>SUM(J120:J133)</f>
        <v>2200</v>
      </c>
      <c r="K119" s="221">
        <f>SUM(K120:K133)</f>
        <v>33750</v>
      </c>
      <c r="L119" s="222">
        <f>SUM(L120:L133)</f>
        <v>66071</v>
      </c>
      <c r="M119" s="194"/>
      <c r="N119" s="67">
        <f>SUM(N120:N133)</f>
        <v>41900</v>
      </c>
      <c r="O119" s="181"/>
      <c r="P119" s="68"/>
    </row>
    <row r="120" spans="1:16" s="48" customFormat="1" ht="12.75">
      <c r="A120" s="50">
        <v>89</v>
      </c>
      <c r="B120" s="151">
        <v>600</v>
      </c>
      <c r="C120" s="40">
        <v>60015</v>
      </c>
      <c r="D120" s="41">
        <v>6050</v>
      </c>
      <c r="E120" s="72" t="s">
        <v>45</v>
      </c>
      <c r="F120" s="151" t="s">
        <v>17</v>
      </c>
      <c r="G120" s="43">
        <v>2008</v>
      </c>
      <c r="H120" s="43">
        <v>2010</v>
      </c>
      <c r="I120" s="71">
        <v>8200</v>
      </c>
      <c r="J120" s="45">
        <v>100</v>
      </c>
      <c r="K120" s="45">
        <v>4000</v>
      </c>
      <c r="L120" s="46">
        <v>4100</v>
      </c>
      <c r="M120" s="186"/>
      <c r="N120" s="46">
        <v>0</v>
      </c>
      <c r="O120" s="121"/>
      <c r="P120" s="150"/>
    </row>
    <row r="121" spans="1:16" s="69" customFormat="1" ht="18" customHeight="1">
      <c r="A121" s="50">
        <v>90</v>
      </c>
      <c r="B121" s="70">
        <v>600</v>
      </c>
      <c r="C121" s="40">
        <v>60015</v>
      </c>
      <c r="D121" s="40">
        <v>6050</v>
      </c>
      <c r="E121" s="72" t="s">
        <v>47</v>
      </c>
      <c r="F121" s="152" t="s">
        <v>17</v>
      </c>
      <c r="G121" s="43">
        <v>2007</v>
      </c>
      <c r="H121" s="43">
        <v>2010</v>
      </c>
      <c r="I121" s="71">
        <v>7571</v>
      </c>
      <c r="J121" s="45">
        <v>100</v>
      </c>
      <c r="K121" s="45">
        <v>3500</v>
      </c>
      <c r="L121" s="46">
        <v>3971</v>
      </c>
      <c r="M121" s="186"/>
      <c r="N121" s="46">
        <v>0</v>
      </c>
      <c r="O121" s="121"/>
      <c r="P121" s="68"/>
    </row>
    <row r="122" spans="1:16" s="69" customFormat="1" ht="25.5" customHeight="1">
      <c r="A122" s="50">
        <v>91</v>
      </c>
      <c r="B122" s="151">
        <v>600</v>
      </c>
      <c r="C122" s="40">
        <v>60015</v>
      </c>
      <c r="D122" s="41">
        <v>6050</v>
      </c>
      <c r="E122" s="72" t="s">
        <v>126</v>
      </c>
      <c r="F122" s="151" t="s">
        <v>17</v>
      </c>
      <c r="G122" s="43">
        <v>2008</v>
      </c>
      <c r="H122" s="43">
        <v>2010</v>
      </c>
      <c r="I122" s="71">
        <v>6000</v>
      </c>
      <c r="J122" s="45">
        <v>100</v>
      </c>
      <c r="K122" s="45">
        <v>2800</v>
      </c>
      <c r="L122" s="46">
        <v>3100</v>
      </c>
      <c r="M122" s="186"/>
      <c r="N122" s="46">
        <v>0</v>
      </c>
      <c r="O122" s="121"/>
      <c r="P122" s="68"/>
    </row>
    <row r="123" spans="1:19" s="39" customFormat="1" ht="18" customHeight="1">
      <c r="A123" s="50">
        <v>92</v>
      </c>
      <c r="B123" s="70">
        <v>600</v>
      </c>
      <c r="C123" s="40">
        <v>60015</v>
      </c>
      <c r="D123" s="40">
        <v>6050</v>
      </c>
      <c r="E123" s="72" t="s">
        <v>46</v>
      </c>
      <c r="F123" s="40" t="s">
        <v>17</v>
      </c>
      <c r="G123" s="174">
        <v>2007</v>
      </c>
      <c r="H123" s="175" t="s">
        <v>95</v>
      </c>
      <c r="I123" s="44">
        <v>2700</v>
      </c>
      <c r="J123" s="45">
        <v>100</v>
      </c>
      <c r="K123" s="45">
        <v>1300</v>
      </c>
      <c r="L123" s="46">
        <v>1300</v>
      </c>
      <c r="M123" s="186"/>
      <c r="N123" s="46">
        <v>0</v>
      </c>
      <c r="O123" s="121"/>
      <c r="P123" s="38"/>
      <c r="Q123" s="38"/>
      <c r="R123" s="38"/>
      <c r="S123" s="38"/>
    </row>
    <row r="124" spans="1:16" s="69" customFormat="1" ht="18" customHeight="1">
      <c r="A124" s="50">
        <v>93</v>
      </c>
      <c r="B124" s="151">
        <v>600</v>
      </c>
      <c r="C124" s="40">
        <v>60015</v>
      </c>
      <c r="D124" s="41">
        <v>6050</v>
      </c>
      <c r="E124" s="72" t="s">
        <v>127</v>
      </c>
      <c r="F124" s="151" t="s">
        <v>17</v>
      </c>
      <c r="G124" s="43">
        <v>2008</v>
      </c>
      <c r="H124" s="43">
        <v>2010</v>
      </c>
      <c r="I124" s="71">
        <v>8000</v>
      </c>
      <c r="J124" s="45">
        <v>0</v>
      </c>
      <c r="K124" s="45">
        <v>0</v>
      </c>
      <c r="L124" s="46">
        <v>4000</v>
      </c>
      <c r="M124" s="186"/>
      <c r="N124" s="46">
        <v>4000</v>
      </c>
      <c r="O124" s="121"/>
      <c r="P124" s="68"/>
    </row>
    <row r="125" spans="1:18" s="58" customFormat="1" ht="18" customHeight="1">
      <c r="A125" s="50">
        <v>94</v>
      </c>
      <c r="B125" s="151">
        <v>700</v>
      </c>
      <c r="C125" s="40">
        <v>70095</v>
      </c>
      <c r="D125" s="40">
        <v>6050</v>
      </c>
      <c r="E125" s="59" t="s">
        <v>29</v>
      </c>
      <c r="F125" s="40" t="s">
        <v>124</v>
      </c>
      <c r="G125" s="43">
        <v>2004</v>
      </c>
      <c r="H125" s="53" t="s">
        <v>84</v>
      </c>
      <c r="I125" s="44">
        <v>33531</v>
      </c>
      <c r="J125" s="45">
        <v>100</v>
      </c>
      <c r="K125" s="45">
        <v>2400</v>
      </c>
      <c r="L125" s="46">
        <v>3500</v>
      </c>
      <c r="M125" s="186"/>
      <c r="N125" s="46">
        <v>1000</v>
      </c>
      <c r="O125" s="121"/>
      <c r="P125" s="2"/>
      <c r="Q125" s="2"/>
      <c r="R125" s="2"/>
    </row>
    <row r="126" spans="1:19" s="58" customFormat="1" ht="25.5" customHeight="1">
      <c r="A126" s="50">
        <v>95</v>
      </c>
      <c r="B126" s="70">
        <v>754</v>
      </c>
      <c r="C126" s="40">
        <v>75495</v>
      </c>
      <c r="D126" s="41">
        <v>6050</v>
      </c>
      <c r="E126" s="42" t="s">
        <v>131</v>
      </c>
      <c r="F126" s="40">
        <v>2008</v>
      </c>
      <c r="G126" s="43">
        <v>2008</v>
      </c>
      <c r="H126" s="43">
        <v>2011</v>
      </c>
      <c r="I126" s="44">
        <f>SUM(J126:N126)</f>
        <v>11200</v>
      </c>
      <c r="J126" s="45">
        <v>100</v>
      </c>
      <c r="K126" s="45">
        <v>1300</v>
      </c>
      <c r="L126" s="46">
        <v>1800</v>
      </c>
      <c r="M126" s="186"/>
      <c r="N126" s="46">
        <v>8000</v>
      </c>
      <c r="O126" s="121"/>
      <c r="P126" s="4"/>
      <c r="Q126" s="2"/>
      <c r="R126" s="2"/>
      <c r="S126" s="2"/>
    </row>
    <row r="127" spans="1:18" s="58" customFormat="1" ht="18" customHeight="1">
      <c r="A127" s="50">
        <v>96</v>
      </c>
      <c r="B127" s="70">
        <v>801</v>
      </c>
      <c r="C127" s="40">
        <v>80101</v>
      </c>
      <c r="D127" s="40">
        <v>6050</v>
      </c>
      <c r="E127" s="59" t="s">
        <v>119</v>
      </c>
      <c r="F127" s="131" t="s">
        <v>123</v>
      </c>
      <c r="G127" s="125">
        <v>2007</v>
      </c>
      <c r="H127" s="128">
        <v>2009</v>
      </c>
      <c r="I127" s="129">
        <v>3600</v>
      </c>
      <c r="J127" s="130">
        <f>100+1000</f>
        <v>1100</v>
      </c>
      <c r="K127" s="130">
        <f>3450-1000</f>
        <v>2450</v>
      </c>
      <c r="L127" s="113">
        <v>0</v>
      </c>
      <c r="M127" s="189"/>
      <c r="N127" s="132">
        <v>0</v>
      </c>
      <c r="O127" s="183"/>
      <c r="P127" s="2"/>
      <c r="Q127" s="2"/>
      <c r="R127" s="2"/>
    </row>
    <row r="128" spans="1:18" s="58" customFormat="1" ht="18" customHeight="1">
      <c r="A128" s="50">
        <v>97</v>
      </c>
      <c r="B128" s="70">
        <v>801</v>
      </c>
      <c r="C128" s="40">
        <v>80110</v>
      </c>
      <c r="D128" s="40">
        <v>6050</v>
      </c>
      <c r="E128" s="59" t="s">
        <v>120</v>
      </c>
      <c r="F128" s="40" t="s">
        <v>123</v>
      </c>
      <c r="G128" s="43">
        <v>2007</v>
      </c>
      <c r="H128" s="53">
        <v>2011</v>
      </c>
      <c r="I128" s="44">
        <v>11000</v>
      </c>
      <c r="J128" s="45">
        <v>100</v>
      </c>
      <c r="K128" s="45">
        <v>4000</v>
      </c>
      <c r="L128" s="46">
        <v>6000</v>
      </c>
      <c r="M128" s="186"/>
      <c r="N128" s="133">
        <v>900</v>
      </c>
      <c r="O128" s="183"/>
      <c r="P128" s="2"/>
      <c r="Q128" s="2"/>
      <c r="R128" s="2"/>
    </row>
    <row r="129" spans="1:18" s="58" customFormat="1" ht="18" customHeight="1">
      <c r="A129" s="50">
        <v>98</v>
      </c>
      <c r="B129" s="151">
        <v>900</v>
      </c>
      <c r="C129" s="40">
        <v>90001</v>
      </c>
      <c r="D129" s="40">
        <v>6050</v>
      </c>
      <c r="E129" s="51" t="s">
        <v>37</v>
      </c>
      <c r="F129" s="155" t="s">
        <v>20</v>
      </c>
      <c r="G129" s="124">
        <v>2004</v>
      </c>
      <c r="H129" s="127">
        <v>2011</v>
      </c>
      <c r="I129" s="153">
        <v>5241.7</v>
      </c>
      <c r="J129" s="130">
        <v>100</v>
      </c>
      <c r="K129" s="130">
        <v>1500</v>
      </c>
      <c r="L129" s="113">
        <v>2500</v>
      </c>
      <c r="M129" s="189"/>
      <c r="N129" s="132">
        <v>1000</v>
      </c>
      <c r="O129" s="183"/>
      <c r="P129" s="2"/>
      <c r="Q129" s="2"/>
      <c r="R129" s="2"/>
    </row>
    <row r="130" spans="1:18" s="58" customFormat="1" ht="25.5" customHeight="1">
      <c r="A130" s="50">
        <v>99</v>
      </c>
      <c r="B130" s="70">
        <v>900</v>
      </c>
      <c r="C130" s="40">
        <v>90001</v>
      </c>
      <c r="D130" s="40">
        <v>6050</v>
      </c>
      <c r="E130" s="60" t="s">
        <v>73</v>
      </c>
      <c r="F130" s="156" t="s">
        <v>20</v>
      </c>
      <c r="G130" s="43">
        <v>2005</v>
      </c>
      <c r="H130" s="53">
        <v>2011</v>
      </c>
      <c r="I130" s="154">
        <v>8173.5</v>
      </c>
      <c r="J130" s="45">
        <v>100</v>
      </c>
      <c r="K130" s="45">
        <v>2000</v>
      </c>
      <c r="L130" s="46">
        <v>3000</v>
      </c>
      <c r="M130" s="186"/>
      <c r="N130" s="46">
        <v>3000</v>
      </c>
      <c r="O130" s="121"/>
      <c r="P130" s="2"/>
      <c r="Q130" s="2"/>
      <c r="R130" s="2"/>
    </row>
    <row r="131" spans="1:18" s="58" customFormat="1" ht="25.5" customHeight="1">
      <c r="A131" s="50">
        <v>100</v>
      </c>
      <c r="B131" s="70">
        <v>900</v>
      </c>
      <c r="C131" s="40">
        <v>90001</v>
      </c>
      <c r="D131" s="40">
        <v>6050</v>
      </c>
      <c r="E131" s="60" t="s">
        <v>121</v>
      </c>
      <c r="F131" s="156" t="s">
        <v>20</v>
      </c>
      <c r="G131" s="125">
        <v>2004</v>
      </c>
      <c r="H131" s="128" t="s">
        <v>84</v>
      </c>
      <c r="I131" s="153">
        <v>19396</v>
      </c>
      <c r="J131" s="130">
        <v>0</v>
      </c>
      <c r="K131" s="130">
        <v>0</v>
      </c>
      <c r="L131" s="113">
        <v>4000</v>
      </c>
      <c r="M131" s="189"/>
      <c r="N131" s="113">
        <v>4000</v>
      </c>
      <c r="O131" s="121"/>
      <c r="P131" s="2"/>
      <c r="Q131" s="2"/>
      <c r="R131" s="2"/>
    </row>
    <row r="132" spans="1:18" s="58" customFormat="1" ht="18" customHeight="1">
      <c r="A132" s="50">
        <v>101</v>
      </c>
      <c r="B132" s="151">
        <v>921</v>
      </c>
      <c r="C132" s="40">
        <v>92108</v>
      </c>
      <c r="D132" s="41">
        <v>6050</v>
      </c>
      <c r="E132" s="148" t="s">
        <v>122</v>
      </c>
      <c r="F132" s="149" t="s">
        <v>42</v>
      </c>
      <c r="G132" s="43">
        <v>2008</v>
      </c>
      <c r="H132" s="53" t="s">
        <v>84</v>
      </c>
      <c r="I132" s="154">
        <v>55000</v>
      </c>
      <c r="J132" s="45">
        <v>100</v>
      </c>
      <c r="K132" s="45">
        <v>800</v>
      </c>
      <c r="L132" s="46">
        <v>10000</v>
      </c>
      <c r="M132" s="186"/>
      <c r="N132" s="46">
        <v>18000</v>
      </c>
      <c r="O132" s="121"/>
      <c r="P132" s="2"/>
      <c r="Q132" s="2"/>
      <c r="R132" s="2"/>
    </row>
    <row r="133" spans="1:18" s="58" customFormat="1" ht="30.75" customHeight="1" thickBot="1">
      <c r="A133" s="50">
        <v>102</v>
      </c>
      <c r="B133" s="70">
        <v>926</v>
      </c>
      <c r="C133" s="40">
        <v>92601</v>
      </c>
      <c r="D133" s="40">
        <v>6050</v>
      </c>
      <c r="E133" s="42" t="s">
        <v>79</v>
      </c>
      <c r="F133" s="41" t="s">
        <v>125</v>
      </c>
      <c r="G133" s="126">
        <v>2007</v>
      </c>
      <c r="H133" s="73">
        <v>2011</v>
      </c>
      <c r="I133" s="147">
        <v>57225</v>
      </c>
      <c r="J133" s="74">
        <v>100</v>
      </c>
      <c r="K133" s="74">
        <v>7700</v>
      </c>
      <c r="L133" s="201">
        <v>18800</v>
      </c>
      <c r="M133" s="189"/>
      <c r="N133" s="113">
        <v>2000</v>
      </c>
      <c r="O133" s="121"/>
      <c r="P133" s="2"/>
      <c r="Q133" s="2"/>
      <c r="R133" s="2"/>
    </row>
    <row r="134" spans="1:28" s="83" customFormat="1" ht="24.75" customHeight="1" thickBot="1" thickTop="1">
      <c r="A134" s="75"/>
      <c r="B134" s="76"/>
      <c r="C134" s="76"/>
      <c r="D134" s="77"/>
      <c r="E134" s="78" t="s">
        <v>139</v>
      </c>
      <c r="F134" s="78"/>
      <c r="G134" s="79"/>
      <c r="H134" s="80"/>
      <c r="I134" s="80"/>
      <c r="J134" s="81">
        <f>J10+J89+J119</f>
        <v>59960.700000000004</v>
      </c>
      <c r="K134" s="81">
        <f>K10+K89+K119</f>
        <v>76100</v>
      </c>
      <c r="L134" s="82">
        <f>L10+L89+L119</f>
        <v>95731</v>
      </c>
      <c r="M134" s="197"/>
      <c r="N134" s="82">
        <f>N10+N89+N119</f>
        <v>65250</v>
      </c>
      <c r="O134" s="146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</row>
    <row r="135" spans="2:28" s="83" customFormat="1" ht="24.75" customHeight="1" thickTop="1">
      <c r="B135" s="141"/>
      <c r="C135" s="141"/>
      <c r="D135" s="142"/>
      <c r="E135" s="143"/>
      <c r="F135" s="143"/>
      <c r="G135" s="144"/>
      <c r="H135" s="145"/>
      <c r="I135" s="145"/>
      <c r="J135" s="146"/>
      <c r="K135" s="146"/>
      <c r="L135" s="146"/>
      <c r="M135" s="146"/>
      <c r="N135" s="146"/>
      <c r="O135" s="146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</row>
    <row r="136" spans="2:28" s="83" customFormat="1" ht="24.75" customHeight="1">
      <c r="B136" s="141"/>
      <c r="C136" s="141"/>
      <c r="D136" s="142"/>
      <c r="E136" s="143"/>
      <c r="F136" s="143"/>
      <c r="G136" s="144"/>
      <c r="H136" s="145"/>
      <c r="I136" s="145"/>
      <c r="J136" s="146"/>
      <c r="K136" s="146"/>
      <c r="L136" s="146"/>
      <c r="M136" s="146"/>
      <c r="N136" s="146"/>
      <c r="O136" s="146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</row>
    <row r="137" spans="4:55" s="48" customFormat="1" ht="12.75">
      <c r="D137" s="84"/>
      <c r="E137" s="4"/>
      <c r="F137" s="4"/>
      <c r="G137" s="3"/>
      <c r="H137" s="4"/>
      <c r="I137" s="4"/>
      <c r="J137" s="4"/>
      <c r="K137"/>
      <c r="L137"/>
      <c r="M137"/>
      <c r="N137" s="116"/>
      <c r="O137" s="116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</row>
    <row r="138" spans="2:19" s="91" customFormat="1" ht="12.75">
      <c r="B138" s="85"/>
      <c r="C138" s="86"/>
      <c r="D138" s="86"/>
      <c r="E138" s="87"/>
      <c r="F138" s="86"/>
      <c r="G138" s="86"/>
      <c r="H138" s="88"/>
      <c r="I138" s="86"/>
      <c r="J138" s="87"/>
      <c r="K138" s="87"/>
      <c r="L138" s="89"/>
      <c r="M138" s="89"/>
      <c r="N138" s="117"/>
      <c r="O138" s="117"/>
      <c r="P138" s="86"/>
      <c r="Q138" s="87"/>
      <c r="R138" s="90"/>
      <c r="S138" s="88"/>
    </row>
    <row r="139" spans="2:19" s="91" customFormat="1" ht="12.75">
      <c r="B139" s="85"/>
      <c r="E139" s="92"/>
      <c r="H139" s="93"/>
      <c r="J139" s="92"/>
      <c r="K139" s="92"/>
      <c r="L139" s="94"/>
      <c r="M139" s="94"/>
      <c r="N139" s="118"/>
      <c r="O139" s="118"/>
      <c r="Q139" s="92"/>
      <c r="R139" s="95"/>
      <c r="S139" s="93"/>
    </row>
    <row r="140" spans="2:19" s="91" customFormat="1" ht="12.75">
      <c r="B140" s="96"/>
      <c r="D140" s="97"/>
      <c r="E140" s="92"/>
      <c r="H140" s="93"/>
      <c r="J140" s="92"/>
      <c r="K140" s="92"/>
      <c r="L140" s="94"/>
      <c r="M140" s="94"/>
      <c r="N140" s="118"/>
      <c r="O140" s="118"/>
      <c r="Q140" s="92"/>
      <c r="R140" s="95"/>
      <c r="S140" s="93"/>
    </row>
    <row r="141" spans="4:21" ht="18.75">
      <c r="D141" s="84"/>
      <c r="E141" s="98"/>
      <c r="F141" s="98"/>
      <c r="G141" s="99"/>
      <c r="H141" s="98"/>
      <c r="I141" s="98"/>
      <c r="J141" s="98"/>
      <c r="K141" s="100"/>
      <c r="L141" s="100"/>
      <c r="M141" s="100"/>
      <c r="N141" s="119"/>
      <c r="O141" s="119"/>
      <c r="P141" s="100"/>
      <c r="Q141" s="100"/>
      <c r="R141" s="100"/>
      <c r="S141" s="100"/>
      <c r="T141" s="100"/>
      <c r="U141" s="100"/>
    </row>
    <row r="142" spans="4:55" s="100" customFormat="1" ht="18">
      <c r="D142" s="84"/>
      <c r="E142" s="101"/>
      <c r="F142" s="101"/>
      <c r="G142" s="102"/>
      <c r="H142" s="101"/>
      <c r="I142" s="101"/>
      <c r="J142" s="101"/>
      <c r="K142" s="103"/>
      <c r="L142" s="103"/>
      <c r="M142" s="103"/>
      <c r="N142" s="120"/>
      <c r="O142" s="120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4:15" s="103" customFormat="1" ht="12.75">
      <c r="D143" s="104"/>
      <c r="E143" s="101"/>
      <c r="F143" s="101"/>
      <c r="G143" s="102"/>
      <c r="H143" s="101"/>
      <c r="I143" s="101"/>
      <c r="J143" s="101"/>
      <c r="N143" s="120"/>
      <c r="O143" s="120"/>
    </row>
    <row r="144" spans="4:15" s="103" customFormat="1" ht="12.75">
      <c r="D144" s="104"/>
      <c r="E144" s="101"/>
      <c r="F144" s="101"/>
      <c r="G144" s="102"/>
      <c r="H144" s="101"/>
      <c r="I144" s="101"/>
      <c r="J144" s="101"/>
      <c r="N144" s="120"/>
      <c r="O144" s="120"/>
    </row>
    <row r="145" spans="4:21" s="103" customFormat="1" ht="12.75">
      <c r="D145" s="84"/>
      <c r="E145" s="105"/>
      <c r="F145" s="105"/>
      <c r="G145" s="106"/>
      <c r="H145" s="105"/>
      <c r="I145" s="105"/>
      <c r="J145" s="105"/>
      <c r="K145" s="105"/>
      <c r="L145" s="105"/>
      <c r="M145" s="105"/>
      <c r="N145" s="121"/>
      <c r="O145" s="121"/>
      <c r="P145" s="105"/>
      <c r="Q145" s="105"/>
      <c r="R145" s="105"/>
      <c r="S145" s="105"/>
      <c r="T145" s="105"/>
      <c r="U145" s="105"/>
    </row>
    <row r="146" spans="4:55" s="103" customFormat="1" ht="12.75">
      <c r="D146" s="84"/>
      <c r="E146" s="105"/>
      <c r="F146" s="105"/>
      <c r="G146" s="106"/>
      <c r="H146" s="105"/>
      <c r="I146" s="105"/>
      <c r="J146" s="105"/>
      <c r="K146" s="105"/>
      <c r="L146" s="105"/>
      <c r="M146" s="105"/>
      <c r="N146" s="121"/>
      <c r="O146" s="121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4:27" s="105" customFormat="1" ht="12.75">
      <c r="D147" s="84"/>
      <c r="E147" s="103"/>
      <c r="F147" s="103"/>
      <c r="G147" s="106"/>
      <c r="N147" s="122"/>
      <c r="O147" s="122"/>
      <c r="P147" s="101"/>
      <c r="Q147" s="101"/>
      <c r="R147" s="101"/>
      <c r="S147" s="103"/>
      <c r="T147" s="103"/>
      <c r="U147" s="103"/>
      <c r="V147" s="103"/>
      <c r="W147" s="103"/>
      <c r="X147" s="103"/>
      <c r="Y147" s="103"/>
      <c r="Z147" s="103"/>
      <c r="AA147" s="103"/>
    </row>
    <row r="148" spans="4:61" s="105" customFormat="1" ht="12.75">
      <c r="D148" s="84"/>
      <c r="E148" s="103"/>
      <c r="F148" s="103"/>
      <c r="G148" s="106"/>
      <c r="N148" s="122"/>
      <c r="O148" s="122"/>
      <c r="P148" s="101"/>
      <c r="Q148" s="101"/>
      <c r="R148" s="101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</row>
    <row r="149" spans="4:18" s="103" customFormat="1" ht="12.75">
      <c r="D149" s="84"/>
      <c r="G149" s="106"/>
      <c r="H149" s="105"/>
      <c r="I149" s="105"/>
      <c r="J149" s="105"/>
      <c r="K149" s="105"/>
      <c r="L149" s="105"/>
      <c r="M149" s="105"/>
      <c r="N149" s="122"/>
      <c r="O149" s="122"/>
      <c r="P149" s="101"/>
      <c r="Q149" s="101"/>
      <c r="R149" s="101"/>
    </row>
    <row r="150" spans="4:18" s="103" customFormat="1" ht="12.75">
      <c r="D150" s="84"/>
      <c r="E150" s="107"/>
      <c r="F150" s="107"/>
      <c r="G150" s="108"/>
      <c r="H150" s="109"/>
      <c r="I150" s="109"/>
      <c r="J150" s="109"/>
      <c r="K150" s="109"/>
      <c r="L150" s="109"/>
      <c r="M150" s="109"/>
      <c r="N150" s="122"/>
      <c r="O150" s="122"/>
      <c r="P150" s="101"/>
      <c r="Q150" s="101"/>
      <c r="R150" s="101"/>
    </row>
    <row r="151" spans="4:18" s="103" customFormat="1" ht="12.75">
      <c r="D151" s="110"/>
      <c r="E151" s="107"/>
      <c r="F151" s="107"/>
      <c r="G151" s="108"/>
      <c r="H151" s="109"/>
      <c r="I151" s="109"/>
      <c r="J151" s="109"/>
      <c r="K151" s="109"/>
      <c r="L151" s="109"/>
      <c r="M151" s="109"/>
      <c r="N151" s="122"/>
      <c r="O151" s="122"/>
      <c r="P151" s="101"/>
      <c r="Q151" s="101"/>
      <c r="R151" s="101"/>
    </row>
    <row r="152" spans="4:18" s="103" customFormat="1" ht="12.75">
      <c r="D152" s="110"/>
      <c r="E152" s="107"/>
      <c r="F152" s="107"/>
      <c r="G152" s="108"/>
      <c r="H152" s="109"/>
      <c r="I152" s="109"/>
      <c r="J152" s="109"/>
      <c r="K152" s="109"/>
      <c r="L152" s="109"/>
      <c r="M152" s="109"/>
      <c r="N152" s="122"/>
      <c r="O152" s="122"/>
      <c r="P152" s="101"/>
      <c r="Q152" s="101"/>
      <c r="R152" s="101"/>
    </row>
    <row r="153" spans="4:27" s="103" customFormat="1" ht="12.75">
      <c r="D153" s="110"/>
      <c r="E153" s="107"/>
      <c r="F153" s="107"/>
      <c r="G153" s="108"/>
      <c r="H153" s="109"/>
      <c r="I153" s="109"/>
      <c r="J153" s="109"/>
      <c r="K153" s="111"/>
      <c r="L153" s="111"/>
      <c r="M153" s="111"/>
      <c r="N153" s="123"/>
      <c r="O153" s="123"/>
      <c r="P153" s="112"/>
      <c r="Q153" s="112"/>
      <c r="R153" s="112"/>
      <c r="S153" s="107"/>
      <c r="T153" s="107"/>
      <c r="U153" s="107"/>
      <c r="V153" s="107"/>
      <c r="W153" s="107"/>
      <c r="X153" s="107"/>
      <c r="Y153" s="107"/>
      <c r="Z153" s="107"/>
      <c r="AA153" s="107"/>
    </row>
    <row r="154" spans="4:61" s="103" customFormat="1" ht="12.75">
      <c r="D154" s="110"/>
      <c r="E154" s="107"/>
      <c r="F154" s="107"/>
      <c r="G154" s="108"/>
      <c r="H154" s="109"/>
      <c r="I154" s="109"/>
      <c r="J154" s="109"/>
      <c r="K154" s="109"/>
      <c r="L154" s="109"/>
      <c r="M154" s="109"/>
      <c r="N154" s="123"/>
      <c r="O154" s="123"/>
      <c r="P154" s="112"/>
      <c r="Q154" s="112"/>
      <c r="R154" s="112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</row>
    <row r="155" spans="4:18" s="107" customFormat="1" ht="12.75">
      <c r="D155" s="110"/>
      <c r="G155" s="108"/>
      <c r="H155" s="109"/>
      <c r="I155" s="109"/>
      <c r="J155" s="109"/>
      <c r="K155" s="109"/>
      <c r="L155" s="109"/>
      <c r="M155" s="109"/>
      <c r="N155" s="123"/>
      <c r="O155" s="123"/>
      <c r="P155" s="112"/>
      <c r="Q155" s="112"/>
      <c r="R155" s="112"/>
    </row>
    <row r="156" spans="4:18" s="107" customFormat="1" ht="12.75">
      <c r="D156" s="110"/>
      <c r="G156" s="108"/>
      <c r="H156" s="109"/>
      <c r="I156" s="109"/>
      <c r="J156" s="109"/>
      <c r="K156" s="109"/>
      <c r="L156" s="109"/>
      <c r="M156" s="109"/>
      <c r="N156" s="123"/>
      <c r="O156" s="123"/>
      <c r="P156" s="112"/>
      <c r="Q156" s="112"/>
      <c r="R156" s="112"/>
    </row>
    <row r="157" spans="4:18" s="107" customFormat="1" ht="12.75">
      <c r="D157" s="110"/>
      <c r="G157" s="108"/>
      <c r="H157" s="109"/>
      <c r="I157" s="109"/>
      <c r="J157" s="109"/>
      <c r="K157" s="109"/>
      <c r="L157" s="109"/>
      <c r="M157" s="109"/>
      <c r="N157" s="123"/>
      <c r="O157" s="123"/>
      <c r="P157" s="112"/>
      <c r="Q157" s="112"/>
      <c r="R157" s="112"/>
    </row>
    <row r="158" spans="4:18" s="107" customFormat="1" ht="12.75">
      <c r="D158" s="110"/>
      <c r="G158" s="108"/>
      <c r="H158" s="109"/>
      <c r="I158" s="109"/>
      <c r="J158" s="109"/>
      <c r="K158" s="109"/>
      <c r="L158" s="109"/>
      <c r="M158" s="109"/>
      <c r="N158" s="123"/>
      <c r="O158" s="123"/>
      <c r="P158" s="112"/>
      <c r="Q158" s="112"/>
      <c r="R158" s="112"/>
    </row>
    <row r="159" spans="4:18" s="107" customFormat="1" ht="12.75">
      <c r="D159" s="110"/>
      <c r="E159" s="2"/>
      <c r="F159" s="2"/>
      <c r="G159" s="3"/>
      <c r="H159" s="4"/>
      <c r="I159" s="4"/>
      <c r="J159" s="4"/>
      <c r="K159" s="4"/>
      <c r="L159" s="4"/>
      <c r="M159" s="4"/>
      <c r="N159" s="123"/>
      <c r="O159" s="123"/>
      <c r="P159" s="112"/>
      <c r="Q159" s="112"/>
      <c r="R159" s="112"/>
    </row>
    <row r="160" spans="4:18" s="107" customFormat="1" ht="12.75">
      <c r="D160" s="1"/>
      <c r="E160" s="2"/>
      <c r="F160" s="2"/>
      <c r="G160" s="3"/>
      <c r="H160" s="4"/>
      <c r="I160" s="4"/>
      <c r="J160" s="4"/>
      <c r="K160" s="4"/>
      <c r="L160" s="4"/>
      <c r="M160" s="4"/>
      <c r="N160" s="123"/>
      <c r="O160" s="123"/>
      <c r="P160" s="112"/>
      <c r="Q160" s="112"/>
      <c r="R160" s="112"/>
    </row>
    <row r="161" spans="4:18" s="107" customFormat="1" ht="12.75">
      <c r="D161" s="1"/>
      <c r="E161" s="2"/>
      <c r="F161" s="2"/>
      <c r="G161" s="3"/>
      <c r="H161" s="4"/>
      <c r="I161" s="4"/>
      <c r="J161" s="4"/>
      <c r="K161" s="4"/>
      <c r="L161" s="4"/>
      <c r="M161" s="4"/>
      <c r="N161" s="123"/>
      <c r="O161" s="123"/>
      <c r="P161" s="112"/>
      <c r="Q161" s="112"/>
      <c r="R161" s="112"/>
    </row>
    <row r="162" spans="4:27" s="107" customFormat="1" ht="12.75">
      <c r="D162" s="1"/>
      <c r="E162" s="2"/>
      <c r="F162" s="2"/>
      <c r="G162" s="3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/>
      <c r="T162"/>
      <c r="U162"/>
      <c r="V162"/>
      <c r="W162"/>
      <c r="X162"/>
      <c r="Y162"/>
      <c r="Z162"/>
      <c r="AA162"/>
    </row>
    <row r="163" spans="4:61" s="107" customFormat="1" ht="12.75">
      <c r="D163" s="1"/>
      <c r="E163" s="2"/>
      <c r="F163" s="2"/>
      <c r="G163" s="3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</row>
    <row r="164" spans="14:15" ht="12.75">
      <c r="N164" s="5"/>
      <c r="O164" s="5"/>
    </row>
    <row r="165" spans="14:15" ht="12.75">
      <c r="N165" s="5"/>
      <c r="O165" s="5"/>
    </row>
    <row r="166" spans="14:15" ht="12.75">
      <c r="N166" s="5"/>
      <c r="O166" s="5"/>
    </row>
    <row r="167" spans="14:15" ht="12.75">
      <c r="N167" s="5"/>
      <c r="O167" s="5"/>
    </row>
    <row r="168" spans="14:15" ht="12.75">
      <c r="N168" s="5"/>
      <c r="O168" s="5"/>
    </row>
    <row r="169" spans="14:15" ht="12.75">
      <c r="N169" s="5"/>
      <c r="O169" s="5"/>
    </row>
    <row r="170" spans="14:15" ht="12.75">
      <c r="N170" s="5"/>
      <c r="O170" s="5"/>
    </row>
    <row r="171" spans="14:15" ht="12.75">
      <c r="N171" s="5"/>
      <c r="O171" s="5"/>
    </row>
    <row r="172" spans="14:15" ht="12.75">
      <c r="N172" s="5"/>
      <c r="O172" s="5"/>
    </row>
    <row r="173" spans="14:15" ht="12.75">
      <c r="N173" s="5"/>
      <c r="O173" s="5"/>
    </row>
    <row r="174" spans="14:15" ht="12.75">
      <c r="N174" s="5"/>
      <c r="O174" s="5"/>
    </row>
    <row r="175" spans="14:15" ht="12.75">
      <c r="N175" s="5"/>
      <c r="O175" s="5"/>
    </row>
    <row r="176" spans="14:15" ht="12.75">
      <c r="N176" s="5"/>
      <c r="O176" s="5"/>
    </row>
    <row r="177" spans="14:15" ht="12.75">
      <c r="N177" s="5"/>
      <c r="O177" s="5"/>
    </row>
    <row r="178" spans="14:15" ht="12.75">
      <c r="N178" s="5"/>
      <c r="O178" s="5"/>
    </row>
    <row r="179" spans="14:15" ht="12.75">
      <c r="N179" s="5"/>
      <c r="O179" s="5"/>
    </row>
    <row r="180" spans="14:15" ht="12.75">
      <c r="N180" s="5"/>
      <c r="O180" s="5"/>
    </row>
    <row r="181" spans="14:15" ht="12.75">
      <c r="N181" s="5"/>
      <c r="O181" s="5"/>
    </row>
    <row r="182" spans="14:15" ht="12.75">
      <c r="N182" s="5"/>
      <c r="O182" s="5"/>
    </row>
    <row r="183" spans="14:15" ht="12.75">
      <c r="N183" s="5"/>
      <c r="O183" s="5"/>
    </row>
    <row r="184" spans="14:15" ht="12.75">
      <c r="N184" s="5"/>
      <c r="O184" s="5"/>
    </row>
    <row r="185" spans="14:15" ht="12.75">
      <c r="N185" s="5"/>
      <c r="O185" s="5"/>
    </row>
    <row r="186" spans="14:15" ht="12.75">
      <c r="N186" s="5"/>
      <c r="O186" s="5"/>
    </row>
    <row r="187" spans="14:15" ht="12.75">
      <c r="N187" s="5"/>
      <c r="O187" s="5"/>
    </row>
    <row r="188" spans="14:15" ht="12.75">
      <c r="N188" s="5"/>
      <c r="O188" s="5"/>
    </row>
    <row r="189" spans="14:15" ht="12.75">
      <c r="N189" s="5"/>
      <c r="O189" s="5"/>
    </row>
  </sheetData>
  <mergeCells count="22">
    <mergeCell ref="A72:A74"/>
    <mergeCell ref="A86:A88"/>
    <mergeCell ref="L72:L74"/>
    <mergeCell ref="G72:G74"/>
    <mergeCell ref="H72:H74"/>
    <mergeCell ref="I72:I74"/>
    <mergeCell ref="K72:K74"/>
    <mergeCell ref="K86:K88"/>
    <mergeCell ref="B72:B74"/>
    <mergeCell ref="C72:C74"/>
    <mergeCell ref="E72:E74"/>
    <mergeCell ref="F72:F74"/>
    <mergeCell ref="J7:L7"/>
    <mergeCell ref="N86:N88"/>
    <mergeCell ref="G7:H7"/>
    <mergeCell ref="G86:G88"/>
    <mergeCell ref="H86:H88"/>
    <mergeCell ref="I86:I88"/>
    <mergeCell ref="B86:B88"/>
    <mergeCell ref="C86:C88"/>
    <mergeCell ref="E86:E88"/>
    <mergeCell ref="F86:F88"/>
  </mergeCells>
  <printOptions horizontalCentered="1"/>
  <pageMargins left="0.2755905511811024" right="0.1968503937007874" top="0.6299212598425197" bottom="0.4724409448818898" header="0.3937007874015748" footer="0.5118110236220472"/>
  <pageSetup firstPageNumber="53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248" customWidth="1"/>
    <col min="4" max="4" width="29.75390625" style="2" customWidth="1"/>
    <col min="5" max="5" width="22.25390625" style="2" customWidth="1"/>
    <col min="6" max="6" width="9.75390625" style="2" customWidth="1"/>
    <col min="7" max="7" width="10.25390625" style="2" customWidth="1"/>
    <col min="8" max="8" width="11.25390625" style="4" customWidth="1"/>
    <col min="9" max="9" width="11.125" style="4" customWidth="1"/>
    <col min="10" max="10" width="10.625" style="4" customWidth="1"/>
    <col min="11" max="11" width="8.125" style="0" hidden="1" customWidth="1"/>
  </cols>
  <sheetData>
    <row r="1" ht="15" customHeight="1">
      <c r="I1" s="249" t="s">
        <v>151</v>
      </c>
    </row>
    <row r="2" ht="12.75">
      <c r="I2" s="6" t="s">
        <v>152</v>
      </c>
    </row>
    <row r="3" ht="12.75">
      <c r="I3" s="6" t="s">
        <v>141</v>
      </c>
    </row>
    <row r="4" spans="9:10" ht="14.25" customHeight="1">
      <c r="I4" s="6" t="s">
        <v>153</v>
      </c>
      <c r="J4" s="250"/>
    </row>
    <row r="5" ht="2.25" customHeight="1">
      <c r="J5" s="250"/>
    </row>
    <row r="6" spans="1:10" ht="23.25" customHeight="1">
      <c r="A6" s="251" t="s">
        <v>154</v>
      </c>
      <c r="B6" s="252"/>
      <c r="C6" s="253"/>
      <c r="D6" s="254"/>
      <c r="E6" s="254"/>
      <c r="F6" s="254"/>
      <c r="G6" s="254"/>
      <c r="H6" s="255"/>
      <c r="I6" s="255"/>
      <c r="J6" s="256"/>
    </row>
    <row r="7" spans="1:10" ht="22.5" customHeight="1">
      <c r="A7" s="251" t="s">
        <v>155</v>
      </c>
      <c r="B7" s="252"/>
      <c r="C7" s="253"/>
      <c r="D7" s="254"/>
      <c r="E7" s="254"/>
      <c r="F7" s="254"/>
      <c r="G7" s="254"/>
      <c r="H7" s="255"/>
      <c r="I7" s="255"/>
      <c r="J7" s="256"/>
    </row>
    <row r="8" spans="9:10" ht="13.5" thickBot="1">
      <c r="I8" s="12"/>
      <c r="J8" s="203" t="s">
        <v>156</v>
      </c>
    </row>
    <row r="9" spans="1:11" ht="27" thickTop="1">
      <c r="A9" s="14" t="s">
        <v>1</v>
      </c>
      <c r="B9" s="15" t="s">
        <v>2</v>
      </c>
      <c r="C9" s="257" t="s">
        <v>3</v>
      </c>
      <c r="D9" s="258" t="s">
        <v>157</v>
      </c>
      <c r="E9" s="17" t="s">
        <v>5</v>
      </c>
      <c r="F9" s="241" t="s">
        <v>6</v>
      </c>
      <c r="G9" s="242"/>
      <c r="H9" s="15" t="s">
        <v>7</v>
      </c>
      <c r="I9" s="413" t="s">
        <v>158</v>
      </c>
      <c r="J9" s="414"/>
      <c r="K9" s="261" t="s">
        <v>159</v>
      </c>
    </row>
    <row r="10" spans="1:11" ht="36">
      <c r="A10" s="18"/>
      <c r="B10" s="19"/>
      <c r="C10" s="19"/>
      <c r="D10" s="262"/>
      <c r="E10" s="21" t="s">
        <v>9</v>
      </c>
      <c r="F10" s="263" t="s">
        <v>10</v>
      </c>
      <c r="G10" s="263" t="s">
        <v>11</v>
      </c>
      <c r="H10" s="21" t="s">
        <v>160</v>
      </c>
      <c r="I10" s="19" t="s">
        <v>161</v>
      </c>
      <c r="J10" s="264" t="s">
        <v>162</v>
      </c>
      <c r="K10" s="265" t="s">
        <v>163</v>
      </c>
    </row>
    <row r="11" spans="1:11" s="272" customFormat="1" ht="14.25" customHeight="1" thickBot="1">
      <c r="A11" s="266">
        <v>1</v>
      </c>
      <c r="B11" s="267">
        <v>2</v>
      </c>
      <c r="C11" s="268">
        <v>3</v>
      </c>
      <c r="D11" s="269">
        <v>4</v>
      </c>
      <c r="E11" s="267">
        <v>5</v>
      </c>
      <c r="F11" s="267">
        <v>6</v>
      </c>
      <c r="G11" s="267">
        <v>7</v>
      </c>
      <c r="H11" s="267">
        <v>8</v>
      </c>
      <c r="I11" s="267">
        <v>9</v>
      </c>
      <c r="J11" s="270">
        <v>10</v>
      </c>
      <c r="K11" s="271">
        <v>11</v>
      </c>
    </row>
    <row r="12" spans="1:11" s="272" customFormat="1" ht="64.5" customHeight="1" thickTop="1">
      <c r="A12" s="273">
        <v>750</v>
      </c>
      <c r="B12" s="274">
        <v>75095</v>
      </c>
      <c r="C12" s="275"/>
      <c r="D12" s="276" t="s">
        <v>164</v>
      </c>
      <c r="E12" s="277" t="s">
        <v>165</v>
      </c>
      <c r="F12" s="278">
        <v>2006</v>
      </c>
      <c r="G12" s="278">
        <v>2008</v>
      </c>
      <c r="H12" s="279">
        <f>I12+J12</f>
        <v>250000</v>
      </c>
      <c r="I12" s="279"/>
      <c r="J12" s="280">
        <f>J13</f>
        <v>250000</v>
      </c>
      <c r="K12" s="271"/>
    </row>
    <row r="13" spans="1:11" s="287" customFormat="1" ht="56.25" customHeight="1" thickBot="1">
      <c r="A13" s="281"/>
      <c r="B13" s="282"/>
      <c r="C13" s="207">
        <v>2819</v>
      </c>
      <c r="D13" s="283" t="s">
        <v>166</v>
      </c>
      <c r="E13" s="131"/>
      <c r="F13" s="131"/>
      <c r="G13" s="131"/>
      <c r="H13" s="284"/>
      <c r="I13" s="284"/>
      <c r="J13" s="285">
        <v>250000</v>
      </c>
      <c r="K13" s="286"/>
    </row>
    <row r="14" spans="1:11" s="293" customFormat="1" ht="75.75" customHeight="1" thickTop="1">
      <c r="A14" s="273">
        <v>801</v>
      </c>
      <c r="B14" s="274">
        <v>80195</v>
      </c>
      <c r="C14" s="288"/>
      <c r="D14" s="289" t="s">
        <v>167</v>
      </c>
      <c r="E14" s="290" t="s">
        <v>168</v>
      </c>
      <c r="F14" s="278">
        <v>2007</v>
      </c>
      <c r="G14" s="278">
        <v>2008</v>
      </c>
      <c r="H14" s="291">
        <f>I14+J14</f>
        <v>122205</v>
      </c>
      <c r="I14" s="291"/>
      <c r="J14" s="280">
        <f>SUM(J15:J20)</f>
        <v>122205</v>
      </c>
      <c r="K14" s="292">
        <f>J14/H14*100</f>
        <v>100</v>
      </c>
    </row>
    <row r="15" spans="1:11" s="300" customFormat="1" ht="13.5" customHeight="1">
      <c r="A15" s="294"/>
      <c r="B15" s="233"/>
      <c r="C15" s="41">
        <v>4115</v>
      </c>
      <c r="D15" s="295" t="s">
        <v>169</v>
      </c>
      <c r="E15" s="296"/>
      <c r="F15" s="40"/>
      <c r="G15" s="40"/>
      <c r="H15" s="297"/>
      <c r="I15" s="297"/>
      <c r="J15" s="298">
        <v>90</v>
      </c>
      <c r="K15" s="299"/>
    </row>
    <row r="16" spans="1:11" s="300" customFormat="1" ht="13.5" customHeight="1">
      <c r="A16" s="281"/>
      <c r="B16" s="301"/>
      <c r="C16" s="41">
        <v>4125</v>
      </c>
      <c r="D16" s="295" t="s">
        <v>170</v>
      </c>
      <c r="E16" s="296"/>
      <c r="F16" s="40"/>
      <c r="G16" s="40"/>
      <c r="H16" s="297"/>
      <c r="I16" s="297"/>
      <c r="J16" s="298">
        <v>30</v>
      </c>
      <c r="K16" s="299"/>
    </row>
    <row r="17" spans="1:11" s="300" customFormat="1" ht="13.5" customHeight="1">
      <c r="A17" s="281"/>
      <c r="B17" s="301"/>
      <c r="C17" s="41">
        <v>4175</v>
      </c>
      <c r="D17" s="302" t="s">
        <v>171</v>
      </c>
      <c r="E17" s="296"/>
      <c r="F17" s="40"/>
      <c r="G17" s="40"/>
      <c r="H17" s="297"/>
      <c r="I17" s="297"/>
      <c r="J17" s="298">
        <v>480</v>
      </c>
      <c r="K17" s="299"/>
    </row>
    <row r="18" spans="1:11" s="304" customFormat="1" ht="27" customHeight="1">
      <c r="A18" s="281"/>
      <c r="B18" s="301"/>
      <c r="C18" s="41">
        <v>4245</v>
      </c>
      <c r="D18" s="295" t="s">
        <v>172</v>
      </c>
      <c r="E18" s="296"/>
      <c r="F18" s="40"/>
      <c r="G18" s="40"/>
      <c r="H18" s="297"/>
      <c r="I18" s="297"/>
      <c r="J18" s="298">
        <v>400</v>
      </c>
      <c r="K18" s="303"/>
    </row>
    <row r="19" spans="1:11" s="300" customFormat="1" ht="13.5" customHeight="1">
      <c r="A19" s="281"/>
      <c r="B19" s="301"/>
      <c r="C19" s="206">
        <v>4305</v>
      </c>
      <c r="D19" s="305" t="s">
        <v>173</v>
      </c>
      <c r="E19" s="306"/>
      <c r="F19" s="232"/>
      <c r="G19" s="232"/>
      <c r="H19" s="307"/>
      <c r="I19" s="307"/>
      <c r="J19" s="308">
        <v>110605</v>
      </c>
      <c r="K19" s="309"/>
    </row>
    <row r="20" spans="1:11" s="300" customFormat="1" ht="13.5" customHeight="1">
      <c r="A20" s="310"/>
      <c r="B20" s="311"/>
      <c r="C20" s="41">
        <v>4425</v>
      </c>
      <c r="D20" s="295" t="s">
        <v>174</v>
      </c>
      <c r="E20" s="296"/>
      <c r="F20" s="40"/>
      <c r="G20" s="40"/>
      <c r="H20" s="297"/>
      <c r="I20" s="297"/>
      <c r="J20" s="298">
        <v>10600</v>
      </c>
      <c r="K20" s="299"/>
    </row>
    <row r="21" spans="1:11" s="293" customFormat="1" ht="27" customHeight="1">
      <c r="A21" s="214">
        <v>900</v>
      </c>
      <c r="B21" s="23">
        <v>90095</v>
      </c>
      <c r="C21" s="312"/>
      <c r="D21" s="313" t="s">
        <v>175</v>
      </c>
      <c r="E21" s="314" t="s">
        <v>176</v>
      </c>
      <c r="F21" s="315">
        <v>2006</v>
      </c>
      <c r="G21" s="315">
        <v>2010</v>
      </c>
      <c r="H21" s="316">
        <f>I21+J21</f>
        <v>130000</v>
      </c>
      <c r="I21" s="316">
        <f>SUM(I22:I32)</f>
        <v>4200</v>
      </c>
      <c r="J21" s="317">
        <f>SUM(J22:J32)</f>
        <v>125800</v>
      </c>
      <c r="K21" s="292">
        <f>J21/H21*100</f>
        <v>96.76923076923077</v>
      </c>
    </row>
    <row r="22" spans="1:11" s="327" customFormat="1" ht="15.75" customHeight="1">
      <c r="A22" s="318"/>
      <c r="B22" s="319"/>
      <c r="C22" s="320">
        <v>4178</v>
      </c>
      <c r="D22" s="321" t="s">
        <v>171</v>
      </c>
      <c r="E22" s="320"/>
      <c r="F22" s="322"/>
      <c r="G22" s="322"/>
      <c r="H22" s="323"/>
      <c r="I22" s="324"/>
      <c r="J22" s="325">
        <v>10000</v>
      </c>
      <c r="K22" s="326"/>
    </row>
    <row r="23" spans="1:11" s="327" customFormat="1" ht="12.75">
      <c r="A23" s="328"/>
      <c r="B23" s="329"/>
      <c r="C23" s="320">
        <v>4218</v>
      </c>
      <c r="D23" s="321" t="s">
        <v>177</v>
      </c>
      <c r="E23" s="320"/>
      <c r="F23" s="322"/>
      <c r="G23" s="322"/>
      <c r="H23" s="323"/>
      <c r="I23" s="324"/>
      <c r="J23" s="325">
        <v>3000</v>
      </c>
      <c r="K23" s="326"/>
    </row>
    <row r="24" spans="1:11" s="327" customFormat="1" ht="12.75">
      <c r="A24" s="328"/>
      <c r="B24" s="329"/>
      <c r="C24" s="320">
        <v>4219</v>
      </c>
      <c r="D24" s="330" t="s">
        <v>178</v>
      </c>
      <c r="E24" s="320"/>
      <c r="F24" s="322"/>
      <c r="G24" s="322"/>
      <c r="H24" s="323"/>
      <c r="I24" s="324">
        <v>700</v>
      </c>
      <c r="J24" s="325"/>
      <c r="K24" s="326"/>
    </row>
    <row r="25" spans="1:11" s="327" customFormat="1" ht="12.75">
      <c r="A25" s="328"/>
      <c r="B25" s="329"/>
      <c r="C25" s="320">
        <v>4210</v>
      </c>
      <c r="D25" s="330" t="s">
        <v>178</v>
      </c>
      <c r="E25" s="320"/>
      <c r="F25" s="322"/>
      <c r="G25" s="322"/>
      <c r="H25" s="323"/>
      <c r="I25" s="324">
        <v>100</v>
      </c>
      <c r="J25" s="325"/>
      <c r="K25" s="326"/>
    </row>
    <row r="26" spans="1:11" s="327" customFormat="1" ht="12.75">
      <c r="A26" s="328"/>
      <c r="B26" s="329"/>
      <c r="C26" s="320">
        <v>4308</v>
      </c>
      <c r="D26" s="295" t="s">
        <v>173</v>
      </c>
      <c r="E26" s="320"/>
      <c r="F26" s="322"/>
      <c r="G26" s="322"/>
      <c r="H26" s="323"/>
      <c r="I26" s="324"/>
      <c r="J26" s="325">
        <v>10000</v>
      </c>
      <c r="K26" s="326"/>
    </row>
    <row r="27" spans="1:11" s="327" customFormat="1" ht="12.75">
      <c r="A27" s="328"/>
      <c r="B27" s="329"/>
      <c r="C27" s="320">
        <v>4309</v>
      </c>
      <c r="D27" s="330" t="s">
        <v>178</v>
      </c>
      <c r="E27" s="320"/>
      <c r="F27" s="322"/>
      <c r="G27" s="322"/>
      <c r="H27" s="323"/>
      <c r="I27" s="324">
        <v>2200</v>
      </c>
      <c r="J27" s="325"/>
      <c r="K27" s="326"/>
    </row>
    <row r="28" spans="1:11" s="327" customFormat="1" ht="23.25" customHeight="1">
      <c r="A28" s="328"/>
      <c r="B28" s="329"/>
      <c r="C28" s="320">
        <v>4388</v>
      </c>
      <c r="D28" s="321" t="s">
        <v>179</v>
      </c>
      <c r="E28" s="320"/>
      <c r="F28" s="322"/>
      <c r="G28" s="322"/>
      <c r="H28" s="323"/>
      <c r="I28" s="324"/>
      <c r="J28" s="325">
        <v>2800</v>
      </c>
      <c r="K28" s="326"/>
    </row>
    <row r="29" spans="1:11" s="300" customFormat="1" ht="30" customHeight="1">
      <c r="A29" s="331"/>
      <c r="B29" s="332"/>
      <c r="C29" s="41">
        <v>4398</v>
      </c>
      <c r="D29" s="321" t="s">
        <v>180</v>
      </c>
      <c r="E29" s="41"/>
      <c r="F29" s="52"/>
      <c r="G29" s="52"/>
      <c r="H29" s="333"/>
      <c r="I29" s="324"/>
      <c r="J29" s="325">
        <v>90000</v>
      </c>
      <c r="K29" s="334"/>
    </row>
    <row r="30" spans="1:11" s="300" customFormat="1" ht="13.5">
      <c r="A30" s="331"/>
      <c r="B30" s="332"/>
      <c r="C30" s="41">
        <v>4399</v>
      </c>
      <c r="D30" s="335" t="s">
        <v>178</v>
      </c>
      <c r="E30" s="41"/>
      <c r="F30" s="52"/>
      <c r="G30" s="52"/>
      <c r="H30" s="333"/>
      <c r="I30" s="324">
        <v>800</v>
      </c>
      <c r="J30" s="325"/>
      <c r="K30" s="334"/>
    </row>
    <row r="31" spans="1:11" s="300" customFormat="1" ht="12.75">
      <c r="A31" s="281"/>
      <c r="B31" s="301"/>
      <c r="C31" s="41">
        <v>4420</v>
      </c>
      <c r="D31" s="321" t="s">
        <v>174</v>
      </c>
      <c r="E31" s="41"/>
      <c r="F31" s="52"/>
      <c r="G31" s="52"/>
      <c r="H31" s="333"/>
      <c r="I31" s="324">
        <f>500-100</f>
        <v>400</v>
      </c>
      <c r="J31" s="325"/>
      <c r="K31" s="334"/>
    </row>
    <row r="32" spans="1:11" s="300" customFormat="1" ht="13.5" thickBot="1">
      <c r="A32" s="336"/>
      <c r="B32" s="337"/>
      <c r="C32" s="205">
        <v>4428</v>
      </c>
      <c r="D32" s="338" t="s">
        <v>178</v>
      </c>
      <c r="E32" s="205"/>
      <c r="F32" s="231"/>
      <c r="G32" s="231"/>
      <c r="H32" s="339"/>
      <c r="I32" s="340"/>
      <c r="J32" s="341">
        <v>10000</v>
      </c>
      <c r="K32" s="334"/>
    </row>
    <row r="33" spans="1:10" s="293" customFormat="1" ht="60.75" thickTop="1">
      <c r="A33" s="342">
        <v>921</v>
      </c>
      <c r="B33" s="343">
        <v>92106</v>
      </c>
      <c r="C33" s="344" t="s">
        <v>181</v>
      </c>
      <c r="D33" s="345" t="s">
        <v>182</v>
      </c>
      <c r="E33" s="290" t="s">
        <v>183</v>
      </c>
      <c r="F33" s="346">
        <v>2005</v>
      </c>
      <c r="G33" s="346">
        <v>2008</v>
      </c>
      <c r="H33" s="347">
        <f>I33+J33</f>
        <v>6000000</v>
      </c>
      <c r="I33" s="347">
        <f>SUM(I34:I36)</f>
        <v>3308200</v>
      </c>
      <c r="J33" s="348">
        <f>J35</f>
        <v>2691800</v>
      </c>
    </row>
    <row r="34" spans="1:10" s="357" customFormat="1" ht="25.5">
      <c r="A34" s="349"/>
      <c r="B34" s="350"/>
      <c r="C34" s="207">
        <v>6050</v>
      </c>
      <c r="D34" s="351" t="s">
        <v>184</v>
      </c>
      <c r="E34" s="352"/>
      <c r="F34" s="353"/>
      <c r="G34" s="353"/>
      <c r="H34" s="354"/>
      <c r="I34" s="355">
        <v>1346500</v>
      </c>
      <c r="J34" s="356"/>
    </row>
    <row r="35" spans="1:10" s="300" customFormat="1" ht="13.5">
      <c r="A35" s="349"/>
      <c r="B35" s="350"/>
      <c r="C35" s="41">
        <v>6058</v>
      </c>
      <c r="D35" s="330" t="s">
        <v>178</v>
      </c>
      <c r="E35" s="296"/>
      <c r="F35" s="358"/>
      <c r="G35" s="358"/>
      <c r="H35" s="359"/>
      <c r="I35" s="359"/>
      <c r="J35" s="360">
        <v>2691800</v>
      </c>
    </row>
    <row r="36" spans="1:10" s="300" customFormat="1" ht="14.25" thickBot="1">
      <c r="A36" s="361"/>
      <c r="B36" s="362"/>
      <c r="C36" s="207">
        <v>6059</v>
      </c>
      <c r="D36" s="363" t="s">
        <v>178</v>
      </c>
      <c r="E36" s="364"/>
      <c r="F36" s="365"/>
      <c r="G36" s="365"/>
      <c r="H36" s="366"/>
      <c r="I36" s="366">
        <v>1961700</v>
      </c>
      <c r="J36" s="367"/>
    </row>
    <row r="37" spans="1:42" s="375" customFormat="1" ht="20.25" customHeight="1" thickBot="1" thickTop="1">
      <c r="A37" s="368"/>
      <c r="B37" s="369"/>
      <c r="C37" s="370"/>
      <c r="D37" s="371" t="s">
        <v>185</v>
      </c>
      <c r="E37" s="371"/>
      <c r="F37" s="371"/>
      <c r="G37" s="371"/>
      <c r="H37" s="372">
        <f>I37+J37</f>
        <v>6502205</v>
      </c>
      <c r="I37" s="372">
        <f>I33+I21+I14+I12</f>
        <v>3312400</v>
      </c>
      <c r="J37" s="373">
        <f>J33+J21+J14+J12</f>
        <v>3189805</v>
      </c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</row>
    <row r="38" ht="13.5" thickTop="1"/>
    <row r="39" ht="12.75">
      <c r="H39" s="376"/>
    </row>
  </sheetData>
  <mergeCells count="2">
    <mergeCell ref="F9:G9"/>
    <mergeCell ref="I9:J9"/>
  </mergeCells>
  <printOptions horizontalCentered="1"/>
  <pageMargins left="0" right="0" top="0.984251968503937" bottom="0.984251968503937" header="0.5118110236220472" footer="0.5118110236220472"/>
  <pageSetup firstPageNumber="59" useFirstPageNumber="1" horizontalDpi="300" verticalDpi="300" orientation="landscape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Malgorzata Krol</cp:lastModifiedBy>
  <cp:lastPrinted>2007-12-27T11:35:37Z</cp:lastPrinted>
  <dcterms:created xsi:type="dcterms:W3CDTF">2007-10-26T06:41:08Z</dcterms:created>
  <dcterms:modified xsi:type="dcterms:W3CDTF">2008-01-03T11:36:20Z</dcterms:modified>
  <cp:category/>
  <cp:version/>
  <cp:contentType/>
  <cp:contentStatus/>
</cp:coreProperties>
</file>