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zał 5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<sst xmlns="http://schemas.openxmlformats.org/spreadsheetml/2006/main" count="74" uniqueCount="66">
  <si>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Załącznik nr  5  do Uchwały</t>
  </si>
  <si>
    <t>Rady Miejskiej w Koszalinie</t>
  </si>
  <si>
    <t xml:space="preserve">WYDATKI   MIASTA  KOSZALINA  NA  2009  ROK </t>
  </si>
  <si>
    <t>według działów klasyfikacji budżetowej</t>
  </si>
  <si>
    <t>w złotych</t>
  </si>
  <si>
    <t>Dział</t>
  </si>
  <si>
    <t>WYSZCZEGÓLNIENIE</t>
  </si>
  <si>
    <t xml:space="preserve">WYDATKI
OGÓŁEM </t>
  </si>
  <si>
    <t>GMINA</t>
  </si>
  <si>
    <t>POWIAT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</si>
  <si>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</si>
  <si>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</si>
  <si>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</si>
  <si>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</si>
  <si>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</si>
  <si>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</si>
  <si>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</si>
  <si>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</si>
  <si>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</si>
  <si>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</si>
  <si>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</si>
  <si>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</si>
  <si>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</si>
  <si>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</si>
  <si>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</si>
  <si>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</si>
  <si>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</si>
  <si>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</si>
  <si>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</si>
  <si>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</si>
  <si>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</si>
  <si>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</si>
  <si>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</si>
  <si>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</si>
  <si>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</si>
  <si>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</si>
  <si>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</si>
  <si>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</si>
  <si>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</si>
  <si>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</si>
  <si>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</si>
  <si>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</si>
  <si>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</si>
  <si>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</si>
  <si>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</si>
  <si>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</si>
  <si>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</si>
  <si>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</si>
  <si>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</si>
  <si>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</si>
  <si>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</si>
  <si>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</si>
  <si>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</si>
  <si>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</si>
  <si>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</si>
  <si>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</si>
  <si>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</si>
  <si>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</si>
  <si>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</si>
  <si>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</si>
  <si>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</si>
  <si>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Autor dokumentu: Anna Żyła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</si>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</sst>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164" fontId="6" fillId="0" borderId="3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left" vertical="center" wrapText="1"/>
      <protection/>
    </xf>
    <xf numFmtId="3" fontId="10" fillId="0" borderId="30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11" fillId="0" borderId="33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11" fillId="0" borderId="36" xfId="0" applyNumberFormat="1" applyFont="1" applyFill="1" applyBorder="1" applyAlignment="1" applyProtection="1">
      <alignment vertical="center"/>
      <protection/>
    </xf>
    <xf numFmtId="3" fontId="2" fillId="0" borderId="29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3" fontId="10" fillId="0" borderId="37" xfId="0" applyNumberFormat="1" applyFont="1" applyFill="1" applyBorder="1" applyAlignment="1" applyProtection="1">
      <alignment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5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workbookViewId="0" topLeftCell="A1">
      <selection activeCell="L2" sqref="L2:L4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1" width="10.375" style="1" customWidth="1"/>
    <col min="12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1.25" customHeight="1">
      <c r="K1" s="2"/>
      <c r="L1" s="3" t="s">
        <v>0</v>
      </c>
      <c r="M1" s="4"/>
    </row>
    <row r="2" spans="11:13" ht="11.25" customHeight="1">
      <c r="K2" s="5"/>
      <c r="L2" s="6" t="s">
        <v>64</v>
      </c>
      <c r="M2" s="4"/>
    </row>
    <row r="3" spans="11:244" ht="11.25" customHeight="1">
      <c r="K3" s="5"/>
      <c r="L3" s="6" t="s">
        <v>1</v>
      </c>
      <c r="M3" s="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1.25" customHeight="1">
      <c r="K4" s="5"/>
      <c r="L4" s="6" t="s">
        <v>65</v>
      </c>
      <c r="M4" s="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7" t="s">
        <v>2</v>
      </c>
      <c r="K5" s="5"/>
      <c r="L5" s="5"/>
      <c r="M5" s="4"/>
      <c r="N5" s="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9" t="s">
        <v>3</v>
      </c>
      <c r="B6" s="10"/>
      <c r="C6" s="10"/>
      <c r="D6" s="11"/>
      <c r="E6" s="12"/>
      <c r="F6" s="12"/>
      <c r="G6" s="12"/>
      <c r="H6" s="12"/>
      <c r="I6" s="12"/>
      <c r="J6" s="12"/>
      <c r="K6" s="11"/>
      <c r="L6" s="11"/>
      <c r="M6" s="11"/>
      <c r="N6" s="8" t="s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18" customFormat="1" ht="18" customHeight="1" thickBot="1" thickTop="1">
      <c r="A7" s="77" t="s">
        <v>5</v>
      </c>
      <c r="B7" s="80" t="s">
        <v>6</v>
      </c>
      <c r="C7" s="83" t="s">
        <v>7</v>
      </c>
      <c r="D7" s="13" t="s">
        <v>8</v>
      </c>
      <c r="E7" s="13"/>
      <c r="F7" s="14"/>
      <c r="G7" s="14"/>
      <c r="H7" s="14"/>
      <c r="I7" s="15"/>
      <c r="J7" s="16" t="s">
        <v>9</v>
      </c>
      <c r="K7" s="14"/>
      <c r="L7" s="14"/>
      <c r="M7" s="14"/>
      <c r="N7" s="17"/>
    </row>
    <row r="8" spans="1:14" s="18" customFormat="1" ht="12.75" customHeight="1" thickTop="1">
      <c r="A8" s="78"/>
      <c r="B8" s="81"/>
      <c r="C8" s="84"/>
      <c r="D8" s="86" t="s">
        <v>10</v>
      </c>
      <c r="E8" s="88" t="s">
        <v>11</v>
      </c>
      <c r="F8" s="19"/>
      <c r="G8" s="20" t="s">
        <v>12</v>
      </c>
      <c r="H8" s="88" t="s">
        <v>13</v>
      </c>
      <c r="I8" s="91" t="s">
        <v>14</v>
      </c>
      <c r="J8" s="86" t="s">
        <v>10</v>
      </c>
      <c r="K8" s="88" t="s">
        <v>11</v>
      </c>
      <c r="L8" s="21" t="s">
        <v>12</v>
      </c>
      <c r="M8" s="88" t="s">
        <v>13</v>
      </c>
      <c r="N8" s="91" t="s">
        <v>14</v>
      </c>
    </row>
    <row r="9" spans="1:14" s="18" customFormat="1" ht="42.75" customHeight="1" thickBot="1">
      <c r="A9" s="79"/>
      <c r="B9" s="82"/>
      <c r="C9" s="85"/>
      <c r="D9" s="87"/>
      <c r="E9" s="89"/>
      <c r="F9" s="22" t="s">
        <v>15</v>
      </c>
      <c r="G9" s="23" t="s">
        <v>15</v>
      </c>
      <c r="H9" s="90"/>
      <c r="I9" s="92"/>
      <c r="J9" s="87"/>
      <c r="K9" s="89"/>
      <c r="L9" s="24" t="s">
        <v>15</v>
      </c>
      <c r="M9" s="90"/>
      <c r="N9" s="92"/>
    </row>
    <row r="10" spans="1:14" s="35" customFormat="1" ht="11.25" customHeight="1" thickBot="1" thickTop="1">
      <c r="A10" s="25">
        <v>1</v>
      </c>
      <c r="B10" s="26">
        <v>2</v>
      </c>
      <c r="C10" s="27">
        <v>3</v>
      </c>
      <c r="D10" s="26">
        <v>4</v>
      </c>
      <c r="E10" s="28">
        <v>5</v>
      </c>
      <c r="F10" s="29">
        <v>6</v>
      </c>
      <c r="G10" s="30">
        <v>6</v>
      </c>
      <c r="H10" s="31">
        <v>7</v>
      </c>
      <c r="I10" s="32">
        <v>8</v>
      </c>
      <c r="J10" s="26">
        <v>9</v>
      </c>
      <c r="K10" s="28">
        <v>10</v>
      </c>
      <c r="L10" s="33">
        <v>11</v>
      </c>
      <c r="M10" s="26">
        <v>12</v>
      </c>
      <c r="N10" s="34">
        <v>13</v>
      </c>
    </row>
    <row r="11" spans="1:14" s="47" customFormat="1" ht="13.5" customHeight="1" thickTop="1">
      <c r="A11" s="36" t="s">
        <v>16</v>
      </c>
      <c r="B11" s="37" t="s">
        <v>17</v>
      </c>
      <c r="C11" s="38">
        <f>D11+J11</f>
        <v>3000</v>
      </c>
      <c r="D11" s="39">
        <f aca="true" t="shared" si="0" ref="D11:D18">E11+H11+I11</f>
        <v>3000</v>
      </c>
      <c r="E11" s="40">
        <v>3000</v>
      </c>
      <c r="F11" s="41"/>
      <c r="G11" s="42"/>
      <c r="H11" s="43"/>
      <c r="I11" s="44"/>
      <c r="J11" s="39"/>
      <c r="K11" s="40"/>
      <c r="L11" s="45"/>
      <c r="M11" s="46"/>
      <c r="N11" s="44"/>
    </row>
    <row r="12" spans="1:14" s="47" customFormat="1" ht="15" hidden="1">
      <c r="A12" s="36" t="s">
        <v>18</v>
      </c>
      <c r="B12" s="37" t="s">
        <v>19</v>
      </c>
      <c r="C12" s="38">
        <f>D12+J12</f>
        <v>0</v>
      </c>
      <c r="D12" s="39">
        <f t="shared" si="0"/>
        <v>0</v>
      </c>
      <c r="E12" s="40"/>
      <c r="F12" s="41"/>
      <c r="G12" s="42"/>
      <c r="H12" s="43"/>
      <c r="I12" s="44"/>
      <c r="J12" s="39">
        <f aca="true" t="shared" si="1" ref="J12:J32">K12+M12+N12</f>
        <v>0</v>
      </c>
      <c r="K12" s="40"/>
      <c r="L12" s="45"/>
      <c r="M12" s="46"/>
      <c r="N12" s="44"/>
    </row>
    <row r="13" spans="1:14" s="47" customFormat="1" ht="12.75" customHeight="1">
      <c r="A13" s="36">
        <v>500</v>
      </c>
      <c r="B13" s="37" t="s">
        <v>20</v>
      </c>
      <c r="C13" s="38">
        <f aca="true" t="shared" si="2" ref="C13:C33">D13+J13</f>
        <v>194000</v>
      </c>
      <c r="D13" s="39">
        <f t="shared" si="0"/>
        <v>194000</v>
      </c>
      <c r="E13" s="40">
        <v>194000</v>
      </c>
      <c r="F13" s="41"/>
      <c r="G13" s="42"/>
      <c r="H13" s="43"/>
      <c r="I13" s="44"/>
      <c r="J13" s="39"/>
      <c r="K13" s="40"/>
      <c r="L13" s="45"/>
      <c r="M13" s="46"/>
      <c r="N13" s="44"/>
    </row>
    <row r="14" spans="1:14" s="47" customFormat="1" ht="12.75" customHeight="1">
      <c r="A14" s="36" t="s">
        <v>21</v>
      </c>
      <c r="B14" s="37" t="s">
        <v>22</v>
      </c>
      <c r="C14" s="38">
        <f t="shared" si="2"/>
        <v>59388900</v>
      </c>
      <c r="D14" s="39">
        <f t="shared" si="0"/>
        <v>30416900</v>
      </c>
      <c r="E14" s="40">
        <f>30666900-250000</f>
        <v>30416900</v>
      </c>
      <c r="F14" s="48"/>
      <c r="G14" s="42">
        <v>100000</v>
      </c>
      <c r="H14" s="43"/>
      <c r="I14" s="44"/>
      <c r="J14" s="39">
        <f t="shared" si="1"/>
        <v>28972000</v>
      </c>
      <c r="K14" s="40">
        <f>24282000+4300000+390000</f>
        <v>28972000</v>
      </c>
      <c r="L14" s="45"/>
      <c r="M14" s="46"/>
      <c r="N14" s="44"/>
    </row>
    <row r="15" spans="1:244" ht="12.75" customHeight="1">
      <c r="A15" s="36" t="s">
        <v>23</v>
      </c>
      <c r="B15" s="37" t="s">
        <v>24</v>
      </c>
      <c r="C15" s="38">
        <f t="shared" si="2"/>
        <v>64000</v>
      </c>
      <c r="D15" s="39">
        <f t="shared" si="0"/>
        <v>64000</v>
      </c>
      <c r="E15" s="40">
        <v>64000</v>
      </c>
      <c r="F15" s="48"/>
      <c r="G15" s="42"/>
      <c r="H15" s="43"/>
      <c r="I15" s="44"/>
      <c r="J15" s="39"/>
      <c r="K15" s="40"/>
      <c r="L15" s="45"/>
      <c r="M15" s="46"/>
      <c r="N15" s="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47" customFormat="1" ht="12.75" customHeight="1">
      <c r="A16" s="36" t="s">
        <v>25</v>
      </c>
      <c r="B16" s="37" t="s">
        <v>26</v>
      </c>
      <c r="C16" s="38">
        <f t="shared" si="2"/>
        <v>22940100</v>
      </c>
      <c r="D16" s="39">
        <f t="shared" si="0"/>
        <v>22896600</v>
      </c>
      <c r="E16" s="40">
        <f>22896500+100</f>
        <v>22896600</v>
      </c>
      <c r="F16" s="48"/>
      <c r="G16" s="42"/>
      <c r="H16" s="43"/>
      <c r="I16" s="44"/>
      <c r="J16" s="39">
        <f t="shared" si="1"/>
        <v>43500</v>
      </c>
      <c r="K16" s="40"/>
      <c r="L16" s="45"/>
      <c r="M16" s="46">
        <v>43500</v>
      </c>
      <c r="N16" s="44"/>
    </row>
    <row r="17" spans="1:14" s="47" customFormat="1" ht="12.75" customHeight="1">
      <c r="A17" s="36" t="s">
        <v>27</v>
      </c>
      <c r="B17" s="37" t="s">
        <v>28</v>
      </c>
      <c r="C17" s="38">
        <f>D17+J17</f>
        <v>3818400</v>
      </c>
      <c r="D17" s="39">
        <f t="shared" si="0"/>
        <v>3180300</v>
      </c>
      <c r="E17" s="40">
        <v>3163700</v>
      </c>
      <c r="F17" s="48"/>
      <c r="G17" s="42"/>
      <c r="H17" s="43"/>
      <c r="I17" s="44">
        <v>16600</v>
      </c>
      <c r="J17" s="39">
        <f t="shared" si="1"/>
        <v>638100</v>
      </c>
      <c r="K17" s="40">
        <v>200000</v>
      </c>
      <c r="L17" s="45"/>
      <c r="M17" s="46">
        <v>438100</v>
      </c>
      <c r="N17" s="44"/>
    </row>
    <row r="18" spans="1:14" s="47" customFormat="1" ht="12.75" customHeight="1">
      <c r="A18" s="36" t="s">
        <v>29</v>
      </c>
      <c r="B18" s="37" t="s">
        <v>30</v>
      </c>
      <c r="C18" s="38">
        <f>D18+J18</f>
        <v>35491335</v>
      </c>
      <c r="D18" s="39">
        <f t="shared" si="0"/>
        <v>30238055</v>
      </c>
      <c r="E18" s="40">
        <f>29480205-50</f>
        <v>29480155</v>
      </c>
      <c r="F18" s="48"/>
      <c r="G18" s="42"/>
      <c r="H18" s="43">
        <v>757900</v>
      </c>
      <c r="I18" s="44"/>
      <c r="J18" s="39">
        <f t="shared" si="1"/>
        <v>5253280</v>
      </c>
      <c r="K18" s="40">
        <v>4972580</v>
      </c>
      <c r="L18" s="45">
        <v>1977180</v>
      </c>
      <c r="M18" s="46">
        <v>275200</v>
      </c>
      <c r="N18" s="44">
        <v>5500</v>
      </c>
    </row>
    <row r="19" spans="1:14" s="47" customFormat="1" ht="22.5" customHeight="1">
      <c r="A19" s="36" t="s">
        <v>31</v>
      </c>
      <c r="B19" s="49" t="s">
        <v>32</v>
      </c>
      <c r="C19" s="38">
        <f>D19+J19</f>
        <v>17577</v>
      </c>
      <c r="D19" s="39">
        <f>E19+H19+I19</f>
        <v>17577</v>
      </c>
      <c r="E19" s="40"/>
      <c r="F19" s="48"/>
      <c r="G19" s="42"/>
      <c r="H19" s="43">
        <v>17577</v>
      </c>
      <c r="I19" s="44"/>
      <c r="J19" s="39"/>
      <c r="K19" s="40"/>
      <c r="L19" s="45"/>
      <c r="M19" s="46"/>
      <c r="N19" s="44"/>
    </row>
    <row r="20" spans="1:14" s="47" customFormat="1" ht="15" hidden="1">
      <c r="A20" s="36" t="s">
        <v>33</v>
      </c>
      <c r="B20" s="49" t="s">
        <v>34</v>
      </c>
      <c r="C20" s="38">
        <f t="shared" si="2"/>
        <v>0</v>
      </c>
      <c r="D20" s="39"/>
      <c r="E20" s="40"/>
      <c r="F20" s="48"/>
      <c r="G20" s="42"/>
      <c r="H20" s="43"/>
      <c r="I20" s="44"/>
      <c r="J20" s="39">
        <f t="shared" si="1"/>
        <v>0</v>
      </c>
      <c r="K20" s="40"/>
      <c r="L20" s="45"/>
      <c r="M20" s="46"/>
      <c r="N20" s="44"/>
    </row>
    <row r="21" spans="1:14" s="47" customFormat="1" ht="19.5" customHeight="1">
      <c r="A21" s="50" t="s">
        <v>35</v>
      </c>
      <c r="B21" s="51" t="s">
        <v>36</v>
      </c>
      <c r="C21" s="52">
        <f t="shared" si="2"/>
        <v>7598500</v>
      </c>
      <c r="D21" s="39">
        <f aca="true" t="shared" si="3" ref="D21:D33">E21+H21+I21</f>
        <v>188500</v>
      </c>
      <c r="E21" s="53">
        <v>179500</v>
      </c>
      <c r="F21" s="54"/>
      <c r="G21" s="55"/>
      <c r="H21" s="56">
        <v>9000</v>
      </c>
      <c r="I21" s="57"/>
      <c r="J21" s="39">
        <f t="shared" si="1"/>
        <v>7410000</v>
      </c>
      <c r="K21" s="53">
        <v>40000</v>
      </c>
      <c r="L21" s="58"/>
      <c r="M21" s="59">
        <v>7370000</v>
      </c>
      <c r="N21" s="57"/>
    </row>
    <row r="22" spans="1:14" s="47" customFormat="1" ht="32.25" customHeight="1">
      <c r="A22" s="36" t="s">
        <v>37</v>
      </c>
      <c r="B22" s="60" t="s">
        <v>38</v>
      </c>
      <c r="C22" s="61">
        <f t="shared" si="2"/>
        <v>624700</v>
      </c>
      <c r="D22" s="39">
        <f t="shared" si="3"/>
        <v>624700</v>
      </c>
      <c r="E22" s="40">
        <v>624700</v>
      </c>
      <c r="F22" s="48"/>
      <c r="G22" s="42"/>
      <c r="H22" s="43"/>
      <c r="I22" s="44"/>
      <c r="J22" s="39"/>
      <c r="K22" s="40"/>
      <c r="L22" s="45"/>
      <c r="M22" s="46"/>
      <c r="N22" s="44"/>
    </row>
    <row r="23" spans="1:14" s="47" customFormat="1" ht="12.75" customHeight="1">
      <c r="A23" s="36" t="s">
        <v>39</v>
      </c>
      <c r="B23" s="37" t="s">
        <v>40</v>
      </c>
      <c r="C23" s="38">
        <f t="shared" si="2"/>
        <v>3200000</v>
      </c>
      <c r="D23" s="39">
        <f t="shared" si="3"/>
        <v>3200000</v>
      </c>
      <c r="E23" s="40">
        <v>3200000</v>
      </c>
      <c r="F23" s="48"/>
      <c r="G23" s="42"/>
      <c r="H23" s="43"/>
      <c r="I23" s="44"/>
      <c r="J23" s="39"/>
      <c r="K23" s="40"/>
      <c r="L23" s="45"/>
      <c r="M23" s="46"/>
      <c r="N23" s="44"/>
    </row>
    <row r="24" spans="1:14" s="47" customFormat="1" ht="12.75" customHeight="1">
      <c r="A24" s="36" t="s">
        <v>41</v>
      </c>
      <c r="B24" s="37" t="s">
        <v>42</v>
      </c>
      <c r="C24" s="38">
        <f>D24+J24</f>
        <v>9608446</v>
      </c>
      <c r="D24" s="39">
        <f t="shared" si="3"/>
        <v>5210000</v>
      </c>
      <c r="E24" s="40">
        <f>5000000+210000</f>
        <v>5210000</v>
      </c>
      <c r="F24" s="48"/>
      <c r="G24" s="42"/>
      <c r="H24" s="43"/>
      <c r="I24" s="44"/>
      <c r="J24" s="39">
        <f t="shared" si="1"/>
        <v>4398446</v>
      </c>
      <c r="K24" s="40">
        <v>4398446</v>
      </c>
      <c r="L24" s="45"/>
      <c r="M24" s="46"/>
      <c r="N24" s="44"/>
    </row>
    <row r="25" spans="1:14" s="47" customFormat="1" ht="12.75" customHeight="1">
      <c r="A25" s="36" t="s">
        <v>43</v>
      </c>
      <c r="B25" s="37" t="s">
        <v>44</v>
      </c>
      <c r="C25" s="38">
        <f t="shared" si="2"/>
        <v>133843220</v>
      </c>
      <c r="D25" s="39">
        <f t="shared" si="3"/>
        <v>78801200</v>
      </c>
      <c r="E25" s="40">
        <v>78801200</v>
      </c>
      <c r="F25" s="48"/>
      <c r="G25" s="42"/>
      <c r="H25" s="43"/>
      <c r="I25" s="44"/>
      <c r="J25" s="39">
        <f t="shared" si="1"/>
        <v>55042020</v>
      </c>
      <c r="K25" s="40">
        <v>55042020</v>
      </c>
      <c r="L25" s="45"/>
      <c r="M25" s="46"/>
      <c r="N25" s="44"/>
    </row>
    <row r="26" spans="1:14" s="47" customFormat="1" ht="12.75" customHeight="1">
      <c r="A26" s="36" t="s">
        <v>45</v>
      </c>
      <c r="B26" s="37" t="s">
        <v>46</v>
      </c>
      <c r="C26" s="38">
        <f t="shared" si="2"/>
        <v>15000</v>
      </c>
      <c r="D26" s="39">
        <f t="shared" si="3"/>
        <v>15000</v>
      </c>
      <c r="E26" s="40">
        <v>15000</v>
      </c>
      <c r="F26" s="48"/>
      <c r="G26" s="42"/>
      <c r="H26" s="43"/>
      <c r="I26" s="44"/>
      <c r="J26" s="39"/>
      <c r="K26" s="40"/>
      <c r="L26" s="45"/>
      <c r="M26" s="46"/>
      <c r="N26" s="44"/>
    </row>
    <row r="27" spans="1:14" s="47" customFormat="1" ht="12.75" customHeight="1">
      <c r="A27" s="36" t="s">
        <v>47</v>
      </c>
      <c r="B27" s="37" t="s">
        <v>48</v>
      </c>
      <c r="C27" s="38">
        <f t="shared" si="2"/>
        <v>3279600</v>
      </c>
      <c r="D27" s="39">
        <f t="shared" si="3"/>
        <v>3264600</v>
      </c>
      <c r="E27" s="40">
        <v>3264600</v>
      </c>
      <c r="F27" s="48"/>
      <c r="G27" s="42"/>
      <c r="H27" s="43"/>
      <c r="I27" s="44"/>
      <c r="J27" s="39">
        <f t="shared" si="1"/>
        <v>15000</v>
      </c>
      <c r="K27" s="40"/>
      <c r="L27" s="45"/>
      <c r="M27" s="46">
        <v>15000</v>
      </c>
      <c r="N27" s="44"/>
    </row>
    <row r="28" spans="1:14" s="47" customFormat="1" ht="12.75" customHeight="1">
      <c r="A28" s="36" t="s">
        <v>49</v>
      </c>
      <c r="B28" s="37" t="s">
        <v>50</v>
      </c>
      <c r="C28" s="38">
        <f t="shared" si="2"/>
        <v>47118568</v>
      </c>
      <c r="D28" s="39">
        <f t="shared" si="3"/>
        <v>41182940</v>
      </c>
      <c r="E28" s="40">
        <v>18548940</v>
      </c>
      <c r="F28" s="48"/>
      <c r="G28" s="42"/>
      <c r="H28" s="43">
        <v>22634000</v>
      </c>
      <c r="I28" s="44"/>
      <c r="J28" s="39">
        <f t="shared" si="1"/>
        <v>5935628</v>
      </c>
      <c r="K28" s="40">
        <v>5919628</v>
      </c>
      <c r="L28" s="45">
        <v>535500</v>
      </c>
      <c r="M28" s="46">
        <v>16000</v>
      </c>
      <c r="N28" s="44"/>
    </row>
    <row r="29" spans="1:14" s="47" customFormat="1" ht="12.75" customHeight="1">
      <c r="A29" s="36" t="s">
        <v>51</v>
      </c>
      <c r="B29" s="49" t="s">
        <v>52</v>
      </c>
      <c r="C29" s="38">
        <f t="shared" si="2"/>
        <v>5016817</v>
      </c>
      <c r="D29" s="39">
        <f t="shared" si="3"/>
        <v>4158284</v>
      </c>
      <c r="E29" s="40">
        <v>4158284</v>
      </c>
      <c r="F29" s="48"/>
      <c r="G29" s="42"/>
      <c r="H29" s="43"/>
      <c r="I29" s="44"/>
      <c r="J29" s="39">
        <f t="shared" si="1"/>
        <v>858533</v>
      </c>
      <c r="K29" s="40">
        <v>742533</v>
      </c>
      <c r="L29" s="45"/>
      <c r="M29" s="46">
        <v>116000</v>
      </c>
      <c r="N29" s="44"/>
    </row>
    <row r="30" spans="1:14" s="47" customFormat="1" ht="12.75" customHeight="1">
      <c r="A30" s="36" t="s">
        <v>53</v>
      </c>
      <c r="B30" s="49" t="s">
        <v>54</v>
      </c>
      <c r="C30" s="38">
        <f t="shared" si="2"/>
        <v>13465500</v>
      </c>
      <c r="D30" s="39">
        <f t="shared" si="3"/>
        <v>1653700</v>
      </c>
      <c r="E30" s="40">
        <v>1653700</v>
      </c>
      <c r="F30" s="48"/>
      <c r="G30" s="42"/>
      <c r="H30" s="43"/>
      <c r="I30" s="44"/>
      <c r="J30" s="39">
        <f t="shared" si="1"/>
        <v>11811800</v>
      </c>
      <c r="K30" s="40">
        <v>11811800</v>
      </c>
      <c r="L30" s="45"/>
      <c r="M30" s="46"/>
      <c r="N30" s="44"/>
    </row>
    <row r="31" spans="1:14" s="47" customFormat="1" ht="12.75" customHeight="1">
      <c r="A31" s="36" t="s">
        <v>55</v>
      </c>
      <c r="B31" s="49" t="s">
        <v>56</v>
      </c>
      <c r="C31" s="38">
        <f t="shared" si="2"/>
        <v>20804700</v>
      </c>
      <c r="D31" s="39">
        <f t="shared" si="3"/>
        <v>16225700</v>
      </c>
      <c r="E31" s="40">
        <v>16225700</v>
      </c>
      <c r="F31" s="48"/>
      <c r="G31" s="42"/>
      <c r="H31" s="43"/>
      <c r="I31" s="44"/>
      <c r="J31" s="39">
        <f t="shared" si="1"/>
        <v>4579000</v>
      </c>
      <c r="K31" s="40">
        <v>4579000</v>
      </c>
      <c r="L31" s="45"/>
      <c r="M31" s="46"/>
      <c r="N31" s="44"/>
    </row>
    <row r="32" spans="1:14" s="47" customFormat="1" ht="12.75" customHeight="1">
      <c r="A32" s="36" t="s">
        <v>57</v>
      </c>
      <c r="B32" s="49" t="s">
        <v>58</v>
      </c>
      <c r="C32" s="38">
        <f t="shared" si="2"/>
        <v>17214100</v>
      </c>
      <c r="D32" s="39">
        <f t="shared" si="3"/>
        <v>5150400</v>
      </c>
      <c r="E32" s="40">
        <f>5000400+150000</f>
        <v>5150400</v>
      </c>
      <c r="F32" s="48"/>
      <c r="G32" s="42"/>
      <c r="H32" s="43"/>
      <c r="I32" s="44"/>
      <c r="J32" s="39">
        <f t="shared" si="1"/>
        <v>12063700</v>
      </c>
      <c r="K32" s="40">
        <v>12063700</v>
      </c>
      <c r="L32" s="45"/>
      <c r="M32" s="46"/>
      <c r="N32" s="44"/>
    </row>
    <row r="33" spans="1:14" s="47" customFormat="1" ht="12.75" customHeight="1" thickBot="1">
      <c r="A33" s="62" t="s">
        <v>59</v>
      </c>
      <c r="B33" s="49" t="s">
        <v>60</v>
      </c>
      <c r="C33" s="38">
        <f t="shared" si="2"/>
        <v>13830750</v>
      </c>
      <c r="D33" s="39">
        <f t="shared" si="3"/>
        <v>13830750</v>
      </c>
      <c r="E33" s="63">
        <f>14330800-50-500000</f>
        <v>13830750</v>
      </c>
      <c r="F33" s="48"/>
      <c r="G33" s="42"/>
      <c r="H33" s="43"/>
      <c r="I33" s="44"/>
      <c r="J33" s="39"/>
      <c r="K33" s="40"/>
      <c r="L33" s="45"/>
      <c r="M33" s="46"/>
      <c r="N33" s="44"/>
    </row>
    <row r="34" spans="1:14" s="75" customFormat="1" ht="18.75" customHeight="1" thickBot="1" thickTop="1">
      <c r="A34" s="64"/>
      <c r="B34" s="65" t="s">
        <v>10</v>
      </c>
      <c r="C34" s="66">
        <f aca="true" t="shared" si="4" ref="C34:N34">SUM(C11:C33)</f>
        <v>397537213</v>
      </c>
      <c r="D34" s="67">
        <f t="shared" si="4"/>
        <v>260516206</v>
      </c>
      <c r="E34" s="68">
        <f>SUM(E11:E33)</f>
        <v>237081129</v>
      </c>
      <c r="F34" s="69">
        <f t="shared" si="4"/>
        <v>0</v>
      </c>
      <c r="G34" s="70">
        <f t="shared" si="4"/>
        <v>100000</v>
      </c>
      <c r="H34" s="71">
        <f t="shared" si="4"/>
        <v>23418477</v>
      </c>
      <c r="I34" s="72">
        <f t="shared" si="4"/>
        <v>16600</v>
      </c>
      <c r="J34" s="67">
        <f t="shared" si="4"/>
        <v>137021007</v>
      </c>
      <c r="K34" s="68">
        <f t="shared" si="4"/>
        <v>128741707</v>
      </c>
      <c r="L34" s="73">
        <f>SUM(L11:L33)</f>
        <v>2512680</v>
      </c>
      <c r="M34" s="74">
        <f>SUM(M11:M33)</f>
        <v>8273800</v>
      </c>
      <c r="N34" s="72">
        <f t="shared" si="4"/>
        <v>5500</v>
      </c>
    </row>
    <row r="35" ht="15.75" thickTop="1">
      <c r="A35" s="76" t="s">
        <v>61</v>
      </c>
    </row>
    <row r="36" ht="15">
      <c r="A36" s="76" t="s">
        <v>62</v>
      </c>
    </row>
    <row r="37" ht="15">
      <c r="A37" s="76" t="s">
        <v>63</v>
      </c>
    </row>
  </sheetData>
  <mergeCells count="11">
    <mergeCell ref="K8:K9"/>
    <mergeCell ref="M8:M9"/>
    <mergeCell ref="N8:N9"/>
    <mergeCell ref="E8:E9"/>
    <mergeCell ref="H8:H9"/>
    <mergeCell ref="I8:I9"/>
    <mergeCell ref="J8:J9"/>
    <mergeCell ref="A7:A9"/>
    <mergeCell ref="B7:B9"/>
    <mergeCell ref="C7:C9"/>
    <mergeCell ref="D8:D9"/>
  </mergeCells>
  <printOptions horizontalCentered="1"/>
  <pageMargins left="0.1968503937007874" right="0.1968503937007874" top="0.4330708661417323" bottom="0.472440944881889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2008-12-18T13:20:04Z</cp:lastPrinted>
  <dcterms:created xsi:type="dcterms:W3CDTF">2008-12-18T13:19:10Z</dcterms:created>
  <dcterms:modified xsi:type="dcterms:W3CDTF">2008-12-23T13:33:42Z</dcterms:modified>
  <cp:category/>
  <cp:version/>
  <cp:contentType/>
  <cp:contentStatus/>
</cp:coreProperties>
</file>