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zał. 18a" sheetId="1" r:id="rId1"/>
  </sheets>
  <definedNames>
    <definedName name="_xlnm.Print_Titles" localSheetId="0">'zał. 18a'!$11:$12</definedName>
  </definedNames>
  <calcPr fullCalcOnLoad="1"/>
</workbook>
</file>

<file path=xl/sharedStrings.xml><?xml version="1.0" encoding="utf-8"?>
<sst xmlns="http://schemas.openxmlformats.org/spreadsheetml/2006/main" count="124" uniqueCount="105">
  <si>
    <t xml:space="preserve">                                                                                                                Załącznik nr 18a do Uchwały</t>
  </si>
  <si>
    <t xml:space="preserve">                                                                                                                Rady Miejskiej w Koszalinie</t>
  </si>
  <si>
    <t xml:space="preserve">           PLAN  FINANSOWY</t>
  </si>
  <si>
    <t xml:space="preserve">        GMINNEGO  FUNDUSZU  OCHRONY</t>
  </si>
  <si>
    <t xml:space="preserve">         ŚRODOWISKA  I  GOSPODARKI  WODNEJ</t>
  </si>
  <si>
    <t xml:space="preserve">         </t>
  </si>
  <si>
    <t>w złotych</t>
  </si>
  <si>
    <t>Lp.</t>
  </si>
  <si>
    <t>Dział           Rozdział                §</t>
  </si>
  <si>
    <t>WYSZCZEGÓLNIENIE</t>
  </si>
  <si>
    <t>Przewidywane wykonanie                     2006 r.</t>
  </si>
  <si>
    <t>2</t>
  </si>
  <si>
    <t>I</t>
  </si>
  <si>
    <t>STAN ŚRODKÓW OBROTOWYCH NA POCZĄTKU ROKU</t>
  </si>
  <si>
    <t>II</t>
  </si>
  <si>
    <t>900         90011</t>
  </si>
  <si>
    <t>PRZYCHODY W CIĄGU ROKU</t>
  </si>
  <si>
    <t>0580</t>
  </si>
  <si>
    <t>Grzywny i inne kary pieniężne od osób prawnych i innych jednostek organizacyjnych</t>
  </si>
  <si>
    <t>0690</t>
  </si>
  <si>
    <t>Wpływy z różnych opłat</t>
  </si>
  <si>
    <t>0920</t>
  </si>
  <si>
    <t>Pozostałe odsetki</t>
  </si>
  <si>
    <t>III</t>
  </si>
  <si>
    <t>PRZYCHODY OGÓŁEM</t>
  </si>
  <si>
    <t>IV</t>
  </si>
  <si>
    <t>WYDATKI OGÓŁEM</t>
  </si>
  <si>
    <t>1.</t>
  </si>
  <si>
    <t>Edukacja ekologiczna, propagowanie działań ekologicznych:</t>
  </si>
  <si>
    <t>Dotacje przekazane z funduszy celowych na realizację zadań bieżących dla jednostek niezaliczanych do sektora finansów publicznych</t>
  </si>
  <si>
    <t>z tego:</t>
  </si>
  <si>
    <t xml:space="preserve"> - dotacja dla Przedsiębiorstwa Gospodarki Komunalnej (PGK) na organizację 
Centrum Edukacji Ekologicznej (materiały edukacyjne, nagrody konkursowe, 
honoraria, szkolenia)</t>
  </si>
  <si>
    <t xml:space="preserve"> - dotacja dla Miejskich Wodociągów i Kanalizacji (MWiK) na organizację Centrum Edukacji Ekologicznej (materiały edukacyjne, nagrody konkursowe, honoraria, szkolenia)</t>
  </si>
  <si>
    <t>4210</t>
  </si>
  <si>
    <t>Zakup materiałów i wyposażenia</t>
  </si>
  <si>
    <t xml:space="preserve">w tym dla Pałacu Młodzieży - dofinansowanie zakupu nagród na konkurs "Ja i moje środowisko" </t>
  </si>
  <si>
    <t>Przedszkole Nr 15 - dofinansowanie zakupu nagród na konkurs "Chrońmy drzewa"</t>
  </si>
  <si>
    <t>4300</t>
  </si>
  <si>
    <t>Zakup usług pozostałych</t>
  </si>
  <si>
    <t>4700</t>
  </si>
  <si>
    <t>Szkolenia pracowników niebędących członkami korpusu służby cywilnej - dofinansowanie szkoleń dla pracowników ochrony środowiska</t>
  </si>
  <si>
    <t>2.</t>
  </si>
  <si>
    <t>Urządzanie i utrzymanie terenów zieleni, zadrzewień, zakrzewień oraz parków:</t>
  </si>
  <si>
    <t xml:space="preserve"> - prace pielęgnacyjno-lecznicze pojedynczych drzew przyulicznych, w parkach i na 
   zieleńcach miejskich</t>
  </si>
  <si>
    <t xml:space="preserve"> - obsadzenie drzewami, krzewami i pnączami pasów zieleni ulicznej w parkach i na  zieleńcach w mieście</t>
  </si>
  <si>
    <t xml:space="preserve"> - zwalczanie szrotówka kasztanowcowiaczka niszczącego kasztanowce na terenie 
   miasta Koszalina</t>
  </si>
  <si>
    <t xml:space="preserve"> - prace pielęgnacyjno-lecznicze drzew na terenach administrowanych przez Zarząd Budynków Mieszkalnych (ZBM)</t>
  </si>
  <si>
    <t>6110</t>
  </si>
  <si>
    <t>3.</t>
  </si>
  <si>
    <t>Realizacja przedsięwzięć związanych z gospodarką odpadami:</t>
  </si>
  <si>
    <r>
      <t>Dotacje przekazane z funduszy celowych na realizację zadań bieżących dla jednostek niezaliczanych do sektora finansów publicznych</t>
    </r>
    <r>
      <rPr>
        <i/>
        <sz val="9"/>
        <rFont val="Times New Roman CE"/>
        <family val="1"/>
      </rPr>
      <t xml:space="preserve"> - dotacja dla PGK:  </t>
    </r>
  </si>
  <si>
    <t>- na adaptację części osłon śmietnikowych na punkty selektywnego zbioru odpadów</t>
  </si>
  <si>
    <t xml:space="preserve"> - zagospodarowanie odpadów powstałych na terenie m. Koszalina w wyniku awarii ekologicznych</t>
  </si>
  <si>
    <t xml:space="preserve"> -dofinansowanie dla osób fizycznych na wykonanie zadań polegających na usuwaniu i unieszkodliwianiu elementów i materiałów zawierających azbest z obiektów budowlanych</t>
  </si>
  <si>
    <t>6270</t>
  </si>
  <si>
    <t>Dotacje z funduszy celowych na finansowanie lub dofinansowanie kosztów realizacji inwestycji i zakupów inwestycyjnych jednostek niezaliczanych do sektora finansów publicznych</t>
  </si>
  <si>
    <t xml:space="preserve"> - dotacja dla PGK - zakup automatycznej prasy do belowania wysortowanych 
   asortymentów z odpadów zbieranych selektywnie</t>
  </si>
  <si>
    <t xml:space="preserve"> - dotacja dla PGK - zakup przyczepy samowyładowczej do samochodu hakowego</t>
  </si>
  <si>
    <t xml:space="preserve"> - dotacja dla PGK - zakup samochodu skrzyniowego z dźwignikiem do selektywnego 
   zbioru odpadów w systemie workowym</t>
  </si>
  <si>
    <t xml:space="preserve"> - dotacja dla PGK - zakup pojemników do selektywnego gromadzenia odpadów na 
   tworzywa sztuczne i stłuczkę szklaną</t>
  </si>
  <si>
    <t xml:space="preserve"> - dotacja dla PGK - zakup worków do selektywnego gromadzenia odpadów</t>
  </si>
  <si>
    <t>4.</t>
  </si>
  <si>
    <t>Inne cele służące ochronie środowiska:</t>
  </si>
  <si>
    <t xml:space="preserve"> - organizacja akcji ekologicznych, m.in. "Sprzątanie Świata", "Dzień Ziemi", 
   "Święto Drzewa"</t>
  </si>
  <si>
    <t xml:space="preserve"> - konserwacja, naprawy oraz zakup pojemników i woreczków na psie odchody</t>
  </si>
  <si>
    <t xml:space="preserve"> - konserwacja, naprawy oraz zakup pojemników i woreczków na psie odchody 
   - dofinansowanie ZBM</t>
  </si>
  <si>
    <t xml:space="preserve"> - oczyszczanie koryta rzeki Dzierżęcinki z narzuconych odpadów</t>
  </si>
  <si>
    <t xml:space="preserve"> - utrzymanie w należytym stanie pojemników na psie odchody</t>
  </si>
  <si>
    <t xml:space="preserve"> - utrzymanie w należytym stanie pojemników na psie odchody - dofinansowanie ZBM</t>
  </si>
  <si>
    <t xml:space="preserve"> - udrożnienie i regulacja rowów wraz ze skarpami</t>
  </si>
  <si>
    <t xml:space="preserve"> - likwidacja nielegalnych wysypisk oraz sprzątanie zaśmieconych terenów miejskich bez administratora</t>
  </si>
  <si>
    <t xml:space="preserve"> - przeprowadzanie badań i analiz oraz opracowania wniosków z zakresu ochrony środowiska</t>
  </si>
  <si>
    <r>
      <t xml:space="preserve">Wydatki inwestycyjne funduszy celowych  - </t>
    </r>
    <r>
      <rPr>
        <i/>
        <sz val="9"/>
        <rFont val="Times New Roman CE"/>
        <family val="1"/>
      </rPr>
      <t>porządkowanie gospodarki wodno-ściekowej w rejonie ul. Monte Cassino</t>
    </r>
  </si>
  <si>
    <t>6120</t>
  </si>
  <si>
    <r>
      <t xml:space="preserve">Wydatki na zakupy inwestycyjne funduszy celowych - </t>
    </r>
    <r>
      <rPr>
        <i/>
        <sz val="9"/>
        <rFont val="Times New Roman CE"/>
        <family val="1"/>
      </rPr>
      <t>zakup systemów gromadzenia i przetwarzania danych związanych z dostępem do informacji o środowisku</t>
    </r>
  </si>
  <si>
    <t>V</t>
  </si>
  <si>
    <t>STAN ŚRODKÓW OBROTOWYCH NA KONIEC ROKU</t>
  </si>
  <si>
    <r>
      <t>Dotacje przekazane z funduszy celowych na realizację zadań bieżących dla jednostek niezaliczanych do sektora finansów publicznych</t>
    </r>
    <r>
      <rPr>
        <i/>
        <sz val="9"/>
        <rFont val="Times New Roman CE"/>
        <family val="1"/>
      </rPr>
      <t xml:space="preserve"> - dotacja dla PGK na wykonmanie nasadzeńna nowym cmentarzu</t>
    </r>
  </si>
  <si>
    <t xml:space="preserve"> - zagospodarowanie zielenią terenu położonego przy ul. Wielkopolskiej wg opracowanej dokumentacji II etap od ul.Sudeckiej w kierunku lasu</t>
  </si>
  <si>
    <t xml:space="preserve"> - wykonanie i ustawienie konstrukcji kwiatowych wraz z ich obsadzeniem kwiatami jednorocznymi na terenie miejskim</t>
  </si>
  <si>
    <t xml:space="preserve"> - uaktualnienie inwentaryzacji zieleni na terenie zieleńców i pasów drogowych oraz opracowanie inwentaryzacji terenów przekazanych Zarządowi w zarządzanie lub w administrację</t>
  </si>
  <si>
    <t>- zagospodarowanie terenu przy ul.Wopistów do ul.Zdobywców Wału Pomorskiego o pow. 1,0296 ha(ciąg ekologiczny - zieleń) zgodnie z opracowaną dokumentacją - I etap</t>
  </si>
  <si>
    <t>- montaż koszy i ławek w parkach miejskich i na zieleńcach</t>
  </si>
  <si>
    <t>- wykonanie tablic informacyjnych o drzewach - pomnikach przyrody - ich charakterystyka</t>
  </si>
  <si>
    <t>- uporządkowanie zespołu przyrodniczo - krajobrazowego obszaru pn."Wąwozy Grabowe"</t>
  </si>
  <si>
    <t>- opracowanie projektów modernizacyjnych objętych nadzorem konserwatorskim - zieleniec przy ul.Józefa Piłsudkiego - Sportowa, Park Dendrologiczny</t>
  </si>
  <si>
    <t>- rewitalizacja Parku Książąt Pomorskich "B" - opracowanie projektu</t>
  </si>
  <si>
    <t>- na utylizację i transport odpadów pochodzących ze zdarzeń losowych</t>
  </si>
  <si>
    <t>- na gospodarcze wykorzystanie gazu - budowa sieci rozdeszczowania</t>
  </si>
  <si>
    <t>- na stanowisko do rozdziału mechanicznego odpadów zmieszanych - budowa magazynu odpadów niebezepiecznych</t>
  </si>
  <si>
    <t>- na całoroczne utrzymanie koszy na psie ekskrementy</t>
  </si>
  <si>
    <t>- dofinansowanie dla Biura Bezpieczeństwa i Zarządzania Kryzysowego.</t>
  </si>
  <si>
    <t>- Komenda Miejska Państwowej Straży Pożarnej - dofinansowanie do zakupu sprzetu ratownictwa chemiczno-ekologicznego (ubrań kwasoodpornych, namiotów pneumatycznych, zapory elastycznej, sorbentów, neutralizatorów, balotów słomy).</t>
  </si>
  <si>
    <t>- Komenda Miejska Państwowej Straży Pożarnej - dofinansowanie do przeglądów, konserwacji, napraw sprzętu do pomiaru stężeń substancji chemicznych, mierników, testerów, utylizacji zużytych sorbentów lub innych środków chemicznych oraz szkoleń strażaków.</t>
  </si>
  <si>
    <t>- opracowanie mapy akustycznej dla Miasta Koszalina.</t>
  </si>
  <si>
    <t>Dotacje z funduszy celowych na finansowanie lub dofinansowanie kosztów realizacji inwestycji  i zakupów inwestycyjnych jednostek niezaliczanych do sektora finansów publicznych</t>
  </si>
  <si>
    <t xml:space="preserve"> - dofinansowanie dla Nadleśnictwa Manowo do budowy ścieżki przyrodniczo - rowerowej na terenie gminy m. Koszalin </t>
  </si>
  <si>
    <t>- opracowanie dokumentacji i budowy urządzeń podczyszczających.</t>
  </si>
  <si>
    <t xml:space="preserve">Plan 
   na 2009 r.                          </t>
  </si>
  <si>
    <t xml:space="preserve">             NA  2009  ROK</t>
  </si>
  <si>
    <t>Autor dokumentu:Agnieszka Sulewska</t>
  </si>
  <si>
    <t>Wprowadził do BIP: Agnieszka Sulewska</t>
  </si>
  <si>
    <t>Data wprowadzenia do BIP: 19.12.2008 r.</t>
  </si>
  <si>
    <t xml:space="preserve">                                                                                                                Nr XXX / 335 / 2008</t>
  </si>
  <si>
    <t xml:space="preserve">                                                                                                                z dnia 18 grudnia 2008 r.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</si>
</sst>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</numFmts>
  <fonts count="17">
    <font>
      <sz val="10"/>
      <name val="Arial CE"/>
      <family val="0"/>
    </font>
    <font>
      <sz val="10"/>
      <name val="Times New Roman CE"/>
      <family val="1"/>
    </font>
    <font>
      <i/>
      <sz val="9"/>
      <name val="Times New Roman CE"/>
      <family val="1"/>
    </font>
    <font>
      <sz val="10"/>
      <name val="MS Sans Serif"/>
      <family val="0"/>
    </font>
    <font>
      <sz val="13"/>
      <name val="Times New Roman CE"/>
      <family val="1"/>
    </font>
    <font>
      <i/>
      <sz val="13"/>
      <name val="Times New Roman CE"/>
      <family val="1"/>
    </font>
    <font>
      <b/>
      <sz val="13"/>
      <name val="Times New Roman CE"/>
      <family val="1"/>
    </font>
    <font>
      <b/>
      <sz val="14"/>
      <name val="Times New Roman CE"/>
      <family val="1"/>
    </font>
    <font>
      <sz val="8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b/>
      <sz val="11"/>
      <name val="Times New Roman CE"/>
      <family val="1"/>
    </font>
    <font>
      <sz val="9"/>
      <name val="Times New Roman CE"/>
      <family val="1"/>
    </font>
    <font>
      <i/>
      <sz val="10"/>
      <name val="Times New Roman CE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49" fontId="2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17" applyFont="1" applyAlignment="1">
      <alignment horizontal="left" vertical="center"/>
      <protection/>
    </xf>
    <xf numFmtId="4" fontId="1" fillId="0" borderId="0" xfId="0" applyNumberFormat="1" applyFont="1" applyFill="1" applyBorder="1" applyAlignment="1" applyProtection="1">
      <alignment horizontal="center" vertical="top"/>
      <protection/>
    </xf>
    <xf numFmtId="3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49" fontId="5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centerContinuous"/>
    </xf>
    <xf numFmtId="0" fontId="4" fillId="0" borderId="0" xfId="0" applyNumberFormat="1" applyFont="1" applyFill="1" applyBorder="1" applyAlignment="1" applyProtection="1">
      <alignment vertical="top"/>
      <protection/>
    </xf>
    <xf numFmtId="3" fontId="4" fillId="0" borderId="0" xfId="0" applyNumberFormat="1" applyFont="1" applyFill="1" applyBorder="1" applyAlignment="1" applyProtection="1">
      <alignment horizontal="center" vertical="top"/>
      <protection/>
    </xf>
    <xf numFmtId="4" fontId="4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Font="1" applyAlignment="1">
      <alignment horizontal="center"/>
    </xf>
    <xf numFmtId="3" fontId="1" fillId="0" borderId="0" xfId="0" applyNumberFormat="1" applyFont="1" applyFill="1" applyBorder="1" applyAlignment="1" applyProtection="1">
      <alignment horizontal="center"/>
      <protection/>
    </xf>
    <xf numFmtId="49" fontId="8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" xfId="0" applyNumberFormat="1" applyFont="1" applyFill="1" applyBorder="1" applyAlignment="1" applyProtection="1">
      <alignment horizontal="center" vertical="center" wrapText="1"/>
      <protection/>
    </xf>
    <xf numFmtId="49" fontId="10" fillId="0" borderId="2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0" fontId="8" fillId="0" borderId="3" xfId="0" applyNumberFormat="1" applyFont="1" applyFill="1" applyBorder="1" applyAlignment="1" applyProtection="1">
      <alignment horizontal="center" vertical="center"/>
      <protection/>
    </xf>
    <xf numFmtId="49" fontId="8" fillId="0" borderId="4" xfId="0" applyNumberFormat="1" applyFont="1" applyFill="1" applyBorder="1" applyAlignment="1" applyProtection="1">
      <alignment horizontal="center" vertical="center" wrapText="1"/>
      <protection/>
    </xf>
    <xf numFmtId="0" fontId="8" fillId="0" borderId="4" xfId="0" applyNumberFormat="1" applyFont="1" applyFill="1" applyBorder="1" applyAlignment="1" applyProtection="1">
      <alignment horizontal="center" vertical="center"/>
      <protection/>
    </xf>
    <xf numFmtId="0" fontId="8" fillId="0" borderId="5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4" xfId="0" applyFont="1" applyBorder="1" applyAlignment="1">
      <alignment horizontal="left" vertical="center" wrapText="1"/>
    </xf>
    <xf numFmtId="3" fontId="11" fillId="0" borderId="5" xfId="0" applyNumberFormat="1" applyFont="1" applyFill="1" applyBorder="1" applyAlignment="1" applyProtection="1">
      <alignment horizontal="right" vertical="center"/>
      <protection/>
    </xf>
    <xf numFmtId="49" fontId="12" fillId="0" borderId="4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vertical="center"/>
      <protection/>
    </xf>
    <xf numFmtId="3" fontId="11" fillId="0" borderId="4" xfId="0" applyNumberFormat="1" applyFont="1" applyFill="1" applyBorder="1" applyAlignment="1" applyProtection="1">
      <alignment horizontal="right" vertical="center"/>
      <protection/>
    </xf>
    <xf numFmtId="3" fontId="11" fillId="0" borderId="6" xfId="0" applyNumberFormat="1" applyFont="1" applyFill="1" applyBorder="1" applyAlignment="1" applyProtection="1">
      <alignment horizontal="right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" fillId="0" borderId="7" xfId="0" applyNumberFormat="1" applyFont="1" applyFill="1" applyBorder="1" applyAlignment="1" applyProtection="1">
      <alignment horizontal="center" vertical="center"/>
      <protection/>
    </xf>
    <xf numFmtId="49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NumberFormat="1" applyFont="1" applyFill="1" applyBorder="1" applyAlignment="1" applyProtection="1">
      <alignment vertical="center" wrapText="1"/>
      <protection/>
    </xf>
    <xf numFmtId="3" fontId="1" fillId="0" borderId="9" xfId="0" applyNumberFormat="1" applyFont="1" applyFill="1" applyBorder="1" applyAlignment="1" applyProtection="1">
      <alignment horizontal="right" vertical="center"/>
      <protection/>
    </xf>
    <xf numFmtId="3" fontId="1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8" xfId="0" applyNumberFormat="1" applyFont="1" applyFill="1" applyBorder="1" applyAlignment="1" applyProtection="1">
      <alignment vertical="center"/>
      <protection/>
    </xf>
    <xf numFmtId="49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3" fontId="1" fillId="0" borderId="12" xfId="0" applyNumberFormat="1" applyFont="1" applyFill="1" applyBorder="1" applyAlignment="1" applyProtection="1">
      <alignment horizontal="right" vertical="center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49" fontId="11" fillId="0" borderId="4" xfId="0" applyNumberFormat="1" applyFont="1" applyFill="1" applyBorder="1" applyAlignment="1" applyProtection="1">
      <alignment horizontal="center" vertical="center" wrapText="1"/>
      <protection/>
    </xf>
    <xf numFmtId="3" fontId="11" fillId="0" borderId="14" xfId="0" applyNumberFormat="1" applyFont="1" applyFill="1" applyBorder="1" applyAlignment="1" applyProtection="1">
      <alignment horizontal="right" vertical="center"/>
      <protection/>
    </xf>
    <xf numFmtId="49" fontId="11" fillId="0" borderId="3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/>
      <protection/>
    </xf>
    <xf numFmtId="0" fontId="13" fillId="0" borderId="16" xfId="0" applyNumberFormat="1" applyFont="1" applyFill="1" applyBorder="1" applyAlignment="1" applyProtection="1">
      <alignment vertical="center"/>
      <protection/>
    </xf>
    <xf numFmtId="0" fontId="13" fillId="0" borderId="17" xfId="0" applyNumberFormat="1" applyFont="1" applyFill="1" applyBorder="1" applyAlignment="1" applyProtection="1">
      <alignment vertical="center"/>
      <protection/>
    </xf>
    <xf numFmtId="3" fontId="13" fillId="0" borderId="18" xfId="0" applyNumberFormat="1" applyFont="1" applyFill="1" applyBorder="1" applyAlignment="1" applyProtection="1">
      <alignment horizontal="right" vertical="center"/>
      <protection/>
    </xf>
    <xf numFmtId="3" fontId="13" fillId="0" borderId="19" xfId="0" applyNumberFormat="1" applyFont="1" applyFill="1" applyBorder="1" applyAlignment="1" applyProtection="1">
      <alignment horizontal="right"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13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vertical="center" wrapText="1"/>
      <protection/>
    </xf>
    <xf numFmtId="3" fontId="13" fillId="0" borderId="11" xfId="0" applyNumberFormat="1" applyFont="1" applyFill="1" applyBorder="1" applyAlignment="1" applyProtection="1">
      <alignment horizontal="right" vertical="center"/>
      <protection/>
    </xf>
    <xf numFmtId="3" fontId="1" fillId="0" borderId="23" xfId="0" applyNumberFormat="1" applyFont="1" applyFill="1" applyBorder="1" applyAlignment="1" applyProtection="1">
      <alignment horizontal="right" vertical="center"/>
      <protection/>
    </xf>
    <xf numFmtId="0" fontId="2" fillId="0" borderId="21" xfId="0" applyNumberFormat="1" applyFont="1" applyFill="1" applyBorder="1" applyAlignment="1" applyProtection="1">
      <alignment vertical="center" wrapText="1"/>
      <protection/>
    </xf>
    <xf numFmtId="0" fontId="2" fillId="0" borderId="11" xfId="0" applyFont="1" applyBorder="1" applyAlignment="1">
      <alignment wrapText="1"/>
    </xf>
    <xf numFmtId="3" fontId="2" fillId="0" borderId="23" xfId="0" applyNumberFormat="1" applyFont="1" applyFill="1" applyBorder="1" applyAlignment="1" applyProtection="1">
      <alignment horizontal="right" vertical="center"/>
      <protection/>
    </xf>
    <xf numFmtId="0" fontId="2" fillId="0" borderId="18" xfId="0" applyFont="1" applyBorder="1" applyAlignment="1">
      <alignment wrapText="1"/>
    </xf>
    <xf numFmtId="3" fontId="1" fillId="0" borderId="11" xfId="0" applyNumberFormat="1" applyFont="1" applyFill="1" applyBorder="1" applyAlignment="1" applyProtection="1">
      <alignment horizontal="right" vertical="center"/>
      <protection/>
    </xf>
    <xf numFmtId="0" fontId="1" fillId="0" borderId="20" xfId="0" applyNumberFormat="1" applyFont="1" applyFill="1" applyBorder="1" applyAlignment="1" applyProtection="1">
      <alignment horizontal="center" vertical="center"/>
      <protection/>
    </xf>
    <xf numFmtId="49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3" fontId="1" fillId="0" borderId="22" xfId="0" applyNumberFormat="1" applyFont="1" applyFill="1" applyBorder="1" applyAlignment="1" applyProtection="1">
      <alignment horizontal="right" vertical="center"/>
      <protection/>
    </xf>
    <xf numFmtId="3" fontId="1" fillId="0" borderId="24" xfId="0" applyNumberFormat="1" applyFont="1" applyFill="1" applyBorder="1" applyAlignment="1" applyProtection="1">
      <alignment horizontal="right" vertical="center"/>
      <protection/>
    </xf>
    <xf numFmtId="49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vertical="center" wrapText="1"/>
      <protection/>
    </xf>
    <xf numFmtId="3" fontId="1" fillId="0" borderId="18" xfId="0" applyNumberFormat="1" applyFont="1" applyFill="1" applyBorder="1" applyAlignment="1" applyProtection="1">
      <alignment horizontal="right" vertical="center"/>
      <protection/>
    </xf>
    <xf numFmtId="3" fontId="2" fillId="0" borderId="25" xfId="0" applyNumberFormat="1" applyFont="1" applyFill="1" applyBorder="1" applyAlignment="1" applyProtection="1">
      <alignment horizontal="right" vertical="center"/>
      <protection/>
    </xf>
    <xf numFmtId="0" fontId="2" fillId="0" borderId="11" xfId="0" applyNumberFormat="1" applyFont="1" applyFill="1" applyBorder="1" applyAlignment="1" applyProtection="1">
      <alignment vertical="center" wrapText="1"/>
      <protection/>
    </xf>
    <xf numFmtId="3" fontId="1" fillId="0" borderId="8" xfId="0" applyNumberFormat="1" applyFont="1" applyFill="1" applyBorder="1" applyAlignment="1" applyProtection="1">
      <alignment horizontal="right" vertical="center"/>
      <protection/>
    </xf>
    <xf numFmtId="3" fontId="1" fillId="0" borderId="26" xfId="0" applyNumberFormat="1" applyFont="1" applyFill="1" applyBorder="1" applyAlignment="1" applyProtection="1">
      <alignment horizontal="right" vertical="center"/>
      <protection/>
    </xf>
    <xf numFmtId="165" fontId="14" fillId="0" borderId="8" xfId="19" applyNumberFormat="1" applyFont="1" applyFill="1" applyBorder="1" applyAlignment="1" applyProtection="1">
      <alignment vertical="center" wrapText="1"/>
      <protection locked="0"/>
    </xf>
    <xf numFmtId="3" fontId="1" fillId="0" borderId="17" xfId="0" applyNumberFormat="1" applyFont="1" applyFill="1" applyBorder="1" applyAlignment="1" applyProtection="1">
      <alignment horizontal="right" vertical="center"/>
      <protection/>
    </xf>
    <xf numFmtId="3" fontId="14" fillId="0" borderId="25" xfId="0" applyNumberFormat="1" applyFont="1" applyFill="1" applyBorder="1" applyAlignment="1" applyProtection="1">
      <alignment horizontal="right" vertical="center"/>
      <protection/>
    </xf>
    <xf numFmtId="0" fontId="13" fillId="0" borderId="27" xfId="0" applyNumberFormat="1" applyFont="1" applyFill="1" applyBorder="1" applyAlignment="1" applyProtection="1">
      <alignment horizontal="center" vertical="center"/>
      <protection/>
    </xf>
    <xf numFmtId="0" fontId="13" fillId="0" borderId="8" xfId="0" applyNumberFormat="1" applyFont="1" applyFill="1" applyBorder="1" applyAlignment="1" applyProtection="1">
      <alignment vertical="center"/>
      <protection/>
    </xf>
    <xf numFmtId="0" fontId="13" fillId="0" borderId="28" xfId="0" applyNumberFormat="1" applyFont="1" applyFill="1" applyBorder="1" applyAlignment="1" applyProtection="1">
      <alignment horizontal="left" vertical="center" wrapText="1"/>
      <protection/>
    </xf>
    <xf numFmtId="3" fontId="13" fillId="0" borderId="8" xfId="0" applyNumberFormat="1" applyFont="1" applyFill="1" applyBorder="1" applyAlignment="1" applyProtection="1">
      <alignment horizontal="right" vertical="center"/>
      <protection/>
    </xf>
    <xf numFmtId="3" fontId="13" fillId="0" borderId="10" xfId="0" applyNumberFormat="1" applyFont="1" applyFill="1" applyBorder="1" applyAlignment="1" applyProtection="1">
      <alignment horizontal="right" vertical="center"/>
      <protection/>
    </xf>
    <xf numFmtId="0" fontId="13" fillId="0" borderId="29" xfId="0" applyNumberFormat="1" applyFont="1" applyFill="1" applyBorder="1" applyAlignment="1" applyProtection="1">
      <alignment horizontal="center" vertical="center"/>
      <protection/>
    </xf>
    <xf numFmtId="0" fontId="15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vertical="center" wrapText="1"/>
    </xf>
    <xf numFmtId="3" fontId="2" fillId="0" borderId="8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49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Font="1" applyBorder="1" applyAlignment="1">
      <alignment vertical="center" wrapText="1"/>
    </xf>
    <xf numFmtId="49" fontId="2" fillId="0" borderId="11" xfId="0" applyNumberFormat="1" applyFont="1" applyBorder="1" applyAlignment="1">
      <alignment vertical="center" wrapText="1"/>
    </xf>
    <xf numFmtId="3" fontId="2" fillId="0" borderId="18" xfId="0" applyNumberFormat="1" applyFont="1" applyBorder="1" applyAlignment="1">
      <alignment horizontal="right"/>
    </xf>
    <xf numFmtId="0" fontId="13" fillId="0" borderId="28" xfId="0" applyNumberFormat="1" applyFont="1" applyFill="1" applyBorder="1" applyAlignment="1" applyProtection="1">
      <alignment vertical="center"/>
      <protection/>
    </xf>
    <xf numFmtId="49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vertical="center" wrapText="1"/>
      <protection/>
    </xf>
    <xf numFmtId="0" fontId="2" fillId="0" borderId="21" xfId="0" applyNumberFormat="1" applyFont="1" applyFill="1" applyBorder="1" applyAlignment="1" applyProtection="1">
      <alignment wrapText="1"/>
      <protection/>
    </xf>
    <xf numFmtId="3" fontId="2" fillId="0" borderId="11" xfId="0" applyNumberFormat="1" applyFont="1" applyFill="1" applyBorder="1" applyAlignment="1" applyProtection="1">
      <alignment horizontal="right" vertical="center"/>
      <protection/>
    </xf>
    <xf numFmtId="3" fontId="2" fillId="0" borderId="22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right" vertical="center"/>
    </xf>
    <xf numFmtId="0" fontId="2" fillId="0" borderId="11" xfId="0" applyNumberFormat="1" applyFont="1" applyFill="1" applyBorder="1" applyAlignment="1" applyProtection="1">
      <alignment vertical="center"/>
      <protection/>
    </xf>
    <xf numFmtId="3" fontId="2" fillId="0" borderId="18" xfId="0" applyNumberFormat="1" applyFont="1" applyFill="1" applyBorder="1" applyAlignment="1" applyProtection="1">
      <alignment horizontal="right" vertical="center"/>
      <protection/>
    </xf>
    <xf numFmtId="0" fontId="1" fillId="0" borderId="30" xfId="0" applyNumberFormat="1" applyFont="1" applyFill="1" applyBorder="1" applyAlignment="1" applyProtection="1">
      <alignment vertical="center" wrapText="1"/>
      <protection/>
    </xf>
    <xf numFmtId="0" fontId="6" fillId="0" borderId="31" xfId="0" applyNumberFormat="1" applyFont="1" applyFill="1" applyBorder="1" applyAlignment="1" applyProtection="1">
      <alignment horizontal="centerContinuous" vertical="center"/>
      <protection/>
    </xf>
    <xf numFmtId="0" fontId="11" fillId="0" borderId="4" xfId="0" applyNumberFormat="1" applyFont="1" applyFill="1" applyBorder="1" applyAlignment="1" applyProtection="1">
      <alignment horizontal="centerContinuous" vertical="center"/>
      <protection/>
    </xf>
    <xf numFmtId="49" fontId="2" fillId="0" borderId="17" xfId="0" applyNumberFormat="1" applyFont="1" applyBorder="1" applyAlignment="1">
      <alignment vertical="center" wrapText="1"/>
    </xf>
    <xf numFmtId="3" fontId="2" fillId="0" borderId="22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49" fontId="2" fillId="0" borderId="21" xfId="0" applyNumberFormat="1" applyFont="1" applyBorder="1" applyAlignment="1">
      <alignment vertical="center" wrapText="1"/>
    </xf>
    <xf numFmtId="49" fontId="2" fillId="0" borderId="11" xfId="0" applyNumberFormat="1" applyFont="1" applyFill="1" applyBorder="1" applyAlignment="1" applyProtection="1">
      <alignment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49" fontId="2" fillId="0" borderId="18" xfId="0" applyNumberFormat="1" applyFont="1" applyBorder="1" applyAlignment="1">
      <alignment vertical="center" wrapText="1"/>
    </xf>
    <xf numFmtId="49" fontId="2" fillId="0" borderId="21" xfId="0" applyNumberFormat="1" applyFont="1" applyFill="1" applyBorder="1" applyAlignment="1" applyProtection="1">
      <alignment vertical="center" wrapText="1"/>
      <protection/>
    </xf>
    <xf numFmtId="0" fontId="13" fillId="0" borderId="32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165" fontId="1" fillId="0" borderId="0" xfId="0" applyNumberFormat="1" applyFont="1" applyAlignment="1">
      <alignment horizontal="left" vertical="center"/>
    </xf>
  </cellXfs>
  <cellStyles count="7">
    <cellStyle name="Normal" xfId="0"/>
    <cellStyle name="Comma" xfId="15"/>
    <cellStyle name="Comma [0]" xfId="16"/>
    <cellStyle name="Normalny_ARK2WYD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4"/>
  <sheetViews>
    <sheetView tabSelected="1" workbookViewId="0" topLeftCell="A1">
      <selection activeCell="C2" sqref="C2:C4"/>
    </sheetView>
  </sheetViews>
  <sheetFormatPr defaultColWidth="9.00390625" defaultRowHeight="12.75"/>
  <cols>
    <col min="1" max="1" width="5.875" style="1" customWidth="1"/>
    <col min="2" max="2" width="9.625" style="2" customWidth="1"/>
    <col min="3" max="3" width="57.375" style="6" customWidth="1"/>
    <col min="4" max="4" width="13.25390625" style="4" hidden="1" customWidth="1"/>
    <col min="5" max="5" width="19.625" style="5" customWidth="1"/>
    <col min="6" max="16384" width="9.125" style="6" customWidth="1"/>
  </cols>
  <sheetData>
    <row r="1" ht="12.75">
      <c r="C1" s="3" t="s">
        <v>0</v>
      </c>
    </row>
    <row r="2" ht="12.75">
      <c r="C2" s="123" t="s">
        <v>103</v>
      </c>
    </row>
    <row r="3" spans="1:3" s="9" customFormat="1" ht="12.75" customHeight="1">
      <c r="A3" s="7"/>
      <c r="B3" s="8"/>
      <c r="C3" s="123" t="s">
        <v>1</v>
      </c>
    </row>
    <row r="4" spans="1:3" s="9" customFormat="1" ht="14.25" customHeight="1">
      <c r="A4" s="7"/>
      <c r="B4" s="8"/>
      <c r="C4" s="123" t="s">
        <v>104</v>
      </c>
    </row>
    <row r="5" spans="1:5" s="13" customFormat="1" ht="17.25" customHeight="1">
      <c r="A5" s="10"/>
      <c r="B5" s="11"/>
      <c r="C5" s="12" t="s">
        <v>2</v>
      </c>
      <c r="E5" s="14"/>
    </row>
    <row r="6" spans="1:5" s="13" customFormat="1" ht="16.5">
      <c r="A6" s="10"/>
      <c r="B6" s="11"/>
      <c r="C6" s="12" t="s">
        <v>3</v>
      </c>
      <c r="E6" s="14"/>
    </row>
    <row r="7" spans="1:5" s="13" customFormat="1" ht="15.75" customHeight="1">
      <c r="A7" s="10"/>
      <c r="B7" s="11"/>
      <c r="C7" s="12" t="s">
        <v>4</v>
      </c>
      <c r="D7" s="15"/>
      <c r="E7" s="14"/>
    </row>
    <row r="8" spans="1:5" s="13" customFormat="1" ht="15.75" customHeight="1">
      <c r="A8" s="10"/>
      <c r="B8" s="11"/>
      <c r="C8" s="12" t="s">
        <v>99</v>
      </c>
      <c r="D8" s="15"/>
      <c r="E8" s="14"/>
    </row>
    <row r="9" spans="1:5" ht="12.75" customHeight="1" thickBot="1">
      <c r="A9" s="1" t="s">
        <v>5</v>
      </c>
      <c r="C9" s="16"/>
      <c r="E9" s="17" t="s">
        <v>6</v>
      </c>
    </row>
    <row r="10" ht="8.25" customHeight="1" hidden="1">
      <c r="B10" s="18"/>
    </row>
    <row r="11" spans="1:5" s="23" customFormat="1" ht="34.5" customHeight="1" thickBot="1" thickTop="1">
      <c r="A11" s="19" t="s">
        <v>7</v>
      </c>
      <c r="B11" s="20" t="s">
        <v>8</v>
      </c>
      <c r="C11" s="21" t="s">
        <v>9</v>
      </c>
      <c r="D11" s="22" t="s">
        <v>10</v>
      </c>
      <c r="E11" s="121" t="s">
        <v>98</v>
      </c>
    </row>
    <row r="12" spans="1:5" s="28" customFormat="1" ht="12.75" customHeight="1" thickBot="1" thickTop="1">
      <c r="A12" s="24">
        <v>1</v>
      </c>
      <c r="B12" s="25" t="s">
        <v>11</v>
      </c>
      <c r="C12" s="26">
        <v>3</v>
      </c>
      <c r="D12" s="26">
        <v>4</v>
      </c>
      <c r="E12" s="27">
        <v>4</v>
      </c>
    </row>
    <row r="13" spans="1:5" s="28" customFormat="1" ht="33" thickBot="1" thickTop="1">
      <c r="A13" s="29" t="s">
        <v>12</v>
      </c>
      <c r="B13" s="25"/>
      <c r="C13" s="30" t="s">
        <v>13</v>
      </c>
      <c r="D13" s="26"/>
      <c r="E13" s="31">
        <v>345000</v>
      </c>
    </row>
    <row r="14" spans="1:5" s="36" customFormat="1" ht="24.75" customHeight="1" thickBot="1" thickTop="1">
      <c r="A14" s="29" t="s">
        <v>14</v>
      </c>
      <c r="B14" s="32" t="s">
        <v>15</v>
      </c>
      <c r="C14" s="33" t="s">
        <v>16</v>
      </c>
      <c r="D14" s="34">
        <f>SUM(D15:D16)</f>
        <v>629047</v>
      </c>
      <c r="E14" s="35">
        <f>SUM(E15:E17)</f>
        <v>1655000</v>
      </c>
    </row>
    <row r="15" spans="1:5" s="9" customFormat="1" ht="29.25" customHeight="1" thickTop="1">
      <c r="A15" s="37"/>
      <c r="B15" s="38" t="s">
        <v>17</v>
      </c>
      <c r="C15" s="39" t="s">
        <v>18</v>
      </c>
      <c r="D15" s="40">
        <v>594047</v>
      </c>
      <c r="E15" s="41">
        <v>4000</v>
      </c>
    </row>
    <row r="16" spans="1:5" s="9" customFormat="1" ht="17.25" customHeight="1">
      <c r="A16" s="37"/>
      <c r="B16" s="38" t="s">
        <v>19</v>
      </c>
      <c r="C16" s="42" t="s">
        <v>20</v>
      </c>
      <c r="D16" s="40">
        <v>35000</v>
      </c>
      <c r="E16" s="41">
        <v>1621000</v>
      </c>
    </row>
    <row r="17" spans="1:5" s="9" customFormat="1" ht="17.25" customHeight="1" thickBot="1">
      <c r="A17" s="37"/>
      <c r="B17" s="43" t="s">
        <v>21</v>
      </c>
      <c r="C17" s="44" t="s">
        <v>22</v>
      </c>
      <c r="D17" s="45"/>
      <c r="E17" s="46">
        <v>30000</v>
      </c>
    </row>
    <row r="18" spans="1:5" s="36" customFormat="1" ht="23.25" customHeight="1" thickBot="1" thickTop="1">
      <c r="A18" s="47" t="s">
        <v>23</v>
      </c>
      <c r="B18" s="48"/>
      <c r="C18" s="30" t="s">
        <v>24</v>
      </c>
      <c r="D18" s="49"/>
      <c r="E18" s="35">
        <f>E13+E14</f>
        <v>2000000</v>
      </c>
    </row>
    <row r="19" spans="1:5" s="36" customFormat="1" ht="25.5" customHeight="1" thickBot="1" thickTop="1">
      <c r="A19" s="50" t="s">
        <v>25</v>
      </c>
      <c r="B19" s="32" t="s">
        <v>15</v>
      </c>
      <c r="C19" s="33" t="s">
        <v>26</v>
      </c>
      <c r="D19" s="34" t="e">
        <f>D20+D30+#REF!+D48</f>
        <v>#REF!</v>
      </c>
      <c r="E19" s="35">
        <f>E20+E30+E48+E67</f>
        <v>2000000</v>
      </c>
    </row>
    <row r="20" spans="1:5" s="56" customFormat="1" ht="18.75" customHeight="1" thickTop="1">
      <c r="A20" s="51" t="s">
        <v>27</v>
      </c>
      <c r="B20" s="52"/>
      <c r="C20" s="53" t="s">
        <v>28</v>
      </c>
      <c r="D20" s="54">
        <f>SUM(D24:D28)</f>
        <v>113000</v>
      </c>
      <c r="E20" s="55">
        <f>E21+E25+E28+E29</f>
        <v>184000</v>
      </c>
    </row>
    <row r="21" spans="1:5" s="56" customFormat="1" ht="30" customHeight="1">
      <c r="A21" s="57"/>
      <c r="B21" s="58">
        <v>2450</v>
      </c>
      <c r="C21" s="59" t="s">
        <v>29</v>
      </c>
      <c r="D21" s="60"/>
      <c r="E21" s="61">
        <f>SUM(E23:E24)</f>
        <v>70000</v>
      </c>
    </row>
    <row r="22" spans="1:5" s="56" customFormat="1" ht="13.5" customHeight="1">
      <c r="A22" s="57"/>
      <c r="B22" s="58"/>
      <c r="C22" s="62" t="s">
        <v>30</v>
      </c>
      <c r="D22" s="60"/>
      <c r="E22" s="61"/>
    </row>
    <row r="23" spans="1:5" s="56" customFormat="1" ht="37.5" customHeight="1">
      <c r="A23" s="57"/>
      <c r="B23" s="58"/>
      <c r="C23" s="63" t="s">
        <v>31</v>
      </c>
      <c r="D23" s="60"/>
      <c r="E23" s="64">
        <v>40000</v>
      </c>
    </row>
    <row r="24" spans="1:5" s="56" customFormat="1" ht="36">
      <c r="A24" s="57"/>
      <c r="B24" s="58"/>
      <c r="C24" s="65" t="s">
        <v>32</v>
      </c>
      <c r="D24" s="66">
        <v>50000</v>
      </c>
      <c r="E24" s="64">
        <v>30000</v>
      </c>
    </row>
    <row r="25" spans="1:5" s="9" customFormat="1" ht="15" customHeight="1">
      <c r="A25" s="67"/>
      <c r="B25" s="68" t="s">
        <v>33</v>
      </c>
      <c r="C25" s="69" t="s">
        <v>34</v>
      </c>
      <c r="D25" s="70">
        <v>37600</v>
      </c>
      <c r="E25" s="71">
        <v>68000</v>
      </c>
    </row>
    <row r="26" spans="1:5" s="9" customFormat="1" ht="24.75" customHeight="1">
      <c r="A26" s="67"/>
      <c r="B26" s="72"/>
      <c r="C26" s="73" t="s">
        <v>35</v>
      </c>
      <c r="D26" s="74"/>
      <c r="E26" s="75">
        <v>7000</v>
      </c>
    </row>
    <row r="27" spans="1:5" s="9" customFormat="1" ht="24" hidden="1">
      <c r="A27" s="67"/>
      <c r="B27" s="43"/>
      <c r="C27" s="76" t="s">
        <v>36</v>
      </c>
      <c r="D27" s="66"/>
      <c r="E27" s="64"/>
    </row>
    <row r="28" spans="1:5" s="9" customFormat="1" ht="17.25" customHeight="1">
      <c r="A28" s="67"/>
      <c r="B28" s="38" t="s">
        <v>37</v>
      </c>
      <c r="C28" s="42" t="s">
        <v>38</v>
      </c>
      <c r="D28" s="77">
        <v>25400</v>
      </c>
      <c r="E28" s="78">
        <v>41000</v>
      </c>
    </row>
    <row r="29" spans="1:5" s="9" customFormat="1" ht="24">
      <c r="A29" s="67"/>
      <c r="B29" s="43" t="s">
        <v>39</v>
      </c>
      <c r="C29" s="79" t="s">
        <v>40</v>
      </c>
      <c r="D29" s="80"/>
      <c r="E29" s="81">
        <v>5000</v>
      </c>
    </row>
    <row r="30" spans="1:5" s="56" customFormat="1" ht="27.75" customHeight="1">
      <c r="A30" s="82" t="s">
        <v>41</v>
      </c>
      <c r="B30" s="83"/>
      <c r="C30" s="84" t="s">
        <v>42</v>
      </c>
      <c r="D30" s="85">
        <f>SUM(D33:D42)</f>
        <v>393000</v>
      </c>
      <c r="E30" s="86">
        <f>E31+E32+E33</f>
        <v>815000</v>
      </c>
    </row>
    <row r="31" spans="1:5" s="56" customFormat="1" ht="41.25" customHeight="1">
      <c r="A31" s="87"/>
      <c r="B31" s="58">
        <v>2450</v>
      </c>
      <c r="C31" s="59" t="s">
        <v>77</v>
      </c>
      <c r="D31" s="70">
        <v>0</v>
      </c>
      <c r="E31" s="71">
        <v>15000</v>
      </c>
    </row>
    <row r="32" spans="1:5" s="9" customFormat="1" ht="15" customHeight="1">
      <c r="A32" s="67"/>
      <c r="B32" s="68" t="s">
        <v>33</v>
      </c>
      <c r="C32" s="69" t="s">
        <v>34</v>
      </c>
      <c r="D32" s="70">
        <v>37600</v>
      </c>
      <c r="E32" s="71">
        <v>80000</v>
      </c>
    </row>
    <row r="33" spans="1:5" s="9" customFormat="1" ht="15.75" customHeight="1">
      <c r="A33" s="88"/>
      <c r="B33" s="68" t="s">
        <v>37</v>
      </c>
      <c r="C33" s="69" t="s">
        <v>38</v>
      </c>
      <c r="D33" s="70">
        <v>234000</v>
      </c>
      <c r="E33" s="71">
        <f>SUM(E35:E47)</f>
        <v>720000</v>
      </c>
    </row>
    <row r="34" spans="1:5" s="9" customFormat="1" ht="12" customHeight="1">
      <c r="A34" s="88"/>
      <c r="B34" s="43"/>
      <c r="C34" s="62" t="s">
        <v>30</v>
      </c>
      <c r="D34" s="66"/>
      <c r="E34" s="61"/>
    </row>
    <row r="35" spans="1:5" s="9" customFormat="1" ht="24.75" customHeight="1">
      <c r="A35" s="89"/>
      <c r="B35" s="90"/>
      <c r="C35" s="91" t="s">
        <v>43</v>
      </c>
      <c r="D35" s="92">
        <v>60000</v>
      </c>
      <c r="E35" s="64">
        <v>120000</v>
      </c>
    </row>
    <row r="36" spans="1:5" s="9" customFormat="1" ht="26.25" customHeight="1">
      <c r="A36" s="89"/>
      <c r="B36" s="90"/>
      <c r="C36" s="91" t="s">
        <v>44</v>
      </c>
      <c r="D36" s="92">
        <v>20000</v>
      </c>
      <c r="E36" s="64">
        <v>50000</v>
      </c>
    </row>
    <row r="37" spans="1:5" s="9" customFormat="1" ht="23.25" customHeight="1">
      <c r="A37" s="89"/>
      <c r="B37" s="90"/>
      <c r="C37" s="91" t="s">
        <v>45</v>
      </c>
      <c r="D37" s="93">
        <v>20000</v>
      </c>
      <c r="E37" s="64">
        <v>20000</v>
      </c>
    </row>
    <row r="38" spans="1:5" s="9" customFormat="1" ht="24">
      <c r="A38" s="117"/>
      <c r="B38" s="95"/>
      <c r="C38" s="96" t="s">
        <v>78</v>
      </c>
      <c r="D38" s="94">
        <v>20000</v>
      </c>
      <c r="E38" s="75">
        <v>80000</v>
      </c>
    </row>
    <row r="39" spans="1:5" s="9" customFormat="1" ht="24">
      <c r="A39" s="89"/>
      <c r="B39" s="90"/>
      <c r="C39" s="91" t="s">
        <v>79</v>
      </c>
      <c r="D39" s="94">
        <v>14000</v>
      </c>
      <c r="E39" s="64">
        <v>50000</v>
      </c>
    </row>
    <row r="40" spans="1:5" s="9" customFormat="1" ht="36">
      <c r="A40" s="89"/>
      <c r="B40" s="90"/>
      <c r="C40" s="91" t="s">
        <v>80</v>
      </c>
      <c r="D40" s="113">
        <v>20000</v>
      </c>
      <c r="E40" s="64">
        <v>30000</v>
      </c>
    </row>
    <row r="41" spans="1:5" s="9" customFormat="1" ht="36">
      <c r="A41" s="89"/>
      <c r="B41" s="90"/>
      <c r="C41" s="97" t="s">
        <v>81</v>
      </c>
      <c r="D41" s="114"/>
      <c r="E41" s="64">
        <v>60000</v>
      </c>
    </row>
    <row r="42" spans="1:5" s="9" customFormat="1" ht="27" customHeight="1">
      <c r="A42" s="89"/>
      <c r="B42" s="90"/>
      <c r="C42" s="91" t="s">
        <v>46</v>
      </c>
      <c r="D42" s="114">
        <v>5000</v>
      </c>
      <c r="E42" s="64">
        <v>20000</v>
      </c>
    </row>
    <row r="43" spans="1:5" s="9" customFormat="1" ht="12.75">
      <c r="A43" s="89"/>
      <c r="B43" s="90"/>
      <c r="C43" s="115" t="s">
        <v>82</v>
      </c>
      <c r="D43" s="114"/>
      <c r="E43" s="64">
        <v>40000</v>
      </c>
    </row>
    <row r="44" spans="1:5" s="9" customFormat="1" ht="27" customHeight="1">
      <c r="A44" s="89"/>
      <c r="B44" s="90"/>
      <c r="C44" s="115" t="s">
        <v>83</v>
      </c>
      <c r="D44" s="114"/>
      <c r="E44" s="64">
        <v>30000</v>
      </c>
    </row>
    <row r="45" spans="1:5" s="9" customFormat="1" ht="27" customHeight="1">
      <c r="A45" s="89"/>
      <c r="B45" s="90"/>
      <c r="C45" s="115" t="s">
        <v>84</v>
      </c>
      <c r="D45" s="114"/>
      <c r="E45" s="64">
        <v>40000</v>
      </c>
    </row>
    <row r="46" spans="1:5" s="9" customFormat="1" ht="27" customHeight="1">
      <c r="A46" s="89"/>
      <c r="B46" s="90"/>
      <c r="C46" s="115" t="s">
        <v>85</v>
      </c>
      <c r="D46" s="114"/>
      <c r="E46" s="64">
        <v>80000</v>
      </c>
    </row>
    <row r="47" spans="1:5" s="9" customFormat="1" ht="15.75" customHeight="1">
      <c r="A47" s="89"/>
      <c r="B47" s="95"/>
      <c r="C47" s="112" t="s">
        <v>86</v>
      </c>
      <c r="D47" s="98"/>
      <c r="E47" s="75">
        <v>100000</v>
      </c>
    </row>
    <row r="48" spans="1:5" s="56" customFormat="1" ht="21" customHeight="1">
      <c r="A48" s="82" t="s">
        <v>48</v>
      </c>
      <c r="B48" s="83"/>
      <c r="C48" s="99" t="s">
        <v>49</v>
      </c>
      <c r="D48" s="85">
        <f>SUM(D55:D60)</f>
        <v>270000</v>
      </c>
      <c r="E48" s="86">
        <f>E49+E55</f>
        <v>300000</v>
      </c>
    </row>
    <row r="49" spans="1:5" s="56" customFormat="1" ht="28.5" customHeight="1">
      <c r="A49" s="87"/>
      <c r="B49" s="58">
        <v>2450</v>
      </c>
      <c r="C49" s="59" t="s">
        <v>50</v>
      </c>
      <c r="D49" s="70">
        <v>0</v>
      </c>
      <c r="E49" s="71">
        <f>SUM(E50:E54)</f>
        <v>220000</v>
      </c>
    </row>
    <row r="50" spans="1:5" s="56" customFormat="1" ht="19.5" customHeight="1">
      <c r="A50" s="57"/>
      <c r="B50" s="58"/>
      <c r="C50" s="116" t="s">
        <v>51</v>
      </c>
      <c r="D50" s="66"/>
      <c r="E50" s="64">
        <v>100000</v>
      </c>
    </row>
    <row r="51" spans="1:5" s="56" customFormat="1" ht="17.25" customHeight="1">
      <c r="A51" s="57"/>
      <c r="B51" s="58"/>
      <c r="C51" s="116" t="s">
        <v>87</v>
      </c>
      <c r="D51" s="66"/>
      <c r="E51" s="64">
        <v>10000</v>
      </c>
    </row>
    <row r="52" spans="1:5" s="56" customFormat="1" ht="17.25" customHeight="1">
      <c r="A52" s="57"/>
      <c r="B52" s="58"/>
      <c r="C52" s="116" t="s">
        <v>88</v>
      </c>
      <c r="D52" s="66"/>
      <c r="E52" s="64">
        <v>50000</v>
      </c>
    </row>
    <row r="53" spans="1:5" s="56" customFormat="1" ht="24">
      <c r="A53" s="57"/>
      <c r="B53" s="58"/>
      <c r="C53" s="116" t="s">
        <v>89</v>
      </c>
      <c r="D53" s="66"/>
      <c r="E53" s="64">
        <v>50000</v>
      </c>
    </row>
    <row r="54" spans="1:5" s="56" customFormat="1" ht="14.25">
      <c r="A54" s="57"/>
      <c r="B54" s="58"/>
      <c r="C54" s="116" t="s">
        <v>90</v>
      </c>
      <c r="D54" s="66"/>
      <c r="E54" s="64">
        <v>10000</v>
      </c>
    </row>
    <row r="55" spans="1:5" s="56" customFormat="1" ht="15.75" customHeight="1">
      <c r="A55" s="88"/>
      <c r="B55" s="68" t="s">
        <v>37</v>
      </c>
      <c r="C55" s="59" t="s">
        <v>38</v>
      </c>
      <c r="D55" s="70">
        <v>70000</v>
      </c>
      <c r="E55" s="71">
        <f>SUM(E57:E59)</f>
        <v>80000</v>
      </c>
    </row>
    <row r="56" spans="1:5" s="56" customFormat="1" ht="13.5" customHeight="1">
      <c r="A56" s="88"/>
      <c r="B56" s="100"/>
      <c r="C56" s="62" t="s">
        <v>30</v>
      </c>
      <c r="D56" s="66"/>
      <c r="E56" s="61"/>
    </row>
    <row r="57" spans="1:5" s="56" customFormat="1" ht="27" customHeight="1">
      <c r="A57" s="88"/>
      <c r="B57" s="100"/>
      <c r="C57" s="91" t="s">
        <v>52</v>
      </c>
      <c r="D57" s="66"/>
      <c r="E57" s="64">
        <v>10000</v>
      </c>
    </row>
    <row r="58" spans="1:5" s="56" customFormat="1" ht="17.25" customHeight="1">
      <c r="A58" s="88"/>
      <c r="B58" s="100"/>
      <c r="C58" s="97" t="s">
        <v>91</v>
      </c>
      <c r="D58" s="66"/>
      <c r="E58" s="64">
        <v>20000</v>
      </c>
    </row>
    <row r="59" spans="1:5" s="56" customFormat="1" ht="36">
      <c r="A59" s="88"/>
      <c r="B59" s="100"/>
      <c r="C59" s="96" t="s">
        <v>53</v>
      </c>
      <c r="D59" s="74"/>
      <c r="E59" s="75">
        <v>50000</v>
      </c>
    </row>
    <row r="60" spans="1:5" s="56" customFormat="1" ht="37.5" customHeight="1" hidden="1">
      <c r="A60" s="88"/>
      <c r="B60" s="68" t="s">
        <v>54</v>
      </c>
      <c r="C60" s="101" t="s">
        <v>55</v>
      </c>
      <c r="D60" s="66">
        <v>200000</v>
      </c>
      <c r="E60" s="61">
        <v>0</v>
      </c>
    </row>
    <row r="61" spans="1:5" s="56" customFormat="1" ht="15.75" customHeight="1" hidden="1">
      <c r="A61" s="88"/>
      <c r="B61" s="90"/>
      <c r="C61" s="102" t="s">
        <v>30</v>
      </c>
      <c r="D61" s="103"/>
      <c r="E61" s="64"/>
    </row>
    <row r="62" spans="1:5" s="56" customFormat="1" ht="26.25" customHeight="1" hidden="1">
      <c r="A62" s="88"/>
      <c r="B62" s="90"/>
      <c r="C62" s="91" t="s">
        <v>56</v>
      </c>
      <c r="D62" s="104">
        <v>50000</v>
      </c>
      <c r="E62" s="64"/>
    </row>
    <row r="63" spans="1:5" s="56" customFormat="1" ht="17.25" customHeight="1" hidden="1">
      <c r="A63" s="88"/>
      <c r="B63" s="90"/>
      <c r="C63" s="91" t="s">
        <v>57</v>
      </c>
      <c r="D63" s="105">
        <v>40000</v>
      </c>
      <c r="E63" s="64"/>
    </row>
    <row r="64" spans="1:5" s="56" customFormat="1" ht="29.25" customHeight="1" hidden="1">
      <c r="A64" s="88"/>
      <c r="B64" s="90"/>
      <c r="C64" s="91" t="s">
        <v>58</v>
      </c>
      <c r="D64" s="105">
        <v>40000</v>
      </c>
      <c r="E64" s="64"/>
    </row>
    <row r="65" spans="1:5" s="56" customFormat="1" ht="27.75" customHeight="1" hidden="1">
      <c r="A65" s="88"/>
      <c r="B65" s="90"/>
      <c r="C65" s="91" t="s">
        <v>59</v>
      </c>
      <c r="D65" s="105">
        <v>40000</v>
      </c>
      <c r="E65" s="64"/>
    </row>
    <row r="66" spans="1:5" s="56" customFormat="1" ht="18" customHeight="1" hidden="1">
      <c r="A66" s="88"/>
      <c r="B66" s="95"/>
      <c r="C66" s="96" t="s">
        <v>60</v>
      </c>
      <c r="D66" s="106"/>
      <c r="E66" s="75"/>
    </row>
    <row r="67" spans="1:5" s="56" customFormat="1" ht="21.75" customHeight="1">
      <c r="A67" s="82" t="s">
        <v>61</v>
      </c>
      <c r="B67" s="83"/>
      <c r="C67" s="99" t="s">
        <v>62</v>
      </c>
      <c r="D67" s="85">
        <f>SUM(D68:D87)</f>
        <v>728000</v>
      </c>
      <c r="E67" s="86">
        <f>E68+E74+E85+E86+E87</f>
        <v>701000</v>
      </c>
    </row>
    <row r="68" spans="1:5" s="56" customFormat="1" ht="15.75" customHeight="1">
      <c r="A68" s="57"/>
      <c r="B68" s="43" t="s">
        <v>33</v>
      </c>
      <c r="C68" s="44" t="s">
        <v>34</v>
      </c>
      <c r="D68" s="66">
        <v>49000</v>
      </c>
      <c r="E68" s="61">
        <f>SUM(E70:E73)</f>
        <v>83000</v>
      </c>
    </row>
    <row r="69" spans="1:5" s="56" customFormat="1" ht="14.25" customHeight="1">
      <c r="A69" s="57"/>
      <c r="B69" s="43"/>
      <c r="C69" s="62" t="s">
        <v>30</v>
      </c>
      <c r="D69" s="66"/>
      <c r="E69" s="61"/>
    </row>
    <row r="70" spans="1:5" s="56" customFormat="1" ht="24.75" customHeight="1">
      <c r="A70" s="57"/>
      <c r="B70" s="90"/>
      <c r="C70" s="76" t="s">
        <v>63</v>
      </c>
      <c r="D70" s="103"/>
      <c r="E70" s="64">
        <v>15000</v>
      </c>
    </row>
    <row r="71" spans="1:5" s="56" customFormat="1" ht="15.75" customHeight="1">
      <c r="A71" s="57"/>
      <c r="B71" s="90"/>
      <c r="C71" s="107" t="s">
        <v>64</v>
      </c>
      <c r="D71" s="103"/>
      <c r="E71" s="64">
        <v>15000</v>
      </c>
    </row>
    <row r="72" spans="1:5" s="56" customFormat="1" ht="24" customHeight="1">
      <c r="A72" s="57"/>
      <c r="B72" s="90"/>
      <c r="C72" s="76" t="s">
        <v>65</v>
      </c>
      <c r="D72" s="103"/>
      <c r="E72" s="64">
        <v>3000</v>
      </c>
    </row>
    <row r="73" spans="1:5" s="118" customFormat="1" ht="48">
      <c r="A73" s="117"/>
      <c r="B73" s="95"/>
      <c r="C73" s="119" t="s">
        <v>92</v>
      </c>
      <c r="D73" s="108"/>
      <c r="E73" s="75">
        <v>50000</v>
      </c>
    </row>
    <row r="74" spans="1:5" s="56" customFormat="1" ht="16.5" customHeight="1">
      <c r="A74" s="57"/>
      <c r="B74" s="43" t="s">
        <v>37</v>
      </c>
      <c r="C74" s="101" t="s">
        <v>38</v>
      </c>
      <c r="D74" s="66">
        <v>349000</v>
      </c>
      <c r="E74" s="61">
        <f>SUM(E76:E84)</f>
        <v>327000</v>
      </c>
    </row>
    <row r="75" spans="1:5" s="56" customFormat="1" ht="10.5" customHeight="1">
      <c r="A75" s="57"/>
      <c r="B75" s="43"/>
      <c r="C75" s="62" t="s">
        <v>30</v>
      </c>
      <c r="D75" s="66"/>
      <c r="E75" s="61"/>
    </row>
    <row r="76" spans="1:5" s="56" customFormat="1" ht="14.25" customHeight="1">
      <c r="A76" s="57"/>
      <c r="B76" s="43"/>
      <c r="C76" s="91" t="s">
        <v>66</v>
      </c>
      <c r="D76" s="103"/>
      <c r="E76" s="64">
        <v>15000</v>
      </c>
    </row>
    <row r="77" spans="1:5" s="56" customFormat="1" ht="24">
      <c r="A77" s="57"/>
      <c r="B77" s="43"/>
      <c r="C77" s="76" t="s">
        <v>63</v>
      </c>
      <c r="D77" s="103"/>
      <c r="E77" s="64">
        <v>5000</v>
      </c>
    </row>
    <row r="78" spans="1:5" s="56" customFormat="1" ht="14.25" customHeight="1">
      <c r="A78" s="51"/>
      <c r="B78" s="72"/>
      <c r="C78" s="96" t="s">
        <v>67</v>
      </c>
      <c r="D78" s="108"/>
      <c r="E78" s="75">
        <v>10000</v>
      </c>
    </row>
    <row r="79" spans="1:5" s="56" customFormat="1" ht="24">
      <c r="A79" s="57"/>
      <c r="B79" s="43"/>
      <c r="C79" s="91" t="s">
        <v>68</v>
      </c>
      <c r="D79" s="103"/>
      <c r="E79" s="64">
        <v>2000</v>
      </c>
    </row>
    <row r="80" spans="1:5" s="56" customFormat="1" ht="13.5" customHeight="1">
      <c r="A80" s="57"/>
      <c r="B80" s="43"/>
      <c r="C80" s="91" t="s">
        <v>69</v>
      </c>
      <c r="D80" s="103"/>
      <c r="E80" s="64">
        <v>20000</v>
      </c>
    </row>
    <row r="81" spans="1:5" s="56" customFormat="1" ht="25.5" customHeight="1">
      <c r="A81" s="57"/>
      <c r="B81" s="43"/>
      <c r="C81" s="91" t="s">
        <v>70</v>
      </c>
      <c r="D81" s="103"/>
      <c r="E81" s="64">
        <v>200000</v>
      </c>
    </row>
    <row r="82" spans="1:5" s="56" customFormat="1" ht="48">
      <c r="A82" s="57"/>
      <c r="B82" s="43"/>
      <c r="C82" s="97" t="s">
        <v>93</v>
      </c>
      <c r="D82" s="103"/>
      <c r="E82" s="64">
        <v>20000</v>
      </c>
    </row>
    <row r="83" spans="1:5" s="56" customFormat="1" ht="17.25" customHeight="1">
      <c r="A83" s="57"/>
      <c r="B83" s="43"/>
      <c r="C83" s="97" t="s">
        <v>94</v>
      </c>
      <c r="D83" s="103"/>
      <c r="E83" s="64">
        <v>50000</v>
      </c>
    </row>
    <row r="84" spans="1:5" s="56" customFormat="1" ht="24">
      <c r="A84" s="51"/>
      <c r="B84" s="72"/>
      <c r="C84" s="96" t="s">
        <v>71</v>
      </c>
      <c r="D84" s="108"/>
      <c r="E84" s="75">
        <v>5000</v>
      </c>
    </row>
    <row r="85" spans="1:5" s="9" customFormat="1" ht="31.5" customHeight="1">
      <c r="A85" s="87"/>
      <c r="B85" s="43" t="s">
        <v>47</v>
      </c>
      <c r="C85" s="101" t="s">
        <v>72</v>
      </c>
      <c r="D85" s="66">
        <v>110000</v>
      </c>
      <c r="E85" s="61">
        <v>200000</v>
      </c>
    </row>
    <row r="86" spans="1:5" s="9" customFormat="1" ht="36.75">
      <c r="A86" s="82"/>
      <c r="B86" s="68" t="s">
        <v>73</v>
      </c>
      <c r="C86" s="59" t="s">
        <v>74</v>
      </c>
      <c r="D86" s="70">
        <v>110000</v>
      </c>
      <c r="E86" s="71">
        <v>11000</v>
      </c>
    </row>
    <row r="87" spans="1:5" s="9" customFormat="1" ht="38.25">
      <c r="A87" s="57"/>
      <c r="B87" s="68" t="s">
        <v>54</v>
      </c>
      <c r="C87" s="109" t="s">
        <v>95</v>
      </c>
      <c r="D87" s="70">
        <v>110000</v>
      </c>
      <c r="E87" s="71">
        <f>SUM(E89:E90)</f>
        <v>80000</v>
      </c>
    </row>
    <row r="88" spans="1:5" s="56" customFormat="1" ht="13.5" customHeight="1">
      <c r="A88" s="57"/>
      <c r="B88" s="43"/>
      <c r="C88" s="62" t="s">
        <v>30</v>
      </c>
      <c r="D88" s="66"/>
      <c r="E88" s="61"/>
    </row>
    <row r="89" spans="1:5" s="9" customFormat="1" ht="24">
      <c r="A89" s="57"/>
      <c r="B89" s="100"/>
      <c r="C89" s="120" t="s">
        <v>96</v>
      </c>
      <c r="D89" s="66"/>
      <c r="E89" s="64">
        <v>30000</v>
      </c>
    </row>
    <row r="90" spans="1:5" s="9" customFormat="1" ht="17.25" customHeight="1" thickBot="1">
      <c r="A90" s="57"/>
      <c r="B90" s="100"/>
      <c r="C90" s="120" t="s">
        <v>97</v>
      </c>
      <c r="D90" s="103"/>
      <c r="E90" s="64">
        <v>50000</v>
      </c>
    </row>
    <row r="91" spans="1:5" s="36" customFormat="1" ht="28.5" customHeight="1" thickBot="1" thickTop="1">
      <c r="A91" s="29" t="s">
        <v>75</v>
      </c>
      <c r="B91" s="110" t="s">
        <v>76</v>
      </c>
      <c r="C91" s="111"/>
      <c r="D91" s="34" t="e">
        <f>D14-D19</f>
        <v>#REF!</v>
      </c>
      <c r="E91" s="31">
        <f>E18-E19</f>
        <v>0</v>
      </c>
    </row>
    <row r="92" ht="13.5" thickTop="1">
      <c r="A92" s="122" t="s">
        <v>100</v>
      </c>
    </row>
    <row r="93" ht="12.75">
      <c r="A93" s="122" t="s">
        <v>101</v>
      </c>
    </row>
    <row r="94" ht="12.75">
      <c r="A94" s="122" t="s">
        <v>102</v>
      </c>
    </row>
  </sheetData>
  <printOptions horizontalCentered="1"/>
  <pageMargins left="0" right="0" top="0.7480314960629921" bottom="0.35433070866141736" header="0.5118110236220472" footer="0.5118110236220472"/>
  <pageSetup firstPageNumber="48" useFirstPageNumber="1" horizontalDpi="600" verticalDpi="600" orientation="portrait" paperSize="9" r:id="rId1"/>
  <headerFooter alignWithMargins="0">
    <oddHeader>&amp;C&amp;"Times New Roman CE,Normalny"&amp;P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Mioduszewska</dc:creator>
  <cp:keywords/>
  <dc:description/>
  <cp:lastModifiedBy>krolm</cp:lastModifiedBy>
  <cp:lastPrinted>2008-11-27T13:02:52Z</cp:lastPrinted>
  <dcterms:created xsi:type="dcterms:W3CDTF">2008-10-15T12:16:44Z</dcterms:created>
  <dcterms:modified xsi:type="dcterms:W3CDTF">2008-12-23T13:16:11Z</dcterms:modified>
  <cp:category/>
  <cp:version/>
  <cp:contentType/>
  <cp:contentStatus/>
</cp:coreProperties>
</file>