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860" activeTab="0"/>
  </bookViews>
  <sheets>
    <sheet name="Arkusz1" sheetId="1" r:id="rId1"/>
  </sheets>
  <definedNames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<sst xmlns="http://schemas.openxmlformats.org/spreadsheetml/2006/main" count="120" uniqueCount="88">
  <si>
    <t>Załącznik nr 14  do Uchwały</t>
  </si>
  <si>
    <t>Nr             /             / 2009</t>
  </si>
  <si>
    <t>Rady Miejskiej w Koszalinie</t>
  </si>
  <si>
    <t xml:space="preserve">z dnia 17 grudnia 2009 roku </t>
  </si>
  <si>
    <t xml:space="preserve">PLAN  DOTACJI  UDZIELANYCH  Z  BUDŻETU  MIASTA  </t>
  </si>
  <si>
    <t>NA REALIZACJĘ ZADAŃ PUBLICZNYCH</t>
  </si>
  <si>
    <t>W 2010 ROKU</t>
  </si>
  <si>
    <t>w złotych</t>
  </si>
  <si>
    <t xml:space="preserve">Dział Rozdz. </t>
  </si>
  <si>
    <t>Wyszczególnienie</t>
  </si>
  <si>
    <t>OGÓŁEM</t>
  </si>
  <si>
    <t>GMINA</t>
  </si>
  <si>
    <t>POWIAT</t>
  </si>
  <si>
    <t>TRANSPORT I ŁĄCZNOŚĆ</t>
  </si>
  <si>
    <t>Infrastruktura kolejowa</t>
  </si>
  <si>
    <t xml:space="preserve">Dotacja celowa na pomoc finansową udzielaną między j.s.t. na dofinansowanie własnych zadań bieżących </t>
  </si>
  <si>
    <t>TURYSTYKA</t>
  </si>
  <si>
    <t>Zadania z zakresu upowszechniania turystyki</t>
  </si>
  <si>
    <t>Dotacja celowa z budżetu na finansowanie lub dofinansowanie zadań zleconych do realizacji stowarzyszeniom</t>
  </si>
  <si>
    <t>GOSPODARKA MIESZKANIOWA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</si>
  <si>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</si>
  <si>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</si>
  <si>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</si>
  <si>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ADMINISTRACJA PUBLICZNA</t>
  </si>
  <si>
    <t>Starostwa powiatowe</t>
  </si>
  <si>
    <t>Dotacje celowe przekazane dla powiatu na zadania bieżące realizowane na podstawie porozumień między jednostkami samorządu terytorialnego</t>
  </si>
  <si>
    <t>Dotacje celowe na pomoc finansową udzielana między jst na dofinansowanie własnych zadań inwestycyjnych i zakupów inwestycyjnych</t>
  </si>
  <si>
    <t>Pozostała działalność</t>
  </si>
  <si>
    <t>BEZPIECZEŃSTWO PUBLICZNE I OCHRONA PRZECIWPOŻAROWA</t>
  </si>
  <si>
    <t>Komendy powiatowe Państwowej Straży Pożarnej</t>
  </si>
  <si>
    <t>Dotacje celowe z budżetu na finansowanie lub dofinansowanie kosztów realizacji inwestycji i zakupów inwestycyjnych innych jednostek sektora finansów publicznych</t>
  </si>
  <si>
    <t xml:space="preserve"> Ochotnicze straże pożarne</t>
  </si>
  <si>
    <t>OŚWIATA I WYCHOWANIE</t>
  </si>
  <si>
    <t>Szkoły podstawowe</t>
  </si>
  <si>
    <t xml:space="preserve">Dotacja podmiotowa z budżetu dla niepublicznej jednostki systemu oświaty </t>
  </si>
  <si>
    <t>Oddziały przedszkolne w szkołach podstawowych</t>
  </si>
  <si>
    <t>Przedszkola</t>
  </si>
  <si>
    <t xml:space="preserve">Dotacja podmiotowa z budżetu dla zakładu budżetowego </t>
  </si>
  <si>
    <t xml:space="preserve">Gimnazja </t>
  </si>
  <si>
    <t>Licea ogólnokształcące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</si>
  <si>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</si>
  <si>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</si>
  <si>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Calibri"/>
        <family val="2"/>
      </rPr>
      <t>- nauka pływania</t>
    </r>
  </si>
  <si>
    <t>Dotacja podmiotowa z budżetu dla pozostałych jednostek sektora finansów publicznych</t>
  </si>
  <si>
    <t>SZKOLNICTWO WYŻSZE</t>
  </si>
  <si>
    <t>Pomoc materialna dla studentów i doktorantów</t>
  </si>
  <si>
    <t>Dotacja celowa z budżetu na dla pozostałych jednostek zaliczanych do sektora finansów publicznych</t>
  </si>
  <si>
    <t>OCHRONA ZDROWIA</t>
  </si>
  <si>
    <t>Szpitale ogólne</t>
  </si>
  <si>
    <t>Dotacje celowe przekazane do samorządu województwa na zadania bieżące realizowane na podstawie porozumień między j.s.t</t>
  </si>
  <si>
    <t>Zwalczanie narkomanii</t>
  </si>
  <si>
    <t xml:space="preserve">Dotacja celowa z budżetu na finansowanie lub dofinansowanie zadań zleconych do realizacji stowarzyszeniom  </t>
  </si>
  <si>
    <t>Przeciwdziałanie alkoholizmowi</t>
  </si>
  <si>
    <t xml:space="preserve">Dotacja celowa z budżetu na finansowanie lub dofinansowanie zadań zleconych do realizacji stowarzyszeniom </t>
  </si>
  <si>
    <t>POMOC  SPOŁECZNA</t>
  </si>
  <si>
    <t xml:space="preserve">Placówki opiekuńczo-wychowawcze 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</si>
  <si>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</si>
  <si>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</si>
  <si>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</si>
  <si>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</si>
  <si>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Żłobki</t>
  </si>
  <si>
    <t>Dotacja podmiotowa z budżetu dla zakładu budżetowego</t>
  </si>
  <si>
    <t>Rehabilitacja zawodowa i społeczna osób niepełnosprawnych</t>
  </si>
  <si>
    <t>Dotacja podmiotowa z budżetu dla jednostek niezaliczanych do sektora finansów publicznych</t>
  </si>
  <si>
    <t>Powiatowe urzędy pracy</t>
  </si>
  <si>
    <t>EDUKACYJNA OPIEKA WYCHOWAWCZA</t>
  </si>
  <si>
    <t>Ośrodki rewalidacyjno - wychowawcze</t>
  </si>
  <si>
    <t>Dotacja podmiotowa dla niepublicznej jednostki systemu oświaty</t>
  </si>
  <si>
    <t>GOSPODARKA KOMUNALNA I OCHRONA ŚRODOWISKA</t>
  </si>
  <si>
    <t>Schronisko dla zwierząt</t>
  </si>
  <si>
    <t>KULTURA I OCHRONA DZIEDZICTWA NARODOWEGO</t>
  </si>
  <si>
    <t>Pozostałe działania z zakresu kultury</t>
  </si>
  <si>
    <t>Teatry dramatyczne i lalkowe</t>
  </si>
  <si>
    <t>Dotacja podmiotowa z budżetu dla samorządowej instytucji kultury</t>
  </si>
  <si>
    <t>Filharmonie, orkiestry, chóry i kapele</t>
  </si>
  <si>
    <t>Domy i ośrodki kultury, świetlice, kluby</t>
  </si>
  <si>
    <t>Biblioteki</t>
  </si>
  <si>
    <t>Muzea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</si>
  <si>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</si>
  <si>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</si>
  <si>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>KULTURA FIZYCZNA I SPORT</t>
  </si>
  <si>
    <t>Zadania w zakresie kultury fizycznej i sportu</t>
  </si>
  <si>
    <t xml:space="preserve">       z tego:</t>
  </si>
  <si>
    <t>dotacje na działalność bieżącą</t>
  </si>
  <si>
    <t>dotacje na działalność inwestycyjną</t>
  </si>
  <si>
    <t>Autor dokumentu: Sylwia Szpak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</si>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</sst>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sz val="12"/>
      <name val="Calibri"/>
      <family val="2"/>
    </font>
    <font>
      <sz val="10"/>
      <name val="MS Sans Serif"/>
      <family val="0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 applyAlignment="1">
      <alignment wrapText="1"/>
      <protection/>
    </xf>
    <xf numFmtId="0" fontId="1" fillId="0" borderId="0" xfId="17" applyFont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17" applyFont="1">
      <alignment/>
      <protection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/>
    </xf>
    <xf numFmtId="0" fontId="4" fillId="0" borderId="0" xfId="17" applyFont="1" applyAlignment="1">
      <alignment horizontal="centerContinuous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6" fillId="0" borderId="0" xfId="17" applyFont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7" fillId="0" borderId="0" xfId="17" applyFont="1" applyAlignment="1">
      <alignment horizontal="centerContinuous" vertical="center" wrapText="1"/>
      <protection/>
    </xf>
    <xf numFmtId="0" fontId="7" fillId="0" borderId="0" xfId="17" applyFont="1" applyAlignment="1">
      <alignment horizontal="centerContinuous" vertical="center"/>
      <protection/>
    </xf>
    <xf numFmtId="0" fontId="3" fillId="0" borderId="0" xfId="17" applyFont="1" applyAlignment="1">
      <alignment horizontal="centerContinuous"/>
      <protection/>
    </xf>
    <xf numFmtId="0" fontId="7" fillId="0" borderId="0" xfId="17" applyFont="1">
      <alignment/>
      <protection/>
    </xf>
    <xf numFmtId="0" fontId="8" fillId="0" borderId="0" xfId="17" applyFont="1">
      <alignment/>
      <protection/>
    </xf>
    <xf numFmtId="0" fontId="9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10" fillId="0" borderId="3" xfId="17" applyFont="1" applyBorder="1" applyAlignment="1">
      <alignment horizontal="center" vertical="center" wrapText="1"/>
      <protection/>
    </xf>
    <xf numFmtId="0" fontId="10" fillId="0" borderId="4" xfId="17" applyFont="1" applyBorder="1" applyAlignment="1">
      <alignment horizontal="center" vertical="center" wrapText="1"/>
      <protection/>
    </xf>
    <xf numFmtId="0" fontId="10" fillId="0" borderId="5" xfId="17" applyFont="1" applyBorder="1" applyAlignment="1">
      <alignment horizontal="center" vertical="center" wrapText="1"/>
      <protection/>
    </xf>
    <xf numFmtId="1" fontId="11" fillId="0" borderId="6" xfId="17" applyNumberFormat="1" applyFont="1" applyBorder="1" applyAlignment="1">
      <alignment horizontal="center" vertical="center" wrapText="1"/>
      <protection/>
    </xf>
    <xf numFmtId="1" fontId="11" fillId="0" borderId="7" xfId="17" applyNumberFormat="1" applyFont="1" applyBorder="1" applyAlignment="1">
      <alignment horizontal="center" vertical="center" wrapText="1"/>
      <protection/>
    </xf>
    <xf numFmtId="1" fontId="11" fillId="0" borderId="8" xfId="17" applyNumberFormat="1" applyFont="1" applyBorder="1" applyAlignment="1">
      <alignment horizontal="center" vertical="center" wrapText="1"/>
      <protection/>
    </xf>
    <xf numFmtId="1" fontId="11" fillId="0" borderId="9" xfId="17" applyNumberFormat="1" applyFont="1" applyBorder="1" applyAlignment="1">
      <alignment horizontal="center" vertical="center" wrapText="1"/>
      <protection/>
    </xf>
    <xf numFmtId="1" fontId="11" fillId="0" borderId="10" xfId="17" applyNumberFormat="1" applyFont="1" applyBorder="1" applyAlignment="1">
      <alignment horizontal="center" vertical="center" wrapText="1"/>
      <protection/>
    </xf>
    <xf numFmtId="0" fontId="12" fillId="0" borderId="0" xfId="17" applyFont="1">
      <alignment/>
      <protection/>
    </xf>
    <xf numFmtId="0" fontId="8" fillId="0" borderId="11" xfId="17" applyFont="1" applyBorder="1" applyAlignment="1">
      <alignment horizontal="center" vertical="center"/>
      <protection/>
    </xf>
    <xf numFmtId="0" fontId="8" fillId="0" borderId="12" xfId="17" applyFont="1" applyBorder="1" applyAlignment="1">
      <alignment horizontal="left" vertical="center" wrapText="1"/>
      <protection/>
    </xf>
    <xf numFmtId="3" fontId="8" fillId="0" borderId="13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6" xfId="17" applyFont="1" applyBorder="1" applyAlignment="1">
      <alignment horizontal="center" vertical="center"/>
      <protection/>
    </xf>
    <xf numFmtId="0" fontId="8" fillId="0" borderId="7" xfId="17" applyFont="1" applyBorder="1" applyAlignment="1">
      <alignment horizontal="left" vertical="center" wrapText="1"/>
      <protection/>
    </xf>
    <xf numFmtId="3" fontId="8" fillId="0" borderId="8" xfId="17" applyNumberFormat="1" applyFont="1" applyBorder="1" applyAlignment="1">
      <alignment horizontal="right" vertical="center"/>
      <protection/>
    </xf>
    <xf numFmtId="3" fontId="8" fillId="0" borderId="9" xfId="17" applyNumberFormat="1" applyFont="1" applyBorder="1" applyAlignment="1">
      <alignment horizontal="right" vertical="center"/>
      <protection/>
    </xf>
    <xf numFmtId="3" fontId="8" fillId="0" borderId="10" xfId="17" applyNumberFormat="1" applyFont="1" applyBorder="1" applyAlignment="1">
      <alignment horizontal="center" vertical="center"/>
      <protection/>
    </xf>
    <xf numFmtId="0" fontId="13" fillId="0" borderId="6" xfId="17" applyFont="1" applyBorder="1" applyAlignment="1">
      <alignment horizontal="center" vertical="center"/>
      <protection/>
    </xf>
    <xf numFmtId="0" fontId="13" fillId="0" borderId="7" xfId="17" applyFont="1" applyBorder="1" applyAlignment="1">
      <alignment horizontal="left" vertical="center" wrapText="1"/>
      <protection/>
    </xf>
    <xf numFmtId="3" fontId="13" fillId="0" borderId="8" xfId="17" applyNumberFormat="1" applyFont="1" applyBorder="1" applyAlignment="1">
      <alignment horizontal="right" vertical="center"/>
      <protection/>
    </xf>
    <xf numFmtId="3" fontId="13" fillId="0" borderId="9" xfId="17" applyNumberFormat="1" applyFont="1" applyBorder="1" applyAlignment="1">
      <alignment horizontal="right" vertical="center"/>
      <protection/>
    </xf>
    <xf numFmtId="3" fontId="3" fillId="0" borderId="10" xfId="17" applyNumberFormat="1" applyFont="1" applyBorder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0" fontId="8" fillId="0" borderId="1" xfId="17" applyFont="1" applyBorder="1" applyAlignment="1">
      <alignment horizontal="center" vertical="center"/>
      <protection/>
    </xf>
    <xf numFmtId="0" fontId="8" fillId="0" borderId="2" xfId="17" applyFont="1" applyBorder="1" applyAlignment="1">
      <alignment horizontal="left" vertical="center" wrapText="1"/>
      <protection/>
    </xf>
    <xf numFmtId="3" fontId="8" fillId="0" borderId="3" xfId="17" applyNumberFormat="1" applyFont="1" applyBorder="1" applyAlignment="1">
      <alignment horizontal="right" vertical="center"/>
      <protection/>
    </xf>
    <xf numFmtId="3" fontId="8" fillId="0" borderId="4" xfId="17" applyNumberFormat="1" applyFont="1" applyBorder="1" applyAlignment="1">
      <alignment horizontal="right" vertical="center"/>
      <protection/>
    </xf>
    <xf numFmtId="3" fontId="8" fillId="0" borderId="5" xfId="17" applyNumberFormat="1" applyFont="1" applyBorder="1" applyAlignment="1">
      <alignment horizontal="center" vertical="center"/>
      <protection/>
    </xf>
    <xf numFmtId="0" fontId="13" fillId="0" borderId="16" xfId="17" applyFont="1" applyBorder="1" applyAlignment="1">
      <alignment horizontal="center" vertical="center"/>
      <protection/>
    </xf>
    <xf numFmtId="0" fontId="13" fillId="0" borderId="17" xfId="17" applyFont="1" applyBorder="1" applyAlignment="1">
      <alignment horizontal="left" vertical="center" wrapText="1"/>
      <protection/>
    </xf>
    <xf numFmtId="3" fontId="13" fillId="0" borderId="18" xfId="17" applyNumberFormat="1" applyFont="1" applyBorder="1" applyAlignment="1">
      <alignment horizontal="right" vertical="center"/>
      <protection/>
    </xf>
    <xf numFmtId="3" fontId="13" fillId="0" borderId="19" xfId="17" applyNumberFormat="1" applyFont="1" applyBorder="1" applyAlignment="1">
      <alignment horizontal="right" vertical="center"/>
      <protection/>
    </xf>
    <xf numFmtId="3" fontId="14" fillId="0" borderId="20" xfId="17" applyNumberFormat="1" applyFont="1" applyBorder="1" applyAlignment="1">
      <alignment horizontal="center" vertical="center"/>
      <protection/>
    </xf>
    <xf numFmtId="0" fontId="12" fillId="0" borderId="0" xfId="17" applyFont="1" applyAlignment="1">
      <alignment vertical="center"/>
      <protection/>
    </xf>
    <xf numFmtId="3" fontId="8" fillId="0" borderId="11" xfId="17" applyNumberFormat="1" applyFont="1" applyBorder="1" applyAlignment="1">
      <alignment horizontal="right" vertical="center"/>
      <protection/>
    </xf>
    <xf numFmtId="3" fontId="8" fillId="0" borderId="21" xfId="17" applyNumberFormat="1" applyFont="1" applyBorder="1" applyAlignment="1">
      <alignment horizontal="center" vertical="center"/>
      <protection/>
    </xf>
    <xf numFmtId="3" fontId="8" fillId="0" borderId="1" xfId="17" applyNumberFormat="1" applyFont="1" applyBorder="1" applyAlignment="1">
      <alignment horizontal="right" vertical="center"/>
      <protection/>
    </xf>
    <xf numFmtId="3" fontId="8" fillId="0" borderId="22" xfId="17" applyNumberFormat="1" applyFont="1" applyBorder="1" applyAlignment="1">
      <alignment horizontal="center" vertical="center"/>
      <protection/>
    </xf>
    <xf numFmtId="3" fontId="13" fillId="0" borderId="16" xfId="17" applyNumberFormat="1" applyFont="1" applyBorder="1" applyAlignment="1">
      <alignment horizontal="right" vertical="center"/>
      <protection/>
    </xf>
    <xf numFmtId="3" fontId="14" fillId="0" borderId="23" xfId="17" applyNumberFormat="1" applyFont="1" applyBorder="1" applyAlignment="1">
      <alignment horizontal="center" vertical="center"/>
      <protection/>
    </xf>
    <xf numFmtId="0" fontId="8" fillId="0" borderId="12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1" xfId="17" applyNumberFormat="1" applyFont="1" applyBorder="1" applyAlignment="1">
      <alignment vertical="center"/>
      <protection/>
    </xf>
    <xf numFmtId="3" fontId="8" fillId="0" borderId="21" xfId="17" applyNumberFormat="1" applyFont="1" applyBorder="1" applyAlignment="1">
      <alignment vertical="center"/>
      <protection/>
    </xf>
    <xf numFmtId="0" fontId="8" fillId="0" borderId="16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8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0" fontId="14" fillId="0" borderId="0" xfId="17" applyFont="1" applyAlignment="1">
      <alignment vertical="center"/>
      <protection/>
    </xf>
    <xf numFmtId="0" fontId="13" fillId="0" borderId="24" xfId="17" applyFont="1" applyBorder="1" applyAlignment="1">
      <alignment horizontal="center" vertical="center"/>
      <protection/>
    </xf>
    <xf numFmtId="0" fontId="13" fillId="0" borderId="25" xfId="17" applyFont="1" applyBorder="1" applyAlignment="1">
      <alignment vertical="center" wrapText="1"/>
      <protection/>
    </xf>
    <xf numFmtId="3" fontId="13" fillId="0" borderId="26" xfId="17" applyNumberFormat="1" applyFont="1" applyBorder="1" applyAlignment="1">
      <alignment vertical="center"/>
      <protection/>
    </xf>
    <xf numFmtId="3" fontId="13" fillId="0" borderId="27" xfId="17" applyNumberFormat="1" applyFont="1" applyBorder="1" applyAlignment="1">
      <alignment vertical="center"/>
      <protection/>
    </xf>
    <xf numFmtId="3" fontId="13" fillId="0" borderId="28" xfId="17" applyNumberFormat="1" applyFont="1" applyBorder="1" applyAlignment="1">
      <alignment vertical="center"/>
      <protection/>
    </xf>
    <xf numFmtId="0" fontId="13" fillId="0" borderId="29" xfId="17" applyFont="1" applyBorder="1" applyAlignment="1">
      <alignment horizontal="center" vertical="center"/>
      <protection/>
    </xf>
    <xf numFmtId="0" fontId="13" fillId="0" borderId="30" xfId="17" applyFont="1" applyBorder="1" applyAlignment="1">
      <alignment vertical="center" wrapText="1"/>
      <protection/>
    </xf>
    <xf numFmtId="3" fontId="13" fillId="0" borderId="31" xfId="17" applyNumberFormat="1" applyFont="1" applyBorder="1" applyAlignment="1">
      <alignment vertical="center"/>
      <protection/>
    </xf>
    <xf numFmtId="3" fontId="13" fillId="0" borderId="32" xfId="17" applyNumberFormat="1" applyFont="1" applyBorder="1" applyAlignment="1">
      <alignment vertical="center"/>
      <protection/>
    </xf>
    <xf numFmtId="3" fontId="13" fillId="0" borderId="33" xfId="17" applyNumberFormat="1" applyFont="1" applyBorder="1" applyAlignment="1">
      <alignment vertical="center"/>
      <protection/>
    </xf>
    <xf numFmtId="0" fontId="8" fillId="0" borderId="34" xfId="17" applyFont="1" applyBorder="1" applyAlignment="1">
      <alignment horizontal="center" vertical="center"/>
      <protection/>
    </xf>
    <xf numFmtId="0" fontId="8" fillId="0" borderId="35" xfId="17" applyFont="1" applyBorder="1" applyAlignment="1">
      <alignment vertical="center" wrapText="1"/>
      <protection/>
    </xf>
    <xf numFmtId="3" fontId="8" fillId="0" borderId="36" xfId="17" applyNumberFormat="1" applyFont="1" applyBorder="1" applyAlignment="1">
      <alignment vertical="center"/>
      <protection/>
    </xf>
    <xf numFmtId="3" fontId="8" fillId="0" borderId="37" xfId="17" applyNumberFormat="1" applyFont="1" applyBorder="1" applyAlignment="1">
      <alignment vertical="center"/>
      <protection/>
    </xf>
    <xf numFmtId="3" fontId="8" fillId="0" borderId="38" xfId="17" applyNumberFormat="1" applyFont="1" applyBorder="1" applyAlignment="1">
      <alignment vertical="center"/>
      <protection/>
    </xf>
    <xf numFmtId="3" fontId="13" fillId="0" borderId="19" xfId="17" applyNumberFormat="1" applyFont="1" applyBorder="1" applyAlignment="1">
      <alignment vertical="center"/>
      <protection/>
    </xf>
    <xf numFmtId="3" fontId="14" fillId="0" borderId="20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2" xfId="17" applyFont="1" applyBorder="1" applyAlignment="1">
      <alignment vertical="center" wrapText="1"/>
      <protection/>
    </xf>
    <xf numFmtId="3" fontId="8" fillId="0" borderId="3" xfId="17" applyNumberFormat="1" applyFont="1" applyBorder="1" applyAlignment="1">
      <alignment vertical="center"/>
      <protection/>
    </xf>
    <xf numFmtId="3" fontId="8" fillId="0" borderId="4" xfId="17" applyNumberFormat="1" applyFont="1" applyBorder="1" applyAlignment="1">
      <alignment vertical="center"/>
      <protection/>
    </xf>
    <xf numFmtId="3" fontId="8" fillId="0" borderId="5" xfId="17" applyNumberFormat="1" applyFont="1" applyBorder="1" applyAlignment="1">
      <alignment vertical="center"/>
      <protection/>
    </xf>
    <xf numFmtId="0" fontId="3" fillId="0" borderId="16" xfId="17" applyFont="1" applyBorder="1" applyAlignment="1">
      <alignment horizontal="center" vertical="center"/>
      <protection/>
    </xf>
    <xf numFmtId="3" fontId="3" fillId="0" borderId="18" xfId="17" applyNumberFormat="1" applyFont="1" applyBorder="1" applyAlignment="1">
      <alignment vertical="center"/>
      <protection/>
    </xf>
    <xf numFmtId="3" fontId="3" fillId="0" borderId="19" xfId="17" applyNumberFormat="1" applyFont="1" applyBorder="1" applyAlignment="1">
      <alignment vertical="center"/>
      <protection/>
    </xf>
    <xf numFmtId="3" fontId="3" fillId="0" borderId="20" xfId="17" applyNumberFormat="1" applyFont="1" applyBorder="1" applyAlignment="1">
      <alignment vertical="center"/>
      <protection/>
    </xf>
    <xf numFmtId="0" fontId="13" fillId="0" borderId="34" xfId="17" applyFont="1" applyBorder="1" applyAlignment="1">
      <alignment horizontal="center" vertical="center"/>
      <protection/>
    </xf>
    <xf numFmtId="0" fontId="13" fillId="0" borderId="35" xfId="17" applyFont="1" applyBorder="1" applyAlignment="1">
      <alignment horizontal="left" vertical="center" wrapText="1"/>
      <protection/>
    </xf>
    <xf numFmtId="3" fontId="13" fillId="0" borderId="36" xfId="17" applyNumberFormat="1" applyFont="1" applyBorder="1" applyAlignment="1">
      <alignment horizontal="right" vertical="center"/>
      <protection/>
    </xf>
    <xf numFmtId="3" fontId="13" fillId="0" borderId="37" xfId="17" applyNumberFormat="1" applyFont="1" applyBorder="1" applyAlignment="1">
      <alignment vertical="center"/>
      <protection/>
    </xf>
    <xf numFmtId="3" fontId="14" fillId="0" borderId="39" xfId="0" applyNumberFormat="1" applyFont="1" applyBorder="1" applyAlignment="1">
      <alignment vertical="center"/>
    </xf>
    <xf numFmtId="0" fontId="8" fillId="0" borderId="40" xfId="17" applyFont="1" applyBorder="1" applyAlignment="1">
      <alignment horizontal="center" vertical="center"/>
      <protection/>
    </xf>
    <xf numFmtId="0" fontId="8" fillId="0" borderId="41" xfId="17" applyFont="1" applyBorder="1" applyAlignment="1">
      <alignment vertical="center" wrapText="1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3" fontId="8" fillId="0" borderId="43" xfId="17" applyNumberFormat="1" applyFont="1" applyBorder="1" applyAlignment="1">
      <alignment vertical="center"/>
      <protection/>
    </xf>
    <xf numFmtId="0" fontId="8" fillId="0" borderId="29" xfId="17" applyFont="1" applyBorder="1" applyAlignment="1">
      <alignment horizontal="center" vertical="center"/>
      <protection/>
    </xf>
    <xf numFmtId="0" fontId="8" fillId="0" borderId="30" xfId="17" applyFont="1" applyBorder="1" applyAlignment="1">
      <alignment vertical="center" wrapText="1"/>
      <protection/>
    </xf>
    <xf numFmtId="3" fontId="8" fillId="0" borderId="31" xfId="17" applyNumberFormat="1" applyFont="1" applyBorder="1" applyAlignment="1">
      <alignment vertical="center"/>
      <protection/>
    </xf>
    <xf numFmtId="3" fontId="8" fillId="0" borderId="32" xfId="17" applyNumberFormat="1" applyFont="1" applyBorder="1" applyAlignment="1">
      <alignment vertical="center"/>
      <protection/>
    </xf>
    <xf numFmtId="3" fontId="8" fillId="0" borderId="33" xfId="17" applyNumberFormat="1" applyFont="1" applyBorder="1" applyAlignment="1">
      <alignment vertical="center"/>
      <protection/>
    </xf>
    <xf numFmtId="0" fontId="13" fillId="0" borderId="35" xfId="17" applyFont="1" applyBorder="1" applyAlignment="1">
      <alignment vertical="center" wrapText="1"/>
      <protection/>
    </xf>
    <xf numFmtId="3" fontId="14" fillId="0" borderId="38" xfId="17" applyNumberFormat="1" applyFont="1" applyBorder="1" applyAlignment="1">
      <alignment vertical="center"/>
      <protection/>
    </xf>
    <xf numFmtId="3" fontId="8" fillId="0" borderId="3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13" fillId="0" borderId="17" xfId="17" applyFont="1" applyBorder="1" applyAlignment="1">
      <alignment vertical="center" wrapText="1"/>
      <protection/>
    </xf>
    <xf numFmtId="0" fontId="8" fillId="0" borderId="34" xfId="17" applyFont="1" applyBorder="1" applyAlignment="1">
      <alignment horizontal="center" vertical="center"/>
      <protection/>
    </xf>
    <xf numFmtId="0" fontId="13" fillId="0" borderId="34" xfId="17" applyFont="1" applyBorder="1" applyAlignment="1">
      <alignment horizontal="center" vertical="center"/>
      <protection/>
    </xf>
    <xf numFmtId="0" fontId="13" fillId="0" borderId="35" xfId="17" applyFont="1" applyBorder="1" applyAlignment="1">
      <alignment vertical="center" wrapText="1"/>
      <protection/>
    </xf>
    <xf numFmtId="3" fontId="13" fillId="0" borderId="31" xfId="17" applyNumberFormat="1" applyFont="1" applyBorder="1" applyAlignment="1">
      <alignment horizontal="right" vertical="center"/>
      <protection/>
    </xf>
    <xf numFmtId="3" fontId="13" fillId="0" borderId="38" xfId="17" applyNumberFormat="1" applyFont="1" applyBorder="1" applyAlignment="1">
      <alignment vertical="center"/>
      <protection/>
    </xf>
    <xf numFmtId="3" fontId="13" fillId="0" borderId="26" xfId="17" applyNumberFormat="1" applyFont="1" applyBorder="1" applyAlignment="1">
      <alignment horizontal="right" vertical="center"/>
      <protection/>
    </xf>
    <xf numFmtId="0" fontId="13" fillId="0" borderId="40" xfId="17" applyFont="1" applyBorder="1" applyAlignment="1">
      <alignment horizontal="center" vertical="center"/>
      <protection/>
    </xf>
    <xf numFmtId="0" fontId="13" fillId="0" borderId="41" xfId="17" applyFont="1" applyBorder="1" applyAlignment="1">
      <alignment horizontal="left" vertical="center" wrapText="1"/>
      <protection/>
    </xf>
    <xf numFmtId="3" fontId="13" fillId="0" borderId="42" xfId="17" applyNumberFormat="1" applyFont="1" applyBorder="1" applyAlignment="1">
      <alignment horizontal="right" vertical="center"/>
      <protection/>
    </xf>
    <xf numFmtId="3" fontId="13" fillId="0" borderId="44" xfId="17" applyNumberFormat="1" applyFont="1" applyBorder="1" applyAlignment="1">
      <alignment vertical="center"/>
      <protection/>
    </xf>
    <xf numFmtId="3" fontId="14" fillId="0" borderId="45" xfId="17" applyNumberFormat="1" applyFont="1" applyBorder="1" applyAlignment="1">
      <alignment vertical="center"/>
      <protection/>
    </xf>
    <xf numFmtId="0" fontId="10" fillId="0" borderId="0" xfId="17" applyFont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" xfId="17" applyNumberFormat="1" applyFont="1" applyBorder="1" applyAlignment="1">
      <alignment vertical="center"/>
      <protection/>
    </xf>
    <xf numFmtId="3" fontId="8" fillId="0" borderId="5" xfId="17" applyNumberFormat="1" applyFont="1" applyBorder="1" applyAlignment="1">
      <alignment vertical="center"/>
      <protection/>
    </xf>
    <xf numFmtId="3" fontId="13" fillId="0" borderId="40" xfId="17" applyNumberFormat="1" applyFont="1" applyBorder="1" applyAlignment="1">
      <alignment vertical="center"/>
      <protection/>
    </xf>
    <xf numFmtId="3" fontId="14" fillId="0" borderId="45" xfId="17" applyNumberFormat="1" applyFont="1" applyBorder="1" applyAlignment="1">
      <alignment vertical="center"/>
      <protection/>
    </xf>
    <xf numFmtId="0" fontId="10" fillId="0" borderId="1" xfId="17" applyFont="1" applyBorder="1" applyAlignment="1">
      <alignment horizontal="center" vertical="center"/>
      <protection/>
    </xf>
    <xf numFmtId="0" fontId="10" fillId="0" borderId="2" xfId="17" applyFont="1" applyBorder="1" applyAlignment="1">
      <alignment vertical="center" wrapText="1"/>
      <protection/>
    </xf>
    <xf numFmtId="3" fontId="10" fillId="0" borderId="3" xfId="17" applyNumberFormat="1" applyFont="1" applyBorder="1" applyAlignment="1">
      <alignment vertical="center"/>
      <protection/>
    </xf>
    <xf numFmtId="3" fontId="10" fillId="0" borderId="4" xfId="17" applyNumberFormat="1" applyFont="1" applyBorder="1" applyAlignment="1">
      <alignment vertical="center"/>
      <protection/>
    </xf>
    <xf numFmtId="3" fontId="10" fillId="0" borderId="5" xfId="17" applyNumberFormat="1" applyFont="1" applyBorder="1" applyAlignment="1">
      <alignment vertical="center"/>
      <protection/>
    </xf>
    <xf numFmtId="3" fontId="14" fillId="0" borderId="31" xfId="17" applyNumberFormat="1" applyFont="1" applyBorder="1" applyAlignment="1">
      <alignment horizontal="right" vertical="center"/>
      <protection/>
    </xf>
    <xf numFmtId="3" fontId="14" fillId="0" borderId="32" xfId="17" applyNumberFormat="1" applyFont="1" applyBorder="1" applyAlignment="1">
      <alignment vertical="center"/>
      <protection/>
    </xf>
    <xf numFmtId="3" fontId="14" fillId="0" borderId="33" xfId="17" applyNumberFormat="1" applyFont="1" applyBorder="1" applyAlignment="1">
      <alignment vertical="center"/>
      <protection/>
    </xf>
    <xf numFmtId="0" fontId="8" fillId="0" borderId="34" xfId="17" applyFont="1" applyBorder="1" applyAlignment="1">
      <alignment horizontal="center" vertical="center"/>
      <protection/>
    </xf>
    <xf numFmtId="3" fontId="8" fillId="0" borderId="38" xfId="17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13" fillId="0" borderId="34" xfId="17" applyFont="1" applyBorder="1" applyAlignment="1">
      <alignment horizontal="center" vertical="center"/>
      <protection/>
    </xf>
    <xf numFmtId="3" fontId="14" fillId="0" borderId="38" xfId="17" applyNumberFormat="1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3" fontId="8" fillId="0" borderId="38" xfId="17" applyNumberFormat="1" applyFont="1" applyBorder="1" applyAlignment="1">
      <alignment vertical="center"/>
      <protection/>
    </xf>
    <xf numFmtId="0" fontId="13" fillId="0" borderId="24" xfId="17" applyFont="1" applyBorder="1" applyAlignment="1">
      <alignment horizontal="center" vertical="center"/>
      <protection/>
    </xf>
    <xf numFmtId="3" fontId="13" fillId="0" borderId="46" xfId="17" applyNumberFormat="1" applyFont="1" applyBorder="1" applyAlignment="1">
      <alignment horizontal="right" vertical="center"/>
      <protection/>
    </xf>
    <xf numFmtId="3" fontId="13" fillId="0" borderId="47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3" fontId="13" fillId="0" borderId="39" xfId="17" applyNumberFormat="1" applyFont="1" applyBorder="1" applyAlignment="1">
      <alignment vertical="center"/>
      <protection/>
    </xf>
    <xf numFmtId="3" fontId="13" fillId="0" borderId="48" xfId="17" applyNumberFormat="1" applyFont="1" applyBorder="1" applyAlignment="1">
      <alignment vertical="center"/>
      <protection/>
    </xf>
    <xf numFmtId="0" fontId="16" fillId="0" borderId="29" xfId="17" applyFont="1" applyBorder="1" applyAlignment="1">
      <alignment horizontal="center" vertical="center"/>
      <protection/>
    </xf>
    <xf numFmtId="0" fontId="16" fillId="0" borderId="30" xfId="17" applyFont="1" applyBorder="1" applyAlignment="1">
      <alignment vertical="center" wrapText="1"/>
      <protection/>
    </xf>
    <xf numFmtId="3" fontId="16" fillId="0" borderId="31" xfId="17" applyNumberFormat="1" applyFont="1" applyBorder="1" applyAlignment="1">
      <alignment horizontal="right" vertical="center"/>
      <protection/>
    </xf>
    <xf numFmtId="3" fontId="16" fillId="0" borderId="32" xfId="17" applyNumberFormat="1" applyFont="1" applyBorder="1" applyAlignment="1">
      <alignment vertical="center"/>
      <protection/>
    </xf>
    <xf numFmtId="3" fontId="16" fillId="0" borderId="48" xfId="17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8" fillId="0" borderId="0" xfId="17" applyFont="1" applyAlignment="1">
      <alignment vertical="center"/>
      <protection/>
    </xf>
    <xf numFmtId="3" fontId="8" fillId="0" borderId="48" xfId="17" applyNumberFormat="1" applyFont="1" applyBorder="1" applyAlignment="1">
      <alignment vertical="center"/>
      <protection/>
    </xf>
    <xf numFmtId="0" fontId="8" fillId="0" borderId="34" xfId="0" applyFont="1" applyBorder="1" applyAlignment="1">
      <alignment vertical="center"/>
    </xf>
    <xf numFmtId="0" fontId="8" fillId="0" borderId="37" xfId="17" applyFont="1" applyBorder="1" applyAlignment="1">
      <alignment horizontal="left" vertical="center" wrapText="1"/>
      <protection/>
    </xf>
    <xf numFmtId="3" fontId="14" fillId="0" borderId="28" xfId="17" applyNumberFormat="1" applyFont="1" applyBorder="1" applyAlignment="1">
      <alignment vertical="center"/>
      <protection/>
    </xf>
    <xf numFmtId="3" fontId="8" fillId="0" borderId="39" xfId="0" applyNumberFormat="1" applyFont="1" applyBorder="1" applyAlignment="1">
      <alignment vertical="center"/>
    </xf>
    <xf numFmtId="3" fontId="14" fillId="0" borderId="28" xfId="17" applyNumberFormat="1" applyFont="1" applyBorder="1" applyAlignment="1">
      <alignment vertical="center"/>
      <protection/>
    </xf>
    <xf numFmtId="0" fontId="16" fillId="0" borderId="34" xfId="17" applyFont="1" applyBorder="1" applyAlignment="1">
      <alignment horizontal="center" vertical="center"/>
      <protection/>
    </xf>
    <xf numFmtId="0" fontId="16" fillId="0" borderId="35" xfId="17" applyFont="1" applyBorder="1" applyAlignment="1">
      <alignment horizontal="left" vertical="center" wrapText="1"/>
      <protection/>
    </xf>
    <xf numFmtId="3" fontId="8" fillId="0" borderId="36" xfId="17" applyNumberFormat="1" applyFont="1" applyBorder="1" applyAlignment="1">
      <alignment horizontal="right" vertical="center"/>
      <protection/>
    </xf>
    <xf numFmtId="3" fontId="13" fillId="0" borderId="20" xfId="17" applyNumberFormat="1" applyFont="1" applyBorder="1" applyAlignment="1">
      <alignment vertical="center"/>
      <protection/>
    </xf>
    <xf numFmtId="0" fontId="13" fillId="0" borderId="0" xfId="17" applyFont="1" applyAlignment="1">
      <alignment vertical="center"/>
      <protection/>
    </xf>
    <xf numFmtId="3" fontId="16" fillId="0" borderId="36" xfId="17" applyNumberFormat="1" applyFont="1" applyBorder="1" applyAlignment="1">
      <alignment horizontal="right" vertical="center"/>
      <protection/>
    </xf>
    <xf numFmtId="3" fontId="16" fillId="0" borderId="37" xfId="17" applyNumberFormat="1" applyFont="1" applyBorder="1" applyAlignment="1">
      <alignment vertical="center"/>
      <protection/>
    </xf>
    <xf numFmtId="3" fontId="16" fillId="0" borderId="3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3" fontId="13" fillId="0" borderId="45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3" fontId="13" fillId="0" borderId="36" xfId="17" applyNumberFormat="1" applyFont="1" applyBorder="1" applyAlignment="1">
      <alignment vertical="center"/>
      <protection/>
    </xf>
    <xf numFmtId="3" fontId="13" fillId="0" borderId="38" xfId="17" applyNumberFormat="1" applyFont="1" applyBorder="1" applyAlignment="1">
      <alignment vertical="center"/>
      <protection/>
    </xf>
    <xf numFmtId="3" fontId="13" fillId="0" borderId="18" xfId="17" applyNumberFormat="1" applyFont="1" applyBorder="1" applyAlignment="1">
      <alignment vertical="center"/>
      <protection/>
    </xf>
    <xf numFmtId="0" fontId="16" fillId="0" borderId="1" xfId="17" applyFont="1" applyBorder="1" applyAlignment="1">
      <alignment horizontal="center" vertical="center"/>
      <protection/>
    </xf>
    <xf numFmtId="0" fontId="16" fillId="0" borderId="2" xfId="17" applyFont="1" applyBorder="1" applyAlignment="1">
      <alignment vertical="center" wrapText="1"/>
      <protection/>
    </xf>
    <xf numFmtId="3" fontId="16" fillId="0" borderId="3" xfId="17" applyNumberFormat="1" applyFont="1" applyBorder="1" applyAlignment="1">
      <alignment vertical="center"/>
      <protection/>
    </xf>
    <xf numFmtId="3" fontId="16" fillId="0" borderId="4" xfId="17" applyNumberFormat="1" applyFont="1" applyBorder="1" applyAlignment="1">
      <alignment vertical="center"/>
      <protection/>
    </xf>
    <xf numFmtId="0" fontId="8" fillId="0" borderId="35" xfId="17" applyFont="1" applyBorder="1" applyAlignment="1">
      <alignment vertical="center" wrapText="1"/>
      <protection/>
    </xf>
    <xf numFmtId="3" fontId="8" fillId="0" borderId="36" xfId="17" applyNumberFormat="1" applyFont="1" applyBorder="1" applyAlignment="1">
      <alignment vertical="center"/>
      <protection/>
    </xf>
    <xf numFmtId="3" fontId="8" fillId="0" borderId="37" xfId="17" applyNumberFormat="1" applyFont="1" applyBorder="1" applyAlignment="1">
      <alignment vertical="center"/>
      <protection/>
    </xf>
    <xf numFmtId="3" fontId="13" fillId="0" borderId="36" xfId="17" applyNumberFormat="1" applyFont="1" applyBorder="1" applyAlignment="1">
      <alignment horizontal="right" vertical="center"/>
      <protection/>
    </xf>
    <xf numFmtId="3" fontId="13" fillId="0" borderId="37" xfId="17" applyNumberFormat="1" applyFont="1" applyBorder="1" applyAlignment="1">
      <alignment vertical="center"/>
      <protection/>
    </xf>
    <xf numFmtId="0" fontId="8" fillId="0" borderId="29" xfId="17" applyFont="1" applyBorder="1" applyAlignment="1">
      <alignment horizontal="center" vertical="center"/>
      <protection/>
    </xf>
    <xf numFmtId="0" fontId="8" fillId="0" borderId="30" xfId="17" applyFont="1" applyBorder="1" applyAlignment="1">
      <alignment vertical="center" wrapText="1"/>
      <protection/>
    </xf>
    <xf numFmtId="3" fontId="8" fillId="0" borderId="31" xfId="17" applyNumberFormat="1" applyFont="1" applyBorder="1" applyAlignment="1">
      <alignment vertical="center"/>
      <protection/>
    </xf>
    <xf numFmtId="3" fontId="8" fillId="0" borderId="32" xfId="17" applyNumberFormat="1" applyFont="1" applyBorder="1" applyAlignment="1">
      <alignment vertical="center"/>
      <protection/>
    </xf>
    <xf numFmtId="3" fontId="8" fillId="0" borderId="33" xfId="17" applyNumberFormat="1" applyFont="1" applyBorder="1" applyAlignment="1">
      <alignment vertical="center"/>
      <protection/>
    </xf>
    <xf numFmtId="0" fontId="13" fillId="0" borderId="25" xfId="17" applyFont="1" applyBorder="1" applyAlignment="1">
      <alignment vertical="center" wrapText="1"/>
      <protection/>
    </xf>
    <xf numFmtId="3" fontId="13" fillId="0" borderId="27" xfId="17" applyNumberFormat="1" applyFont="1" applyBorder="1" applyAlignment="1">
      <alignment vertical="center"/>
      <protection/>
    </xf>
    <xf numFmtId="3" fontId="13" fillId="0" borderId="28" xfId="17" applyNumberFormat="1" applyFont="1" applyBorder="1" applyAlignment="1">
      <alignment vertical="center"/>
      <protection/>
    </xf>
    <xf numFmtId="0" fontId="8" fillId="0" borderId="38" xfId="17" applyFont="1" applyBorder="1" applyAlignment="1">
      <alignment vertical="center" wrapText="1"/>
      <protection/>
    </xf>
    <xf numFmtId="3" fontId="13" fillId="0" borderId="26" xfId="17" applyNumberFormat="1" applyFont="1" applyBorder="1" applyAlignment="1">
      <alignment horizontal="right" vertical="center"/>
      <protection/>
    </xf>
    <xf numFmtId="0" fontId="13" fillId="0" borderId="29" xfId="17" applyFont="1" applyBorder="1" applyAlignment="1">
      <alignment horizontal="center" vertical="center"/>
      <protection/>
    </xf>
    <xf numFmtId="0" fontId="13" fillId="0" borderId="30" xfId="17" applyFont="1" applyBorder="1" applyAlignment="1">
      <alignment vertical="center" wrapText="1"/>
      <protection/>
    </xf>
    <xf numFmtId="3" fontId="13" fillId="0" borderId="31" xfId="17" applyNumberFormat="1" applyFont="1" applyBorder="1" applyAlignment="1">
      <alignment horizontal="right" vertical="center"/>
      <protection/>
    </xf>
    <xf numFmtId="3" fontId="13" fillId="0" borderId="32" xfId="17" applyNumberFormat="1" applyFont="1" applyBorder="1" applyAlignment="1">
      <alignment vertical="center"/>
      <protection/>
    </xf>
    <xf numFmtId="3" fontId="13" fillId="0" borderId="33" xfId="17" applyNumberFormat="1" applyFont="1" applyBorder="1" applyAlignment="1">
      <alignment vertical="center"/>
      <protection/>
    </xf>
    <xf numFmtId="3" fontId="16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16" fillId="0" borderId="35" xfId="17" applyFont="1" applyBorder="1" applyAlignment="1">
      <alignment vertical="center" wrapText="1"/>
      <protection/>
    </xf>
    <xf numFmtId="3" fontId="16" fillId="0" borderId="51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0" fontId="8" fillId="0" borderId="25" xfId="17" applyFont="1" applyBorder="1" applyAlignment="1">
      <alignment vertical="center" wrapText="1"/>
      <protection/>
    </xf>
    <xf numFmtId="3" fontId="8" fillId="0" borderId="27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52" xfId="17" applyFont="1" applyBorder="1" applyAlignment="1">
      <alignment horizontal="center" vertical="center"/>
      <protection/>
    </xf>
    <xf numFmtId="0" fontId="10" fillId="0" borderId="21" xfId="17" applyFont="1" applyBorder="1" applyAlignment="1">
      <alignment vertical="center" wrapText="1"/>
      <protection/>
    </xf>
    <xf numFmtId="3" fontId="10" fillId="0" borderId="13" xfId="17" applyNumberFormat="1" applyFont="1" applyBorder="1" applyAlignment="1">
      <alignment vertical="center"/>
      <protection/>
    </xf>
    <xf numFmtId="3" fontId="10" fillId="0" borderId="14" xfId="17" applyNumberFormat="1" applyFont="1" applyBorder="1" applyAlignment="1">
      <alignment vertical="center"/>
      <protection/>
    </xf>
    <xf numFmtId="3" fontId="10" fillId="0" borderId="15" xfId="17" applyNumberFormat="1" applyFont="1" applyBorder="1" applyAlignment="1">
      <alignment vertical="center"/>
      <protection/>
    </xf>
    <xf numFmtId="0" fontId="1" fillId="0" borderId="53" xfId="17" applyFont="1" applyBorder="1" applyAlignment="1">
      <alignment horizontal="center"/>
      <protection/>
    </xf>
    <xf numFmtId="0" fontId="3" fillId="0" borderId="54" xfId="17" applyFont="1" applyBorder="1" applyAlignment="1">
      <alignment horizontal="left" wrapText="1"/>
      <protection/>
    </xf>
    <xf numFmtId="0" fontId="1" fillId="0" borderId="8" xfId="17" applyFont="1" applyBorder="1">
      <alignment/>
      <protection/>
    </xf>
    <xf numFmtId="0" fontId="1" fillId="0" borderId="9" xfId="17" applyFont="1" applyBorder="1">
      <alignment/>
      <protection/>
    </xf>
    <xf numFmtId="0" fontId="1" fillId="0" borderId="10" xfId="17" applyFont="1" applyBorder="1">
      <alignment/>
      <protection/>
    </xf>
    <xf numFmtId="0" fontId="1" fillId="0" borderId="0" xfId="17" applyFont="1" applyAlignment="1">
      <alignment vertical="center"/>
      <protection/>
    </xf>
    <xf numFmtId="0" fontId="1" fillId="0" borderId="55" xfId="17" applyFont="1" applyBorder="1" applyAlignment="1">
      <alignment horizontal="center"/>
      <protection/>
    </xf>
    <xf numFmtId="0" fontId="3" fillId="0" borderId="23" xfId="17" applyFont="1" applyBorder="1" applyAlignment="1">
      <alignment wrapText="1"/>
      <protection/>
    </xf>
    <xf numFmtId="3" fontId="3" fillId="0" borderId="18" xfId="17" applyNumberFormat="1" applyFont="1" applyBorder="1">
      <alignment/>
      <protection/>
    </xf>
    <xf numFmtId="3" fontId="3" fillId="0" borderId="19" xfId="17" applyNumberFormat="1" applyFont="1" applyBorder="1">
      <alignment/>
      <protection/>
    </xf>
    <xf numFmtId="3" fontId="3" fillId="0" borderId="20" xfId="17" applyNumberFormat="1" applyFont="1" applyBorder="1">
      <alignment/>
      <protection/>
    </xf>
    <xf numFmtId="0" fontId="1" fillId="0" borderId="56" xfId="17" applyFont="1" applyBorder="1" applyAlignment="1">
      <alignment horizontal="center"/>
      <protection/>
    </xf>
    <xf numFmtId="0" fontId="3" fillId="0" borderId="43" xfId="17" applyFont="1" applyBorder="1" applyAlignment="1">
      <alignment wrapText="1"/>
      <protection/>
    </xf>
    <xf numFmtId="3" fontId="3" fillId="0" borderId="42" xfId="17" applyNumberFormat="1" applyFont="1" applyBorder="1">
      <alignment/>
      <protection/>
    </xf>
    <xf numFmtId="3" fontId="3" fillId="0" borderId="44" xfId="17" applyNumberFormat="1" applyFont="1" applyBorder="1">
      <alignment/>
      <protection/>
    </xf>
    <xf numFmtId="3" fontId="3" fillId="0" borderId="45" xfId="17" applyNumberFormat="1" applyFont="1" applyBorder="1">
      <alignment/>
      <protection/>
    </xf>
    <xf numFmtId="0" fontId="1" fillId="0" borderId="0" xfId="17" applyFont="1" applyBorder="1" applyAlignment="1">
      <alignment wrapText="1"/>
      <protection/>
    </xf>
    <xf numFmtId="0" fontId="1" fillId="0" borderId="0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29"/>
  <sheetViews>
    <sheetView tabSelected="1" workbookViewId="0" topLeftCell="A110">
      <selection activeCell="A117" sqref="A117:A119"/>
    </sheetView>
  </sheetViews>
  <sheetFormatPr defaultColWidth="9.00390625" defaultRowHeight="12.75"/>
  <cols>
    <col min="1" max="1" width="6.375" style="1" customWidth="1"/>
    <col min="2" max="2" width="45.00390625" style="2" customWidth="1"/>
    <col min="3" max="3" width="12.75390625" style="3" customWidth="1"/>
    <col min="4" max="4" width="12.625" style="3" customWidth="1"/>
    <col min="5" max="5" width="12.00390625" style="3" customWidth="1"/>
    <col min="6" max="189" width="10.00390625" style="3" customWidth="1"/>
    <col min="190" max="16384" width="10.00390625" style="6" customWidth="1"/>
  </cols>
  <sheetData>
    <row r="1" spans="4:5" ht="12.75" customHeight="1">
      <c r="D1" s="4" t="s">
        <v>0</v>
      </c>
      <c r="E1" s="5"/>
    </row>
    <row r="2" spans="4:5" ht="9.75" customHeight="1">
      <c r="D2" s="7" t="s">
        <v>1</v>
      </c>
      <c r="E2" s="5"/>
    </row>
    <row r="3" spans="4:5" ht="12.75" customHeight="1">
      <c r="D3" s="7" t="s">
        <v>2</v>
      </c>
      <c r="E3" s="5"/>
    </row>
    <row r="4" spans="4:5" ht="10.5" customHeight="1">
      <c r="D4" s="7" t="s">
        <v>3</v>
      </c>
      <c r="E4" s="5"/>
    </row>
    <row r="5" spans="4:5" ht="12" customHeight="1">
      <c r="D5" s="8"/>
      <c r="E5" s="5"/>
    </row>
    <row r="6" spans="1:5" s="13" customFormat="1" ht="18" customHeight="1">
      <c r="A6" s="9" t="s">
        <v>4</v>
      </c>
      <c r="B6" s="10"/>
      <c r="C6" s="11"/>
      <c r="D6" s="11"/>
      <c r="E6" s="12"/>
    </row>
    <row r="7" spans="1:5" s="14" customFormat="1" ht="21" customHeight="1">
      <c r="A7" s="9" t="s">
        <v>5</v>
      </c>
      <c r="B7" s="10"/>
      <c r="C7" s="10"/>
      <c r="D7" s="10"/>
      <c r="E7" s="10"/>
    </row>
    <row r="8" spans="1:5" s="14" customFormat="1" ht="21" customHeight="1">
      <c r="A8" s="9" t="s">
        <v>6</v>
      </c>
      <c r="B8" s="10"/>
      <c r="C8" s="10"/>
      <c r="D8" s="10"/>
      <c r="E8" s="10"/>
    </row>
    <row r="9" spans="1:189" s="19" customFormat="1" ht="15.75" customHeight="1" thickBot="1">
      <c r="A9" s="4"/>
      <c r="B9" s="15"/>
      <c r="C9" s="16"/>
      <c r="D9" s="16"/>
      <c r="E9" s="17" t="s">
        <v>7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</row>
    <row r="10" spans="1:5" ht="33" customHeight="1" thickBot="1" thickTop="1">
      <c r="A10" s="20" t="s">
        <v>8</v>
      </c>
      <c r="B10" s="21" t="s">
        <v>9</v>
      </c>
      <c r="C10" s="22" t="s">
        <v>10</v>
      </c>
      <c r="D10" s="23" t="s">
        <v>11</v>
      </c>
      <c r="E10" s="24" t="s">
        <v>12</v>
      </c>
    </row>
    <row r="11" spans="1:5" s="30" customFormat="1" ht="9" customHeight="1" thickBot="1" thickTop="1">
      <c r="A11" s="25">
        <v>1</v>
      </c>
      <c r="B11" s="26">
        <v>2</v>
      </c>
      <c r="C11" s="27">
        <v>3</v>
      </c>
      <c r="D11" s="28">
        <v>4</v>
      </c>
      <c r="E11" s="29">
        <v>5</v>
      </c>
    </row>
    <row r="12" spans="1:5" s="36" customFormat="1" ht="18.75" customHeight="1" thickBot="1" thickTop="1">
      <c r="A12" s="31">
        <v>600</v>
      </c>
      <c r="B12" s="32" t="s">
        <v>13</v>
      </c>
      <c r="C12" s="33">
        <f>C13</f>
        <v>200000</v>
      </c>
      <c r="D12" s="34">
        <f>D13</f>
        <v>200000</v>
      </c>
      <c r="E12" s="35"/>
    </row>
    <row r="13" spans="1:5" s="36" customFormat="1" ht="18.75" customHeight="1" thickBot="1" thickTop="1">
      <c r="A13" s="37">
        <v>60002</v>
      </c>
      <c r="B13" s="38" t="s">
        <v>14</v>
      </c>
      <c r="C13" s="39">
        <f>C14</f>
        <v>200000</v>
      </c>
      <c r="D13" s="40">
        <f>D14</f>
        <v>200000</v>
      </c>
      <c r="E13" s="41"/>
    </row>
    <row r="14" spans="1:5" s="47" customFormat="1" ht="31.5" customHeight="1" thickBot="1" thickTop="1">
      <c r="A14" s="42">
        <v>2710</v>
      </c>
      <c r="B14" s="43" t="s">
        <v>15</v>
      </c>
      <c r="C14" s="44">
        <f>D14</f>
        <v>200000</v>
      </c>
      <c r="D14" s="45">
        <v>200000</v>
      </c>
      <c r="E14" s="46"/>
    </row>
    <row r="15" spans="1:5" s="36" customFormat="1" ht="18.75" customHeight="1" thickBot="1" thickTop="1">
      <c r="A15" s="31">
        <v>630</v>
      </c>
      <c r="B15" s="32" t="s">
        <v>16</v>
      </c>
      <c r="C15" s="33">
        <f>C16</f>
        <v>7000</v>
      </c>
      <c r="D15" s="34">
        <f>D16</f>
        <v>7000</v>
      </c>
      <c r="E15" s="35"/>
    </row>
    <row r="16" spans="1:5" s="36" customFormat="1" ht="18" customHeight="1" thickTop="1">
      <c r="A16" s="48">
        <v>63003</v>
      </c>
      <c r="B16" s="49" t="s">
        <v>17</v>
      </c>
      <c r="C16" s="50">
        <f>C17</f>
        <v>7000</v>
      </c>
      <c r="D16" s="51">
        <f>D17</f>
        <v>7000</v>
      </c>
      <c r="E16" s="52"/>
    </row>
    <row r="17" spans="1:5" s="58" customFormat="1" ht="27.75" customHeight="1" thickBot="1">
      <c r="A17" s="53">
        <v>2820</v>
      </c>
      <c r="B17" s="54" t="s">
        <v>18</v>
      </c>
      <c r="C17" s="55">
        <f>SUM(D17:E17)</f>
        <v>7000</v>
      </c>
      <c r="D17" s="56">
        <v>7000</v>
      </c>
      <c r="E17" s="57"/>
    </row>
    <row r="18" spans="1:5" s="36" customFormat="1" ht="21" customHeight="1" thickBot="1" thickTop="1">
      <c r="A18" s="31">
        <v>700</v>
      </c>
      <c r="B18" s="32" t="s">
        <v>19</v>
      </c>
      <c r="C18" s="33">
        <f>D18</f>
        <v>5300000</v>
      </c>
      <c r="D18" s="59">
        <f>D19</f>
        <v>5300000</v>
      </c>
      <c r="E18" s="60"/>
    </row>
    <row r="19" spans="1:5" s="47" customFormat="1" ht="19.5" customHeight="1" thickTop="1">
      <c r="A19" s="48">
        <v>70001</v>
      </c>
      <c r="B19" s="49" t="s">
        <v>20</v>
      </c>
      <c r="C19" s="50">
        <f>D19</f>
        <v>5300000</v>
      </c>
      <c r="D19" s="61">
        <f>D20+D21</f>
        <v>5300000</v>
      </c>
      <c r="E19" s="62"/>
    </row>
    <row r="20" spans="1:5" s="58" customFormat="1" ht="24.75" customHeight="1">
      <c r="A20" s="53">
        <v>2650</v>
      </c>
      <c r="B20" s="54" t="s">
        <v>21</v>
      </c>
      <c r="C20" s="55">
        <f>D20</f>
        <v>5000000</v>
      </c>
      <c r="D20" s="63">
        <v>5000000</v>
      </c>
      <c r="E20" s="64"/>
    </row>
    <row r="21" spans="1:5" s="36" customFormat="1" ht="38.25" customHeight="1" thickBot="1">
      <c r="A21" s="53">
        <v>6210</v>
      </c>
      <c r="B21" s="54" t="s">
        <v>22</v>
      </c>
      <c r="C21" s="55">
        <f>D21</f>
        <v>300000</v>
      </c>
      <c r="D21" s="63">
        <v>300000</v>
      </c>
      <c r="E21" s="64"/>
    </row>
    <row r="22" spans="1:5" s="36" customFormat="1" ht="16.5" customHeight="1" thickBot="1" thickTop="1">
      <c r="A22" s="31">
        <v>750</v>
      </c>
      <c r="B22" s="65" t="s">
        <v>23</v>
      </c>
      <c r="C22" s="66">
        <f>C23+C26</f>
        <v>1683000</v>
      </c>
      <c r="D22" s="67">
        <f>D23+D26</f>
        <v>668000</v>
      </c>
      <c r="E22" s="68">
        <f>E23+E26</f>
        <v>1015000</v>
      </c>
    </row>
    <row r="23" spans="1:5" s="74" customFormat="1" ht="18.75" customHeight="1" thickTop="1">
      <c r="A23" s="69">
        <v>75020</v>
      </c>
      <c r="B23" s="70" t="s">
        <v>24</v>
      </c>
      <c r="C23" s="71">
        <f>E23</f>
        <v>1015000</v>
      </c>
      <c r="D23" s="72"/>
      <c r="E23" s="73">
        <f>SUM(E24:E25)</f>
        <v>1015000</v>
      </c>
    </row>
    <row r="24" spans="1:5" s="36" customFormat="1" ht="41.25" customHeight="1">
      <c r="A24" s="75">
        <v>2320</v>
      </c>
      <c r="B24" s="76" t="s">
        <v>25</v>
      </c>
      <c r="C24" s="77">
        <f>SUM(D24:E24)</f>
        <v>15000</v>
      </c>
      <c r="D24" s="78"/>
      <c r="E24" s="79">
        <v>15000</v>
      </c>
    </row>
    <row r="25" spans="1:5" s="47" customFormat="1" ht="35.25" customHeight="1">
      <c r="A25" s="80">
        <v>6300</v>
      </c>
      <c r="B25" s="81" t="s">
        <v>26</v>
      </c>
      <c r="C25" s="82">
        <f>E25</f>
        <v>1000000</v>
      </c>
      <c r="D25" s="83"/>
      <c r="E25" s="84">
        <v>1000000</v>
      </c>
    </row>
    <row r="26" spans="1:5" s="36" customFormat="1" ht="18" customHeight="1">
      <c r="A26" s="85">
        <v>75095</v>
      </c>
      <c r="B26" s="86" t="s">
        <v>27</v>
      </c>
      <c r="C26" s="87">
        <f>SUM(C27:C27)</f>
        <v>668000</v>
      </c>
      <c r="D26" s="88">
        <f>SUM(D27:D27)</f>
        <v>668000</v>
      </c>
      <c r="E26" s="89"/>
    </row>
    <row r="27" spans="1:5" s="36" customFormat="1" ht="39" customHeight="1" thickBot="1">
      <c r="A27" s="53">
        <v>2820</v>
      </c>
      <c r="B27" s="54" t="s">
        <v>18</v>
      </c>
      <c r="C27" s="77">
        <f>SUM(D27:E27)</f>
        <v>668000</v>
      </c>
      <c r="D27" s="90">
        <v>668000</v>
      </c>
      <c r="E27" s="91"/>
    </row>
    <row r="28" spans="1:5" s="47" customFormat="1" ht="32.25" customHeight="1" thickBot="1" thickTop="1">
      <c r="A28" s="31">
        <v>754</v>
      </c>
      <c r="B28" s="65" t="s">
        <v>28</v>
      </c>
      <c r="C28" s="66">
        <f>SUM(D28:E28)</f>
        <v>1022000</v>
      </c>
      <c r="D28" s="92">
        <f>D31</f>
        <v>22000</v>
      </c>
      <c r="E28" s="93">
        <f>E29</f>
        <v>1000000</v>
      </c>
    </row>
    <row r="29" spans="1:5" s="36" customFormat="1" ht="19.5" customHeight="1" thickTop="1">
      <c r="A29" s="48">
        <v>75411</v>
      </c>
      <c r="B29" s="94" t="s">
        <v>29</v>
      </c>
      <c r="C29" s="95">
        <f>E29</f>
        <v>1000000</v>
      </c>
      <c r="D29" s="96"/>
      <c r="E29" s="97">
        <f>E30</f>
        <v>1000000</v>
      </c>
    </row>
    <row r="30" spans="1:5" s="36" customFormat="1" ht="51" customHeight="1">
      <c r="A30" s="98">
        <v>6220</v>
      </c>
      <c r="B30" s="54" t="s">
        <v>30</v>
      </c>
      <c r="C30" s="99">
        <f>E30</f>
        <v>1000000</v>
      </c>
      <c r="D30" s="100"/>
      <c r="E30" s="101">
        <v>1000000</v>
      </c>
    </row>
    <row r="31" spans="1:5" s="47" customFormat="1" ht="16.5" customHeight="1">
      <c r="A31" s="85">
        <v>75412</v>
      </c>
      <c r="B31" s="86" t="s">
        <v>31</v>
      </c>
      <c r="C31" s="87">
        <f>SUM(D31:E31)</f>
        <v>22000</v>
      </c>
      <c r="D31" s="88">
        <f>D32</f>
        <v>22000</v>
      </c>
      <c r="E31" s="89"/>
    </row>
    <row r="32" spans="1:5" s="47" customFormat="1" ht="42.75" customHeight="1">
      <c r="A32" s="102">
        <v>2820</v>
      </c>
      <c r="B32" s="103" t="s">
        <v>18</v>
      </c>
      <c r="C32" s="104">
        <f>SUM(D32:E32)</f>
        <v>22000</v>
      </c>
      <c r="D32" s="105">
        <v>22000</v>
      </c>
      <c r="E32" s="106"/>
    </row>
    <row r="33" spans="1:5" s="47" customFormat="1" ht="18.75" customHeight="1" thickBot="1">
      <c r="A33" s="107">
        <v>801</v>
      </c>
      <c r="B33" s="108" t="s">
        <v>32</v>
      </c>
      <c r="C33" s="109">
        <f>C34+C38+C42+C44+C46+C49+C36</f>
        <v>24953000</v>
      </c>
      <c r="D33" s="110">
        <f>D34+D36+D38+D42+D44+D46+D49</f>
        <v>17293000</v>
      </c>
      <c r="E33" s="111">
        <f>E34+E38+E42+E44+E46+E49</f>
        <v>7660000</v>
      </c>
    </row>
    <row r="34" spans="1:5" s="36" customFormat="1" ht="18" customHeight="1" thickTop="1">
      <c r="A34" s="112">
        <v>80101</v>
      </c>
      <c r="B34" s="113" t="s">
        <v>33</v>
      </c>
      <c r="C34" s="114">
        <f>D34+E34</f>
        <v>850000</v>
      </c>
      <c r="D34" s="115">
        <f>D35</f>
        <v>850000</v>
      </c>
      <c r="E34" s="116"/>
    </row>
    <row r="35" spans="1:5" s="47" customFormat="1" ht="24" customHeight="1">
      <c r="A35" s="102">
        <v>2540</v>
      </c>
      <c r="B35" s="117" t="s">
        <v>34</v>
      </c>
      <c r="C35" s="104">
        <f>SUM(D35:E35)</f>
        <v>850000</v>
      </c>
      <c r="D35" s="105">
        <v>850000</v>
      </c>
      <c r="E35" s="118"/>
    </row>
    <row r="36" spans="1:5" s="47" customFormat="1" ht="24.75" customHeight="1">
      <c r="A36" s="85">
        <v>80103</v>
      </c>
      <c r="B36" s="86" t="s">
        <v>35</v>
      </c>
      <c r="C36" s="87">
        <f>C37</f>
        <v>120000</v>
      </c>
      <c r="D36" s="119">
        <f>D37</f>
        <v>120000</v>
      </c>
      <c r="E36" s="120"/>
    </row>
    <row r="37" spans="1:5" s="36" customFormat="1" ht="24.75" customHeight="1">
      <c r="A37" s="53">
        <v>2540</v>
      </c>
      <c r="B37" s="81" t="s">
        <v>34</v>
      </c>
      <c r="C37" s="104">
        <f>SUM(D37:E37)</f>
        <v>120000</v>
      </c>
      <c r="D37" s="83">
        <v>120000</v>
      </c>
      <c r="E37" s="91"/>
    </row>
    <row r="38" spans="1:5" s="47" customFormat="1" ht="18.75" customHeight="1">
      <c r="A38" s="121">
        <v>80104</v>
      </c>
      <c r="B38" s="113" t="s">
        <v>36</v>
      </c>
      <c r="C38" s="114">
        <f>D38</f>
        <v>15699000</v>
      </c>
      <c r="D38" s="115">
        <f>SUM(D39:D41)</f>
        <v>15699000</v>
      </c>
      <c r="E38" s="89"/>
    </row>
    <row r="39" spans="1:5" s="36" customFormat="1" ht="18" customHeight="1">
      <c r="A39" s="75">
        <v>2510</v>
      </c>
      <c r="B39" s="122" t="s">
        <v>37</v>
      </c>
      <c r="C39" s="55">
        <f>SUM(D39:E39)</f>
        <v>15128000</v>
      </c>
      <c r="D39" s="90">
        <f>15064000+64000</f>
        <v>15128000</v>
      </c>
      <c r="E39" s="91"/>
    </row>
    <row r="40" spans="1:5" s="47" customFormat="1" ht="26.25" customHeight="1">
      <c r="A40" s="53">
        <v>2540</v>
      </c>
      <c r="B40" s="54" t="s">
        <v>34</v>
      </c>
      <c r="C40" s="55">
        <f>SUM(D40:E40)</f>
        <v>500000</v>
      </c>
      <c r="D40" s="90">
        <v>500000</v>
      </c>
      <c r="E40" s="91"/>
    </row>
    <row r="41" spans="1:5" s="36" customFormat="1" ht="36" customHeight="1">
      <c r="A41" s="53">
        <v>6210</v>
      </c>
      <c r="B41" s="54" t="s">
        <v>22</v>
      </c>
      <c r="C41" s="55">
        <f>D41</f>
        <v>71000</v>
      </c>
      <c r="D41" s="90">
        <v>71000</v>
      </c>
      <c r="E41" s="91"/>
    </row>
    <row r="42" spans="1:5" s="36" customFormat="1" ht="17.25" customHeight="1">
      <c r="A42" s="85">
        <v>80110</v>
      </c>
      <c r="B42" s="86" t="s">
        <v>38</v>
      </c>
      <c r="C42" s="87">
        <f>C43</f>
        <v>580000</v>
      </c>
      <c r="D42" s="88">
        <f>D43</f>
        <v>580000</v>
      </c>
      <c r="E42" s="89"/>
    </row>
    <row r="43" spans="1:5" s="47" customFormat="1" ht="26.25" customHeight="1">
      <c r="A43" s="102">
        <v>2540</v>
      </c>
      <c r="B43" s="117" t="s">
        <v>34</v>
      </c>
      <c r="C43" s="104">
        <f>SUM(D43:E43)</f>
        <v>580000</v>
      </c>
      <c r="D43" s="105">
        <v>580000</v>
      </c>
      <c r="E43" s="118"/>
    </row>
    <row r="44" spans="1:5" s="36" customFormat="1" ht="16.5" customHeight="1">
      <c r="A44" s="123">
        <v>80120</v>
      </c>
      <c r="B44" s="86" t="s">
        <v>39</v>
      </c>
      <c r="C44" s="87">
        <f>C45</f>
        <v>2300000</v>
      </c>
      <c r="D44" s="88"/>
      <c r="E44" s="89">
        <f>E45</f>
        <v>2300000</v>
      </c>
    </row>
    <row r="45" spans="1:5" s="36" customFormat="1" ht="24">
      <c r="A45" s="124">
        <v>2540</v>
      </c>
      <c r="B45" s="125" t="s">
        <v>34</v>
      </c>
      <c r="C45" s="126">
        <f>SUM(D45:E45)</f>
        <v>2300000</v>
      </c>
      <c r="D45" s="105"/>
      <c r="E45" s="127">
        <v>2300000</v>
      </c>
    </row>
    <row r="46" spans="1:5" s="36" customFormat="1" ht="19.5" customHeight="1">
      <c r="A46" s="85">
        <v>80130</v>
      </c>
      <c r="B46" s="86" t="s">
        <v>40</v>
      </c>
      <c r="C46" s="87">
        <f>D46+E46</f>
        <v>5360000</v>
      </c>
      <c r="D46" s="88"/>
      <c r="E46" s="89">
        <f>SUM(E47:E48)</f>
        <v>5360000</v>
      </c>
    </row>
    <row r="47" spans="1:5" s="36" customFormat="1" ht="27.75" customHeight="1">
      <c r="A47" s="75">
        <v>2540</v>
      </c>
      <c r="B47" s="76" t="s">
        <v>34</v>
      </c>
      <c r="C47" s="128">
        <f>SUM(D47:E47)</f>
        <v>4800000</v>
      </c>
      <c r="D47" s="78"/>
      <c r="E47" s="79">
        <v>4800000</v>
      </c>
    </row>
    <row r="48" spans="1:5" s="36" customFormat="1" ht="50.25" customHeight="1">
      <c r="A48" s="80">
        <v>2590</v>
      </c>
      <c r="B48" s="81" t="s">
        <v>41</v>
      </c>
      <c r="C48" s="126">
        <f>E48</f>
        <v>560000</v>
      </c>
      <c r="D48" s="83"/>
      <c r="E48" s="84">
        <v>560000</v>
      </c>
    </row>
    <row r="49" spans="1:5" s="36" customFormat="1" ht="20.25" customHeight="1">
      <c r="A49" s="112">
        <v>80195</v>
      </c>
      <c r="B49" s="113" t="s">
        <v>27</v>
      </c>
      <c r="C49" s="87">
        <f>SUM(C50:C52)</f>
        <v>44000</v>
      </c>
      <c r="D49" s="115">
        <f>SUM(D50:D52)</f>
        <v>44000</v>
      </c>
      <c r="E49" s="116"/>
    </row>
    <row r="50" spans="1:5" s="36" customFormat="1" ht="26.25" customHeight="1">
      <c r="A50" s="53">
        <v>2540</v>
      </c>
      <c r="B50" s="122" t="s">
        <v>42</v>
      </c>
      <c r="C50" s="55">
        <f>SUM(D50:E50)</f>
        <v>10000</v>
      </c>
      <c r="D50" s="90">
        <v>10000</v>
      </c>
      <c r="E50" s="91"/>
    </row>
    <row r="51" spans="1:5" s="36" customFormat="1" ht="35.25" customHeight="1">
      <c r="A51" s="53">
        <v>2570</v>
      </c>
      <c r="B51" s="122" t="s">
        <v>43</v>
      </c>
      <c r="C51" s="55">
        <f>SUM(D51:E51)</f>
        <v>10000</v>
      </c>
      <c r="D51" s="90">
        <v>10000</v>
      </c>
      <c r="E51" s="91"/>
    </row>
    <row r="52" spans="1:5" s="134" customFormat="1" ht="36.75" customHeight="1" thickBot="1">
      <c r="A52" s="129">
        <v>2820</v>
      </c>
      <c r="B52" s="130" t="s">
        <v>18</v>
      </c>
      <c r="C52" s="131">
        <f>SUM(D52:E52)</f>
        <v>24000</v>
      </c>
      <c r="D52" s="132">
        <v>24000</v>
      </c>
      <c r="E52" s="133"/>
    </row>
    <row r="53" spans="1:5" s="134" customFormat="1" ht="21" customHeight="1" thickBot="1" thickTop="1">
      <c r="A53" s="31">
        <v>803</v>
      </c>
      <c r="B53" s="32" t="s">
        <v>44</v>
      </c>
      <c r="C53" s="33">
        <f>D53</f>
        <v>20000</v>
      </c>
      <c r="D53" s="67">
        <f>D54</f>
        <v>20000</v>
      </c>
      <c r="E53" s="135"/>
    </row>
    <row r="54" spans="1:5" s="36" customFormat="1" ht="16.5" customHeight="1" thickTop="1">
      <c r="A54" s="48">
        <v>80309</v>
      </c>
      <c r="B54" s="49" t="s">
        <v>45</v>
      </c>
      <c r="C54" s="50">
        <f>D54</f>
        <v>20000</v>
      </c>
      <c r="D54" s="136">
        <f>D55</f>
        <v>20000</v>
      </c>
      <c r="E54" s="137"/>
    </row>
    <row r="55" spans="1:5" s="47" customFormat="1" ht="27" customHeight="1" thickBot="1">
      <c r="A55" s="129">
        <v>2800</v>
      </c>
      <c r="B55" s="130" t="s">
        <v>46</v>
      </c>
      <c r="C55" s="131">
        <f>D55</f>
        <v>20000</v>
      </c>
      <c r="D55" s="138">
        <v>20000</v>
      </c>
      <c r="E55" s="139"/>
    </row>
    <row r="56" spans="1:5" s="36" customFormat="1" ht="17.25" customHeight="1" thickBot="1" thickTop="1">
      <c r="A56" s="31">
        <v>851</v>
      </c>
      <c r="B56" s="65" t="s">
        <v>47</v>
      </c>
      <c r="C56" s="66">
        <f>C59+C61+C63</f>
        <v>1244000</v>
      </c>
      <c r="D56" s="67">
        <f>D59+D61+D63</f>
        <v>1244000</v>
      </c>
      <c r="E56" s="135"/>
    </row>
    <row r="57" spans="1:5" s="47" customFormat="1" ht="25.5" customHeight="1" hidden="1">
      <c r="A57" s="140">
        <v>85111</v>
      </c>
      <c r="B57" s="141" t="s">
        <v>48</v>
      </c>
      <c r="C57" s="142">
        <f>C58</f>
        <v>0</v>
      </c>
      <c r="D57" s="143">
        <f>D58</f>
        <v>0</v>
      </c>
      <c r="E57" s="144"/>
    </row>
    <row r="58" spans="1:5" s="36" customFormat="1" ht="38.25" customHeight="1" hidden="1">
      <c r="A58" s="80">
        <v>2330</v>
      </c>
      <c r="B58" s="81" t="s">
        <v>49</v>
      </c>
      <c r="C58" s="145">
        <f>SUM(D58:E58)</f>
        <v>0</v>
      </c>
      <c r="D58" s="146">
        <v>0</v>
      </c>
      <c r="E58" s="147"/>
    </row>
    <row r="59" spans="1:5" s="150" customFormat="1" ht="19.5" customHeight="1" thickTop="1">
      <c r="A59" s="148">
        <v>85153</v>
      </c>
      <c r="B59" s="86" t="s">
        <v>50</v>
      </c>
      <c r="C59" s="87">
        <f>C60</f>
        <v>100000</v>
      </c>
      <c r="D59" s="88">
        <f>SUM(D60:D60)</f>
        <v>100000</v>
      </c>
      <c r="E59" s="149"/>
    </row>
    <row r="60" spans="1:5" s="153" customFormat="1" ht="37.5" customHeight="1">
      <c r="A60" s="151">
        <v>2820</v>
      </c>
      <c r="B60" s="117" t="s">
        <v>51</v>
      </c>
      <c r="C60" s="55">
        <f>SUM(D60:E60)</f>
        <v>100000</v>
      </c>
      <c r="D60" s="105">
        <v>100000</v>
      </c>
      <c r="E60" s="152"/>
    </row>
    <row r="61" spans="1:5" s="153" customFormat="1" ht="18.75" customHeight="1">
      <c r="A61" s="148">
        <v>85154</v>
      </c>
      <c r="B61" s="86" t="s">
        <v>52</v>
      </c>
      <c r="C61" s="87">
        <f>C62</f>
        <v>1000000</v>
      </c>
      <c r="D61" s="88">
        <f>D62</f>
        <v>1000000</v>
      </c>
      <c r="E61" s="149"/>
    </row>
    <row r="62" spans="1:5" s="150" customFormat="1" ht="42.75" customHeight="1">
      <c r="A62" s="80">
        <v>2820</v>
      </c>
      <c r="B62" s="81" t="s">
        <v>53</v>
      </c>
      <c r="C62" s="126">
        <f>SUM(D62:E62)</f>
        <v>1000000</v>
      </c>
      <c r="D62" s="83">
        <v>1000000</v>
      </c>
      <c r="E62" s="147"/>
    </row>
    <row r="63" spans="1:5" s="150" customFormat="1" ht="20.25" customHeight="1">
      <c r="A63" s="123">
        <v>85195</v>
      </c>
      <c r="B63" s="86" t="s">
        <v>27</v>
      </c>
      <c r="C63" s="87">
        <f>SUM(C64:C64)</f>
        <v>144000</v>
      </c>
      <c r="D63" s="88">
        <f>SUM(D64:D64)</f>
        <v>144000</v>
      </c>
      <c r="E63" s="154"/>
    </row>
    <row r="64" spans="1:5" s="153" customFormat="1" ht="39" customHeight="1" thickBot="1">
      <c r="A64" s="155">
        <v>2820</v>
      </c>
      <c r="B64" s="76" t="s">
        <v>18</v>
      </c>
      <c r="C64" s="156">
        <f>SUM(D64:E64)</f>
        <v>144000</v>
      </c>
      <c r="D64" s="157">
        <v>144000</v>
      </c>
      <c r="E64" s="158"/>
    </row>
    <row r="65" spans="1:5" s="150" customFormat="1" ht="19.5" customHeight="1" thickBot="1" thickTop="1">
      <c r="A65" s="31">
        <v>852</v>
      </c>
      <c r="B65" s="65" t="s">
        <v>54</v>
      </c>
      <c r="C65" s="66">
        <f>C66+C71+C73+C75+C69</f>
        <v>1443700</v>
      </c>
      <c r="D65" s="67">
        <f>D66+D71+D75+D69</f>
        <v>666200</v>
      </c>
      <c r="E65" s="68">
        <f>E66+E71+E75+E73</f>
        <v>777500</v>
      </c>
    </row>
    <row r="66" spans="1:5" s="153" customFormat="1" ht="18.75" customHeight="1" thickTop="1">
      <c r="A66" s="85">
        <v>85201</v>
      </c>
      <c r="B66" s="86" t="s">
        <v>55</v>
      </c>
      <c r="C66" s="87">
        <f>C67+C68</f>
        <v>458000</v>
      </c>
      <c r="D66" s="88"/>
      <c r="E66" s="120">
        <f>E67+E68</f>
        <v>458000</v>
      </c>
    </row>
    <row r="67" spans="1:5" s="150" customFormat="1" ht="39" customHeight="1">
      <c r="A67" s="102">
        <v>2820</v>
      </c>
      <c r="B67" s="117" t="s">
        <v>51</v>
      </c>
      <c r="C67" s="104">
        <f>SUM(D67:E67)</f>
        <v>46000</v>
      </c>
      <c r="D67" s="105"/>
      <c r="E67" s="159">
        <v>46000</v>
      </c>
    </row>
    <row r="68" spans="1:5" s="150" customFormat="1" ht="39.75" customHeight="1">
      <c r="A68" s="80">
        <v>2320</v>
      </c>
      <c r="B68" s="81" t="s">
        <v>25</v>
      </c>
      <c r="C68" s="126">
        <f>SUM(D68:E68)</f>
        <v>412000</v>
      </c>
      <c r="D68" s="83"/>
      <c r="E68" s="160">
        <v>412000</v>
      </c>
    </row>
    <row r="69" spans="1:5" s="166" customFormat="1" ht="20.25" customHeight="1">
      <c r="A69" s="161">
        <v>85203</v>
      </c>
      <c r="B69" s="162" t="s">
        <v>56</v>
      </c>
      <c r="C69" s="163">
        <f>C70</f>
        <v>516200</v>
      </c>
      <c r="D69" s="164">
        <f>D70</f>
        <v>516200</v>
      </c>
      <c r="E69" s="165"/>
    </row>
    <row r="70" spans="1:5" s="167" customFormat="1" ht="37.5" customHeight="1">
      <c r="A70" s="80">
        <v>2820</v>
      </c>
      <c r="B70" s="81" t="s">
        <v>51</v>
      </c>
      <c r="C70" s="126">
        <f>D70</f>
        <v>516200</v>
      </c>
      <c r="D70" s="83">
        <f>288200+228000</f>
        <v>516200</v>
      </c>
      <c r="E70" s="160"/>
    </row>
    <row r="71" spans="1:5" s="47" customFormat="1" ht="18.75" customHeight="1">
      <c r="A71" s="85">
        <v>85204</v>
      </c>
      <c r="B71" s="86" t="s">
        <v>57</v>
      </c>
      <c r="C71" s="87">
        <f>E71</f>
        <v>123500</v>
      </c>
      <c r="D71" s="115"/>
      <c r="E71" s="168">
        <f>E72</f>
        <v>123500</v>
      </c>
    </row>
    <row r="72" spans="1:5" s="47" customFormat="1" ht="41.25" customHeight="1">
      <c r="A72" s="102">
        <v>2320</v>
      </c>
      <c r="B72" s="117" t="s">
        <v>25</v>
      </c>
      <c r="C72" s="104">
        <f>SUM(D72:E72)</f>
        <v>123500</v>
      </c>
      <c r="D72" s="105"/>
      <c r="E72" s="159">
        <v>123500</v>
      </c>
    </row>
    <row r="73" spans="1:5" s="47" customFormat="1" ht="30.75" customHeight="1">
      <c r="A73" s="169">
        <v>85220</v>
      </c>
      <c r="B73" s="170" t="s">
        <v>58</v>
      </c>
      <c r="C73" s="87">
        <f>SUM(D73:E73)</f>
        <v>196000</v>
      </c>
      <c r="D73" s="88"/>
      <c r="E73" s="120">
        <f>E74</f>
        <v>196000</v>
      </c>
    </row>
    <row r="74" spans="1:5" s="47" customFormat="1" ht="36" customHeight="1">
      <c r="A74" s="102">
        <v>2820</v>
      </c>
      <c r="B74" s="117" t="s">
        <v>18</v>
      </c>
      <c r="C74" s="104">
        <f>SUM(D74:E74)</f>
        <v>196000</v>
      </c>
      <c r="D74" s="105"/>
      <c r="E74" s="159">
        <v>196000</v>
      </c>
    </row>
    <row r="75" spans="1:5" s="36" customFormat="1" ht="14.25" customHeight="1">
      <c r="A75" s="85">
        <v>85295</v>
      </c>
      <c r="B75" s="86" t="s">
        <v>27</v>
      </c>
      <c r="C75" s="87">
        <f>C76</f>
        <v>150000</v>
      </c>
      <c r="D75" s="88">
        <f>D76</f>
        <v>150000</v>
      </c>
      <c r="E75" s="89"/>
    </row>
    <row r="76" spans="1:5" s="47" customFormat="1" ht="37.5" customHeight="1" thickBot="1">
      <c r="A76" s="75">
        <v>2820</v>
      </c>
      <c r="B76" s="76" t="s">
        <v>18</v>
      </c>
      <c r="C76" s="77">
        <f>SUM(D76:E76)</f>
        <v>150000</v>
      </c>
      <c r="D76" s="78">
        <v>150000</v>
      </c>
      <c r="E76" s="171"/>
    </row>
    <row r="77" spans="1:5" s="36" customFormat="1" ht="18.75" customHeight="1" thickBot="1" thickTop="1">
      <c r="A77" s="31">
        <v>853</v>
      </c>
      <c r="B77" s="65" t="s">
        <v>59</v>
      </c>
      <c r="C77" s="66">
        <f>SUM(D77:E77)</f>
        <v>5012980</v>
      </c>
      <c r="D77" s="92">
        <f>D78</f>
        <v>3186400</v>
      </c>
      <c r="E77" s="93">
        <f>E80+E82</f>
        <v>1826580</v>
      </c>
    </row>
    <row r="78" spans="1:5" s="47" customFormat="1" ht="21" customHeight="1" thickTop="1">
      <c r="A78" s="148">
        <v>85305</v>
      </c>
      <c r="B78" s="86" t="s">
        <v>60</v>
      </c>
      <c r="C78" s="87">
        <f>SUM(C79:C79)</f>
        <v>3186400</v>
      </c>
      <c r="D78" s="88">
        <f>SUM(D79:D79)</f>
        <v>3186400</v>
      </c>
      <c r="E78" s="172"/>
    </row>
    <row r="79" spans="1:5" s="36" customFormat="1" ht="19.5" customHeight="1">
      <c r="A79" s="155">
        <v>2510</v>
      </c>
      <c r="B79" s="76" t="s">
        <v>61</v>
      </c>
      <c r="C79" s="55">
        <f>SUM(D79:E79)</f>
        <v>3186400</v>
      </c>
      <c r="D79" s="78">
        <v>3186400</v>
      </c>
      <c r="E79" s="173"/>
    </row>
    <row r="80" spans="1:5" s="36" customFormat="1" ht="16.5" customHeight="1">
      <c r="A80" s="174">
        <v>85311</v>
      </c>
      <c r="B80" s="175" t="s">
        <v>62</v>
      </c>
      <c r="C80" s="176">
        <f>C81</f>
        <v>164400</v>
      </c>
      <c r="D80" s="88"/>
      <c r="E80" s="89">
        <f>E81</f>
        <v>164400</v>
      </c>
    </row>
    <row r="81" spans="1:5" s="178" customFormat="1" ht="30.75" customHeight="1">
      <c r="A81" s="53">
        <v>2580</v>
      </c>
      <c r="B81" s="54" t="s">
        <v>63</v>
      </c>
      <c r="C81" s="55">
        <f>E81</f>
        <v>164400</v>
      </c>
      <c r="D81" s="90"/>
      <c r="E81" s="177">
        <v>164400</v>
      </c>
    </row>
    <row r="82" spans="1:5" s="182" customFormat="1" ht="12.75" customHeight="1">
      <c r="A82" s="174">
        <v>85333</v>
      </c>
      <c r="B82" s="175" t="s">
        <v>64</v>
      </c>
      <c r="C82" s="179">
        <f>E82</f>
        <v>1662180</v>
      </c>
      <c r="D82" s="180"/>
      <c r="E82" s="181">
        <f>E83</f>
        <v>1662180</v>
      </c>
    </row>
    <row r="83" spans="1:5" s="184" customFormat="1" ht="37.5" customHeight="1" thickBot="1">
      <c r="A83" s="129">
        <v>2320</v>
      </c>
      <c r="B83" s="81" t="s">
        <v>25</v>
      </c>
      <c r="C83" s="131">
        <f>E83</f>
        <v>1662180</v>
      </c>
      <c r="D83" s="132"/>
      <c r="E83" s="183">
        <v>1662180</v>
      </c>
    </row>
    <row r="84" spans="1:5" s="184" customFormat="1" ht="20.25" customHeight="1" thickBot="1" thickTop="1">
      <c r="A84" s="31">
        <v>854</v>
      </c>
      <c r="B84" s="65" t="s">
        <v>65</v>
      </c>
      <c r="C84" s="66">
        <f>C87+C85</f>
        <v>951000</v>
      </c>
      <c r="D84" s="92">
        <f>D87</f>
        <v>31000</v>
      </c>
      <c r="E84" s="93">
        <f>E85</f>
        <v>920000</v>
      </c>
    </row>
    <row r="85" spans="1:5" s="184" customFormat="1" ht="17.25" customHeight="1" thickTop="1">
      <c r="A85" s="48">
        <v>85419</v>
      </c>
      <c r="B85" s="94" t="s">
        <v>66</v>
      </c>
      <c r="C85" s="95">
        <f>C86</f>
        <v>920000</v>
      </c>
      <c r="D85" s="96"/>
      <c r="E85" s="97">
        <f>E86</f>
        <v>920000</v>
      </c>
    </row>
    <row r="86" spans="1:5" s="184" customFormat="1" ht="27.75" customHeight="1">
      <c r="A86" s="102">
        <v>2540</v>
      </c>
      <c r="B86" s="117" t="s">
        <v>67</v>
      </c>
      <c r="C86" s="185">
        <f>E86</f>
        <v>920000</v>
      </c>
      <c r="D86" s="105"/>
      <c r="E86" s="186">
        <v>920000</v>
      </c>
    </row>
    <row r="87" spans="1:5" s="36" customFormat="1" ht="17.25" customHeight="1">
      <c r="A87" s="85">
        <v>85495</v>
      </c>
      <c r="B87" s="86" t="s">
        <v>27</v>
      </c>
      <c r="C87" s="87">
        <f>C88</f>
        <v>31000</v>
      </c>
      <c r="D87" s="88">
        <f>D88</f>
        <v>31000</v>
      </c>
      <c r="E87" s="89"/>
    </row>
    <row r="88" spans="1:5" s="36" customFormat="1" ht="43.5" customHeight="1" thickBot="1">
      <c r="A88" s="53">
        <v>2820</v>
      </c>
      <c r="B88" s="122" t="s">
        <v>53</v>
      </c>
      <c r="C88" s="187">
        <f>SUM(D88:E88)</f>
        <v>31000</v>
      </c>
      <c r="D88" s="90">
        <v>31000</v>
      </c>
      <c r="E88" s="91"/>
    </row>
    <row r="89" spans="1:5" s="74" customFormat="1" ht="26.25" customHeight="1" thickBot="1" thickTop="1">
      <c r="A89" s="31">
        <v>900</v>
      </c>
      <c r="B89" s="65" t="s">
        <v>68</v>
      </c>
      <c r="C89" s="66">
        <f>D89</f>
        <v>570000</v>
      </c>
      <c r="D89" s="92">
        <f>D90</f>
        <v>570000</v>
      </c>
      <c r="E89" s="93"/>
    </row>
    <row r="90" spans="1:5" s="36" customFormat="1" ht="18" customHeight="1" thickTop="1">
      <c r="A90" s="188">
        <v>90013</v>
      </c>
      <c r="B90" s="189" t="s">
        <v>69</v>
      </c>
      <c r="C90" s="190">
        <f>D90</f>
        <v>570000</v>
      </c>
      <c r="D90" s="191">
        <f>D91</f>
        <v>570000</v>
      </c>
      <c r="E90" s="144"/>
    </row>
    <row r="91" spans="1:5" s="36" customFormat="1" ht="39.75" customHeight="1" thickBot="1">
      <c r="A91" s="53">
        <v>2820</v>
      </c>
      <c r="B91" s="122" t="s">
        <v>53</v>
      </c>
      <c r="C91" s="187">
        <f>D91</f>
        <v>570000</v>
      </c>
      <c r="D91" s="90">
        <v>570000</v>
      </c>
      <c r="E91" s="91"/>
    </row>
    <row r="92" spans="1:5" s="36" customFormat="1" ht="18" customHeight="1" thickBot="1" thickTop="1">
      <c r="A92" s="31">
        <v>921</v>
      </c>
      <c r="B92" s="65" t="s">
        <v>70</v>
      </c>
      <c r="C92" s="66">
        <f>C93+C95+C97+C99+C101+C104+C107</f>
        <v>18237600</v>
      </c>
      <c r="D92" s="92">
        <f>D93+D95+D97+D99+D101+D104+D107</f>
        <v>5347000</v>
      </c>
      <c r="E92" s="93">
        <f>E93+E95+E97+E99+E101+E104</f>
        <v>12890600</v>
      </c>
    </row>
    <row r="93" spans="1:5" s="36" customFormat="1" ht="14.25" customHeight="1" thickTop="1">
      <c r="A93" s="69">
        <v>92105</v>
      </c>
      <c r="B93" s="70" t="s">
        <v>71</v>
      </c>
      <c r="C93" s="114">
        <f>C94</f>
        <v>250000</v>
      </c>
      <c r="D93" s="115">
        <f>D94</f>
        <v>250000</v>
      </c>
      <c r="E93" s="116"/>
    </row>
    <row r="94" spans="1:5" s="36" customFormat="1" ht="36.75" customHeight="1">
      <c r="A94" s="155">
        <v>2820</v>
      </c>
      <c r="B94" s="117" t="s">
        <v>18</v>
      </c>
      <c r="C94" s="55">
        <f>SUM(D94:E94)</f>
        <v>250000</v>
      </c>
      <c r="D94" s="90">
        <v>250000</v>
      </c>
      <c r="E94" s="177"/>
    </row>
    <row r="95" spans="1:5" s="47" customFormat="1" ht="15" customHeight="1">
      <c r="A95" s="148">
        <v>92106</v>
      </c>
      <c r="B95" s="192" t="s">
        <v>72</v>
      </c>
      <c r="C95" s="193">
        <f>C96</f>
        <v>2591000</v>
      </c>
      <c r="D95" s="194"/>
      <c r="E95" s="149">
        <f>E96</f>
        <v>2591000</v>
      </c>
    </row>
    <row r="96" spans="1:5" s="36" customFormat="1" ht="25.5" customHeight="1">
      <c r="A96" s="124">
        <v>2480</v>
      </c>
      <c r="B96" s="125" t="s">
        <v>73</v>
      </c>
      <c r="C96" s="195">
        <f>SUM(D96:E96)</f>
        <v>2591000</v>
      </c>
      <c r="D96" s="196"/>
      <c r="E96" s="127">
        <v>2591000</v>
      </c>
    </row>
    <row r="97" spans="1:5" s="47" customFormat="1" ht="16.5" customHeight="1">
      <c r="A97" s="197">
        <v>92108</v>
      </c>
      <c r="B97" s="198" t="s">
        <v>74</v>
      </c>
      <c r="C97" s="199">
        <f>SUM(C98:C98)</f>
        <v>3450600</v>
      </c>
      <c r="D97" s="200"/>
      <c r="E97" s="201">
        <f>SUM(E98:E98)</f>
        <v>3450600</v>
      </c>
    </row>
    <row r="98" spans="1:5" s="36" customFormat="1" ht="20.25" customHeight="1">
      <c r="A98" s="155">
        <v>2480</v>
      </c>
      <c r="B98" s="202" t="s">
        <v>73</v>
      </c>
      <c r="C98" s="55">
        <f>SUM(D98:E98)</f>
        <v>3450600</v>
      </c>
      <c r="D98" s="90"/>
      <c r="E98" s="177">
        <f>3390600+60000</f>
        <v>3450600</v>
      </c>
    </row>
    <row r="99" spans="1:5" s="36" customFormat="1" ht="18.75" customHeight="1">
      <c r="A99" s="148">
        <v>92109</v>
      </c>
      <c r="B99" s="192" t="s">
        <v>75</v>
      </c>
      <c r="C99" s="193">
        <f>SUM(C100:C100)</f>
        <v>3251000</v>
      </c>
      <c r="D99" s="194">
        <f>SUM(D100:D100)</f>
        <v>3251000</v>
      </c>
      <c r="E99" s="149"/>
    </row>
    <row r="100" spans="1:5" s="36" customFormat="1" ht="25.5" customHeight="1">
      <c r="A100" s="155">
        <v>2480</v>
      </c>
      <c r="B100" s="202" t="s">
        <v>73</v>
      </c>
      <c r="C100" s="55">
        <f>SUM(D100:E100)</f>
        <v>3251000</v>
      </c>
      <c r="D100" s="203">
        <v>3251000</v>
      </c>
      <c r="E100" s="204"/>
    </row>
    <row r="101" spans="1:5" s="36" customFormat="1" ht="18" customHeight="1">
      <c r="A101" s="123">
        <v>92116</v>
      </c>
      <c r="B101" s="205" t="s">
        <v>76</v>
      </c>
      <c r="C101" s="193">
        <f>D101+E101</f>
        <v>5593400</v>
      </c>
      <c r="D101" s="194">
        <f>D102</f>
        <v>1328000</v>
      </c>
      <c r="E101" s="149">
        <f>E102+E103</f>
        <v>4265400</v>
      </c>
    </row>
    <row r="102" spans="1:5" s="36" customFormat="1" ht="26.25" customHeight="1">
      <c r="A102" s="155">
        <v>2480</v>
      </c>
      <c r="B102" s="202" t="s">
        <v>73</v>
      </c>
      <c r="C102" s="206">
        <f>SUM(D102:E102)</f>
        <v>3893400</v>
      </c>
      <c r="D102" s="203">
        <v>1328000</v>
      </c>
      <c r="E102" s="204">
        <v>2565400</v>
      </c>
    </row>
    <row r="103" spans="1:5" s="36" customFormat="1" ht="48" customHeight="1">
      <c r="A103" s="207">
        <v>6220</v>
      </c>
      <c r="B103" s="208" t="s">
        <v>30</v>
      </c>
      <c r="C103" s="209">
        <f>E103</f>
        <v>1700000</v>
      </c>
      <c r="D103" s="210"/>
      <c r="E103" s="211">
        <v>1700000</v>
      </c>
    </row>
    <row r="104" spans="1:5" s="47" customFormat="1" ht="17.25" customHeight="1">
      <c r="A104" s="148">
        <v>92118</v>
      </c>
      <c r="B104" s="192" t="s">
        <v>77</v>
      </c>
      <c r="C104" s="193">
        <f>C105+C106</f>
        <v>2583600</v>
      </c>
      <c r="D104" s="194"/>
      <c r="E104" s="149">
        <f>E105+E106</f>
        <v>2583600</v>
      </c>
    </row>
    <row r="105" spans="1:5" s="36" customFormat="1" ht="24.75" customHeight="1">
      <c r="A105" s="155">
        <v>2480</v>
      </c>
      <c r="B105" s="202" t="s">
        <v>73</v>
      </c>
      <c r="C105" s="206">
        <f>SUM(D105:E105)</f>
        <v>2183600</v>
      </c>
      <c r="D105" s="212"/>
      <c r="E105" s="204">
        <v>2183600</v>
      </c>
    </row>
    <row r="106" spans="1:5" ht="48">
      <c r="A106" s="80">
        <v>6220</v>
      </c>
      <c r="B106" s="81" t="s">
        <v>30</v>
      </c>
      <c r="C106" s="126">
        <f>E106</f>
        <v>400000</v>
      </c>
      <c r="D106" s="213"/>
      <c r="E106" s="84">
        <v>400000</v>
      </c>
    </row>
    <row r="107" spans="1:5" ht="15.75">
      <c r="A107" s="174">
        <v>92120</v>
      </c>
      <c r="B107" s="214" t="s">
        <v>78</v>
      </c>
      <c r="C107" s="179">
        <f>D107</f>
        <v>518000</v>
      </c>
      <c r="D107" s="215">
        <f>D108</f>
        <v>518000</v>
      </c>
      <c r="E107" s="181"/>
    </row>
    <row r="108" spans="1:5" ht="48.75" thickBot="1">
      <c r="A108" s="53">
        <v>2720</v>
      </c>
      <c r="B108" s="122" t="s">
        <v>79</v>
      </c>
      <c r="C108" s="55">
        <f>D108</f>
        <v>518000</v>
      </c>
      <c r="D108" s="216">
        <v>518000</v>
      </c>
      <c r="E108" s="177"/>
    </row>
    <row r="109" spans="1:5" ht="17.25" thickBot="1" thickTop="1">
      <c r="A109" s="31">
        <v>926</v>
      </c>
      <c r="B109" s="65" t="s">
        <v>80</v>
      </c>
      <c r="C109" s="66">
        <f>D109+E109</f>
        <v>4200000</v>
      </c>
      <c r="D109" s="92">
        <f>D110</f>
        <v>4200000</v>
      </c>
      <c r="E109" s="93"/>
    </row>
    <row r="110" spans="1:5" ht="16.5" thickTop="1">
      <c r="A110" s="217">
        <v>92605</v>
      </c>
      <c r="B110" s="218" t="s">
        <v>81</v>
      </c>
      <c r="C110" s="95">
        <f>C111</f>
        <v>4200000</v>
      </c>
      <c r="D110" s="219">
        <f>D111</f>
        <v>4200000</v>
      </c>
      <c r="E110" s="220"/>
    </row>
    <row r="111" spans="1:5" ht="36.75" thickBot="1">
      <c r="A111" s="155">
        <v>2820</v>
      </c>
      <c r="B111" s="76" t="s">
        <v>53</v>
      </c>
      <c r="C111" s="55">
        <f>SUM(D111:E111)</f>
        <v>4200000</v>
      </c>
      <c r="D111" s="203">
        <v>4200000</v>
      </c>
      <c r="E111" s="173"/>
    </row>
    <row r="112" spans="1:5" ht="17.25" thickBot="1" thickTop="1">
      <c r="A112" s="221"/>
      <c r="B112" s="222" t="s">
        <v>10</v>
      </c>
      <c r="C112" s="223">
        <f>C12+C15+C18+C22+C28+C33+C53+C56+C65+C77+C84+C89+C92+C109</f>
        <v>64844280</v>
      </c>
      <c r="D112" s="224">
        <f>D15+D22+D28+D33+D56+D65+D77+D92+D109+D84+D18+D12+D53+D89</f>
        <v>38754600</v>
      </c>
      <c r="E112" s="225">
        <f>E15+E22+E28+E33+E56+E65+E77+E92+E109+E84</f>
        <v>26089680</v>
      </c>
    </row>
    <row r="113" spans="1:189" s="47" customFormat="1" ht="13.5" customHeight="1" thickTop="1">
      <c r="A113" s="226"/>
      <c r="B113" s="227" t="s">
        <v>82</v>
      </c>
      <c r="C113" s="228"/>
      <c r="D113" s="229"/>
      <c r="E113" s="230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31"/>
      <c r="AM113" s="231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1"/>
      <c r="BC113" s="231"/>
      <c r="BD113" s="231"/>
      <c r="BE113" s="231"/>
      <c r="BF113" s="231"/>
      <c r="BG113" s="231"/>
      <c r="BH113" s="231"/>
      <c r="BI113" s="231"/>
      <c r="BJ113" s="231"/>
      <c r="BK113" s="231"/>
      <c r="BL113" s="231"/>
      <c r="BM113" s="231"/>
      <c r="BN113" s="231"/>
      <c r="BO113" s="231"/>
      <c r="BP113" s="231"/>
      <c r="BQ113" s="231"/>
      <c r="BR113" s="231"/>
      <c r="BS113" s="231"/>
      <c r="BT113" s="231"/>
      <c r="BU113" s="231"/>
      <c r="BV113" s="231"/>
      <c r="BW113" s="231"/>
      <c r="BX113" s="231"/>
      <c r="BY113" s="231"/>
      <c r="BZ113" s="231"/>
      <c r="CA113" s="231"/>
      <c r="CB113" s="231"/>
      <c r="CC113" s="231"/>
      <c r="CD113" s="231"/>
      <c r="CE113" s="231"/>
      <c r="CF113" s="231"/>
      <c r="CG113" s="231"/>
      <c r="CH113" s="231"/>
      <c r="CI113" s="231"/>
      <c r="CJ113" s="231"/>
      <c r="CK113" s="231"/>
      <c r="CL113" s="231"/>
      <c r="CM113" s="231"/>
      <c r="CN113" s="231"/>
      <c r="CO113" s="231"/>
      <c r="CP113" s="231"/>
      <c r="CQ113" s="231"/>
      <c r="CR113" s="231"/>
      <c r="CS113" s="231"/>
      <c r="CT113" s="231"/>
      <c r="CU113" s="231"/>
      <c r="CV113" s="231"/>
      <c r="CW113" s="231"/>
      <c r="CX113" s="231"/>
      <c r="CY113" s="231"/>
      <c r="CZ113" s="231"/>
      <c r="DA113" s="231"/>
      <c r="DB113" s="231"/>
      <c r="DC113" s="231"/>
      <c r="DD113" s="231"/>
      <c r="DE113" s="231"/>
      <c r="DF113" s="231"/>
      <c r="DG113" s="231"/>
      <c r="DH113" s="231"/>
      <c r="DI113" s="231"/>
      <c r="DJ113" s="231"/>
      <c r="DK113" s="231"/>
      <c r="DL113" s="231"/>
      <c r="DM113" s="231"/>
      <c r="DN113" s="231"/>
      <c r="DO113" s="231"/>
      <c r="DP113" s="231"/>
      <c r="DQ113" s="231"/>
      <c r="DR113" s="231"/>
      <c r="DS113" s="231"/>
      <c r="DT113" s="231"/>
      <c r="DU113" s="231"/>
      <c r="DV113" s="231"/>
      <c r="DW113" s="231"/>
      <c r="DX113" s="231"/>
      <c r="DY113" s="231"/>
      <c r="DZ113" s="231"/>
      <c r="EA113" s="231"/>
      <c r="EB113" s="231"/>
      <c r="EC113" s="231"/>
      <c r="ED113" s="231"/>
      <c r="EE113" s="231"/>
      <c r="EF113" s="231"/>
      <c r="EG113" s="231"/>
      <c r="EH113" s="231"/>
      <c r="EI113" s="231"/>
      <c r="EJ113" s="231"/>
      <c r="EK113" s="231"/>
      <c r="EL113" s="231"/>
      <c r="EM113" s="231"/>
      <c r="EN113" s="231"/>
      <c r="EO113" s="231"/>
      <c r="EP113" s="231"/>
      <c r="EQ113" s="231"/>
      <c r="ER113" s="231"/>
      <c r="ES113" s="231"/>
      <c r="ET113" s="231"/>
      <c r="EU113" s="231"/>
      <c r="EV113" s="231"/>
      <c r="EW113" s="231"/>
      <c r="EX113" s="231"/>
      <c r="EY113" s="231"/>
      <c r="EZ113" s="231"/>
      <c r="FA113" s="231"/>
      <c r="FB113" s="231"/>
      <c r="FC113" s="231"/>
      <c r="FD113" s="231"/>
      <c r="FE113" s="231"/>
      <c r="FF113" s="231"/>
      <c r="FG113" s="231"/>
      <c r="FH113" s="231"/>
      <c r="FI113" s="231"/>
      <c r="FJ113" s="231"/>
      <c r="FK113" s="231"/>
      <c r="FL113" s="231"/>
      <c r="FM113" s="231"/>
      <c r="FN113" s="231"/>
      <c r="FO113" s="231"/>
      <c r="FP113" s="231"/>
      <c r="FQ113" s="231"/>
      <c r="FR113" s="231"/>
      <c r="FS113" s="231"/>
      <c r="FT113" s="231"/>
      <c r="FU113" s="231"/>
      <c r="FV113" s="231"/>
      <c r="FW113" s="231"/>
      <c r="FX113" s="231"/>
      <c r="FY113" s="231"/>
      <c r="FZ113" s="231"/>
      <c r="GA113" s="231"/>
      <c r="GB113" s="231"/>
      <c r="GC113" s="231"/>
      <c r="GD113" s="231"/>
      <c r="GE113" s="231"/>
      <c r="GF113" s="231"/>
      <c r="GG113" s="231"/>
    </row>
    <row r="114" spans="1:5" ht="15.75">
      <c r="A114" s="232"/>
      <c r="B114" s="233" t="s">
        <v>83</v>
      </c>
      <c r="C114" s="234">
        <f>C112-C115</f>
        <v>60373280</v>
      </c>
      <c r="D114" s="235">
        <f>D112-D115</f>
        <v>38383600</v>
      </c>
      <c r="E114" s="236">
        <f>E112-E115</f>
        <v>21989680</v>
      </c>
    </row>
    <row r="115" spans="1:5" ht="16.5" thickBot="1">
      <c r="A115" s="237"/>
      <c r="B115" s="238" t="s">
        <v>84</v>
      </c>
      <c r="C115" s="239">
        <f>C21+C25+C30+C41+C103+C106</f>
        <v>4471000</v>
      </c>
      <c r="D115" s="240">
        <f>D21+D41</f>
        <v>371000</v>
      </c>
      <c r="E115" s="241">
        <f>E25+E30+E103+E106</f>
        <v>4100000</v>
      </c>
    </row>
    <row r="116" spans="2:5" ht="16.5" thickTop="1">
      <c r="B116" s="242"/>
      <c r="C116" s="243"/>
      <c r="D116" s="243"/>
      <c r="E116" s="243"/>
    </row>
    <row r="117" spans="1:5" ht="15.75">
      <c r="A117" s="5" t="s">
        <v>85</v>
      </c>
      <c r="B117" s="242"/>
      <c r="C117" s="243"/>
      <c r="D117" s="243"/>
      <c r="E117" s="243"/>
    </row>
    <row r="118" spans="1:5" ht="15.75">
      <c r="A118" s="5" t="s">
        <v>86</v>
      </c>
      <c r="B118" s="242"/>
      <c r="C118" s="243"/>
      <c r="D118" s="243"/>
      <c r="E118" s="243"/>
    </row>
    <row r="119" spans="1:5" ht="15.75">
      <c r="A119" s="5" t="s">
        <v>87</v>
      </c>
      <c r="B119" s="242"/>
      <c r="C119" s="243"/>
      <c r="D119" s="243"/>
      <c r="E119" s="243"/>
    </row>
    <row r="120" spans="2:5" ht="15.75">
      <c r="B120" s="242"/>
      <c r="C120" s="243"/>
      <c r="D120" s="243"/>
      <c r="E120" s="243"/>
    </row>
    <row r="121" spans="2:5" ht="15.75">
      <c r="B121" s="242"/>
      <c r="C121" s="243"/>
      <c r="D121" s="243"/>
      <c r="E121" s="243"/>
    </row>
    <row r="122" spans="2:5" ht="15.75">
      <c r="B122" s="242"/>
      <c r="C122" s="243"/>
      <c r="D122" s="243"/>
      <c r="E122" s="243"/>
    </row>
    <row r="123" spans="2:5" ht="15.75">
      <c r="B123" s="242"/>
      <c r="C123" s="243"/>
      <c r="D123" s="243"/>
      <c r="E123" s="243"/>
    </row>
    <row r="124" spans="2:5" ht="15.75">
      <c r="B124" s="242"/>
      <c r="C124" s="243"/>
      <c r="D124" s="243"/>
      <c r="E124" s="243"/>
    </row>
    <row r="125" spans="2:5" ht="15.75">
      <c r="B125" s="242"/>
      <c r="C125" s="243"/>
      <c r="D125" s="243"/>
      <c r="E125" s="243"/>
    </row>
    <row r="126" spans="2:5" ht="15.75">
      <c r="B126" s="242"/>
      <c r="C126" s="243"/>
      <c r="D126" s="243"/>
      <c r="E126" s="243"/>
    </row>
    <row r="127" spans="2:5" ht="15.75">
      <c r="B127" s="242"/>
      <c r="C127" s="243"/>
      <c r="D127" s="243"/>
      <c r="E127" s="243"/>
    </row>
    <row r="128" spans="2:5" ht="15.75">
      <c r="B128" s="242"/>
      <c r="C128" s="243"/>
      <c r="D128" s="243"/>
      <c r="E128" s="243"/>
    </row>
    <row r="129" spans="2:5" ht="15.75">
      <c r="B129" s="242"/>
      <c r="C129" s="243"/>
      <c r="D129" s="243"/>
      <c r="E129" s="243"/>
    </row>
  </sheetData>
  <printOptions horizontalCentered="1"/>
  <pageMargins left="0.24" right="0.25" top="0.68" bottom="0.5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2009-11-26T11:10:33Z</cp:lastPrinted>
  <dcterms:created xsi:type="dcterms:W3CDTF">2009-11-26T11:09:30Z</dcterms:created>
  <dcterms:modified xsi:type="dcterms:W3CDTF">2009-11-26T11:11:01Z</dcterms:modified>
  <cp:category/>
  <cp:version/>
  <cp:contentType/>
  <cp:contentStatus/>
</cp:coreProperties>
</file>