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Tabela VIII" sheetId="1" r:id="rId1"/>
  </sheets>
  <definedNames>
    <definedName name="_xlnm.Print_Titles" localSheetId="0">'Tabela VIII'!$5:$6</definedName>
  </definedNames>
  <calcPr fullCalcOnLoad="1"/>
</workbook>
</file>

<file path=xl/sharedStrings.xml><?xml version="1.0" encoding="utf-8"?>
<sst xmlns="http://schemas.openxmlformats.org/spreadsheetml/2006/main" count="139" uniqueCount="120">
  <si>
    <t>Lp</t>
  </si>
  <si>
    <t>Wyszczególnienie</t>
  </si>
  <si>
    <t>TRANSPORT I ŁĄCZNOŚĆ</t>
  </si>
  <si>
    <t>Ewidencja dróg</t>
  </si>
  <si>
    <t>Budowa ścieżek rowerowych</t>
  </si>
  <si>
    <t>Budowa i przebudowa dróg stanowiących zewnętrzny pierścień układu komunikacyjnego</t>
  </si>
  <si>
    <t>Osiedle Bukowe - drogi</t>
  </si>
  <si>
    <t>GOSPODARKA MIESZKANIOWA</t>
  </si>
  <si>
    <t>DZIAŁALNOŚĆ USŁUGOWA</t>
  </si>
  <si>
    <t>Rozbudowa Cmentarza Komunalnego</t>
  </si>
  <si>
    <t>ADMINISTRACJA PUBLICZNA</t>
  </si>
  <si>
    <t>OŚWIATA I WYCHOWANIE</t>
  </si>
  <si>
    <t>OCHRONA ZDROWIA</t>
  </si>
  <si>
    <t>EDUKACYJNA OPIEKA WYCHOWAWCZA</t>
  </si>
  <si>
    <t>GOSPODARKA KOMUNALNA I OCHRONA ŚRODOWISKA</t>
  </si>
  <si>
    <t>Uzbrojenie Osiedla Sarzyno</t>
  </si>
  <si>
    <t>Budowa schroniska dla zwierząt</t>
  </si>
  <si>
    <t>Uzbrojenie terenów pod budownictwo mieszkaniowe</t>
  </si>
  <si>
    <t>Dokumentacja pod przyszłe inwestycje</t>
  </si>
  <si>
    <t>Inwestycyjne inicjatywy społeczne</t>
  </si>
  <si>
    <t>Uzbrojenie terenu pod Słupską Specjalną Strefę Ekonomiczną, Kompleks Koszalin</t>
  </si>
  <si>
    <t>KULTURA I OCHRONA DZIEDZICTWA NARODOWEGO</t>
  </si>
  <si>
    <t>Modernizacja Bałtyckiego Teatru Dramatycznego w Koszalinie</t>
  </si>
  <si>
    <t>KULTURA FIZYCZNA I SPORT</t>
  </si>
  <si>
    <t>Przebudowa Rynku Staromiejskiego</t>
  </si>
  <si>
    <t>Budowa szaletów miejskich</t>
  </si>
  <si>
    <t>Filharmonia - sala koncertowa</t>
  </si>
  <si>
    <t>REMONTY</t>
  </si>
  <si>
    <t>HANDEL</t>
  </si>
  <si>
    <t>Zarząd Dróg Miejskich</t>
  </si>
  <si>
    <t>Remonty dróg powiatowych</t>
  </si>
  <si>
    <t xml:space="preserve">Remonty dróg gminnych </t>
  </si>
  <si>
    <t>Remont dróg wewnętrznych</t>
  </si>
  <si>
    <t>Rady Osiedla</t>
  </si>
  <si>
    <t>Remonty placówek oświatowych</t>
  </si>
  <si>
    <t>POMOC  SPOŁECZNA</t>
  </si>
  <si>
    <t>Placówki opiekuńczo-wychowawcze</t>
  </si>
  <si>
    <t>Ośrodki pomocy społecznej</t>
  </si>
  <si>
    <t>Jednostki specjalistycznego poradnictwa, mieszkania chronione i ośrodki interwencji kryzysowej</t>
  </si>
  <si>
    <t>Remonty bieżące placówek oświatowych</t>
  </si>
  <si>
    <t>Oczyszczanie miast i wsi</t>
  </si>
  <si>
    <t xml:space="preserve">Remonty i konserwacja  oświetlenia </t>
  </si>
  <si>
    <t>Pozostała działalność - remonty placów zabaw</t>
  </si>
  <si>
    <t>OGÓŁEM  INWESTYCJE I  REMONTY</t>
  </si>
  <si>
    <t>Modernizacja nawierzchni targowiska przy ul. Połczyńskiej</t>
  </si>
  <si>
    <t>Remont obiektów mostowych (ul.Monte Cassino)</t>
  </si>
  <si>
    <t>ul.Mieszka I-go (od ul.BOWiD do wiaduktu)</t>
  </si>
  <si>
    <t>Dokumentacja pod przyszłe inwestycje i remonty</t>
  </si>
  <si>
    <t>ul.Reymonta, ul.Staffa, Struga, Tetmajera, Żeromskiego</t>
  </si>
  <si>
    <t>Przebudowa ul.Zawiszy Czarnego, ul.Dąbrówki, Ks.Anastazji, K.Wielkiego</t>
  </si>
  <si>
    <t>ul.Kosynierów</t>
  </si>
  <si>
    <t>Uzbrojenie rejonu ul. Szczecińskiej</t>
  </si>
  <si>
    <t>ul.Różana - Lniana (porządkowanie gospodarki wod.ściekowej)</t>
  </si>
  <si>
    <t xml:space="preserve">Rewitalizacja Parku Książąt Pomorskich </t>
  </si>
  <si>
    <t>Przebudowa ul.St. Moniuszki</t>
  </si>
  <si>
    <t>ul.Rzeczna (dojazd do Spec. Ośrodka Szkolno-Wychowawczego)</t>
  </si>
  <si>
    <t>Modernizacja rejonu ulic Tytusa Chałubińskiego - Leśna - Promykowa</t>
  </si>
  <si>
    <t>Osiedle Podgórne - Bat. Chłopskich - drogi</t>
  </si>
  <si>
    <t>Boisko sportowe przy Szkole Podstawowej nr 13</t>
  </si>
  <si>
    <t>Remont i modernizacja przedszkoli</t>
  </si>
  <si>
    <t>Sala sportowa przy Gimnazjum Nr 6</t>
  </si>
  <si>
    <t>Modernizacja placówek w ramach Polsko-Niemieckiej Współpracy Młodzieżowej Koszalin- Strasburg</t>
  </si>
  <si>
    <t>Modernizacja szkół</t>
  </si>
  <si>
    <t>Modernizacja  placów zabaw</t>
  </si>
  <si>
    <t>POZOSTAŁE ZADANIA W ZAKRESIE POLITYKI SPOŁECZNEJ</t>
  </si>
  <si>
    <t>Waryńskiego ze skrzyżowaniem z ul. Zwycięstwa, Piłsudskiego, Kościuszki</t>
  </si>
  <si>
    <t>Remonty bieżące i naprawa nawierzchni targowisk</t>
  </si>
  <si>
    <t>Doposażenie placów zabaw</t>
  </si>
  <si>
    <t>Zakup usług remontowo-konserwatorskich  dotyczących obiektów zabytkowych (mury miejskie)</t>
  </si>
  <si>
    <t>w tys. zł</t>
  </si>
  <si>
    <t>Wartość kosztorysowa</t>
  </si>
  <si>
    <t>ciągłe</t>
  </si>
  <si>
    <t>Budownictwo mieszkaniowe</t>
  </si>
  <si>
    <t>RÓŻNE ROZLICZENIA</t>
  </si>
  <si>
    <t>Rezerwa na inwestycje zakończone</t>
  </si>
  <si>
    <t>ul. Lutyków, ul. Obotrytów, ul. P.Skargi, ul. Łużycka, ul. Poprzeczna</t>
  </si>
  <si>
    <t>Przewidywane wykonanie                      w 2009 r.</t>
  </si>
  <si>
    <t>Przebudowa/budowa skrzyżowań z ruchem okrężnym</t>
  </si>
  <si>
    <t>Przebudowa ul. Niepodległości</t>
  </si>
  <si>
    <t>Przebudowa ul. Paproci i Wrzosów</t>
  </si>
  <si>
    <t>ul. Połczyńska (odcinek od ul. Diałkowej do ul. Żytniej)</t>
  </si>
  <si>
    <t>ul.: Wojska Polskiego, Żwirowa, M. Konopnickiej</t>
  </si>
  <si>
    <t>Remont drogi Jamno - Łabusz</t>
  </si>
  <si>
    <t>Remont odcinka nawierzchni ul. Dzierżęcińskiej</t>
  </si>
  <si>
    <t>ul. Kołłątaja</t>
  </si>
  <si>
    <t>ul. Szymanowskiego i Matejki</t>
  </si>
  <si>
    <t>ul. Kalinowa - chodniki</t>
  </si>
  <si>
    <t>Parking przy ul. Na Skarpie - Kwiatkowskiego</t>
  </si>
  <si>
    <t>ul. Radogoszczańska i ul. Ratajczaka</t>
  </si>
  <si>
    <t>ul. Austriacka i ul. Duńska (Os. Unii Europejskiej)</t>
  </si>
  <si>
    <t>Uzbrojenie terenu pod Słupską Specjalną Strefę Ekonomiczną - drogi</t>
  </si>
  <si>
    <t>"Bezpieczny i Inteligentny Koszalin"</t>
  </si>
  <si>
    <t>Termomodernizacja budynków oświatowych w Gminie - Miasto Koszalin</t>
  </si>
  <si>
    <t>Rozbudowa oddziału Żłobka Miejskiego "Maluch" przy ul. Jagoszewskiego</t>
  </si>
  <si>
    <t>Uzbrojenie osiedla Wilkowo</t>
  </si>
  <si>
    <t>System gospodarki odpadami oraz budowa zakładu termicznego przekształcania odpadów dla miast i gmin Pomorza Środkowego</t>
  </si>
  <si>
    <t>Uzbrojenie terenów pod ogródki działkowe</t>
  </si>
  <si>
    <t>Przebudowa i remont Parku Osiedlowego ABC przy ul. Wańkowicza</t>
  </si>
  <si>
    <t>Budowa boiska i placu zabaw przy ul. Ratajczaka</t>
  </si>
  <si>
    <t>Remonty placów zabaw</t>
  </si>
  <si>
    <t>Multicentrum - Koszalińska Biblioteka Publiczna</t>
  </si>
  <si>
    <t xml:space="preserve">Zakup i montaż windy w Muzeum </t>
  </si>
  <si>
    <t>"Moje boisko Orlik 2012"</t>
  </si>
  <si>
    <t>Budowa hali widowiskowo - sportowej</t>
  </si>
  <si>
    <t xml:space="preserve">INWESTYCJE  I  REMONTY  PLANOWANE  DO  REALIZACJI  W  2010 r. 
A  WIELOLETNI  PLAN  INWESTYCYJNY  MIASTA  KOSZALINA 
NA  LATA  2009-2012                                                             </t>
  </si>
  <si>
    <t>Urząd Miejski - w 2009 r. odnowienie elewacji, winda dla niepełnosprawnych, przebudowa strychu na pomieszczenia biurowe, wykonanie nowej wizualizacji holu na III pietrze, klimatyzacja</t>
  </si>
  <si>
    <t xml:space="preserve">Ogółem inwestycje </t>
  </si>
  <si>
    <t>Urząd Miejski - remont  pomieszczeń, konserwacja i naprawy sprzętu, krystalizacja posadzek, remont galerii w ratuszu, remont schodów od strony parkingu wewnetrznego (w tym naprawy sprzętu informatycznego 40,0 tys. zł)</t>
  </si>
  <si>
    <t>Dotacja na renowację Katedry p.w. Niepokalanego Poczęcia Najświętszej Maryi Panny w Koszalinie</t>
  </si>
  <si>
    <t>Osiedle Unii Europejskiej - drogi</t>
  </si>
  <si>
    <t>Osiedle Lipowe - drogi</t>
  </si>
  <si>
    <t>Remonty budynków komunalnych - ZBM</t>
  </si>
  <si>
    <t>WPI 2009-2012 (zgodnie z uchwałą Nr XXXVII/415/2009 z dnia 25.06.2009 r.)</t>
  </si>
  <si>
    <t>ul. Syrenki - Gdańska</t>
  </si>
  <si>
    <t>Plan na 2010 r.</t>
  </si>
  <si>
    <t>Dotacja dla Starostwa Powiatowego - remont siedziby</t>
  </si>
  <si>
    <t>TABELA VIII</t>
  </si>
  <si>
    <t>Wprowadził do BIP: Agnieszka Sulewska</t>
  </si>
  <si>
    <t>Data wprowadzenia do BIP: 18.12.2009 r.</t>
  </si>
  <si>
    <t>Autor dokumentu: Sylwia Szpak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</si>
</sst>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</numFmts>
  <fonts count="17">
    <font>
      <sz val="10"/>
      <name val="Arial CE"/>
      <family val="0"/>
    </font>
    <font>
      <sz val="10"/>
      <name val="MS Sans Serif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b/>
      <sz val="13"/>
      <color indexed="10"/>
      <name val="Calibri"/>
      <family val="2"/>
    </font>
    <font>
      <sz val="13"/>
      <color indexed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2" fontId="7" fillId="0" borderId="3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172" fontId="7" fillId="0" borderId="11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172" fontId="7" fillId="0" borderId="11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72" fontId="7" fillId="0" borderId="12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172" fontId="7" fillId="0" borderId="15" xfId="0" applyNumberFormat="1" applyFont="1" applyBorder="1" applyAlignment="1">
      <alignment vertical="center"/>
    </xf>
    <xf numFmtId="172" fontId="7" fillId="0" borderId="16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72" fontId="4" fillId="0" borderId="1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1" xfId="17" applyFont="1" applyBorder="1" applyAlignment="1">
      <alignment vertical="center" wrapText="1"/>
      <protection/>
    </xf>
    <xf numFmtId="0" fontId="7" fillId="0" borderId="16" xfId="17" applyFont="1" applyBorder="1" applyAlignment="1">
      <alignment vertical="center" wrapText="1"/>
      <protection/>
    </xf>
    <xf numFmtId="172" fontId="7" fillId="0" borderId="16" xfId="0" applyNumberFormat="1" applyFont="1" applyBorder="1" applyAlignment="1">
      <alignment horizontal="right" vertical="center"/>
    </xf>
    <xf numFmtId="0" fontId="7" fillId="0" borderId="14" xfId="17" applyFont="1" applyBorder="1" applyAlignment="1">
      <alignment vertical="center" wrapText="1"/>
      <protection/>
    </xf>
    <xf numFmtId="0" fontId="7" fillId="0" borderId="14" xfId="0" applyFont="1" applyBorder="1" applyAlignment="1">
      <alignment vertical="center" wrapText="1"/>
    </xf>
    <xf numFmtId="172" fontId="2" fillId="0" borderId="0" xfId="0" applyNumberFormat="1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172" fontId="2" fillId="0" borderId="8" xfId="0" applyNumberFormat="1" applyFont="1" applyBorder="1" applyAlignment="1">
      <alignment horizontal="right" vertical="center"/>
    </xf>
    <xf numFmtId="172" fontId="2" fillId="0" borderId="17" xfId="0" applyNumberFormat="1" applyFont="1" applyBorder="1" applyAlignment="1">
      <alignment horizontal="right" vertical="center"/>
    </xf>
    <xf numFmtId="172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172" fontId="2" fillId="0" borderId="8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72" fontId="2" fillId="0" borderId="20" xfId="0" applyNumberFormat="1" applyFont="1" applyBorder="1" applyAlignment="1">
      <alignment vertical="center"/>
    </xf>
    <xf numFmtId="172" fontId="2" fillId="0" borderId="4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72" fontId="2" fillId="0" borderId="21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172" fontId="7" fillId="0" borderId="20" xfId="0" applyNumberFormat="1" applyFont="1" applyBorder="1" applyAlignment="1">
      <alignment horizontal="right" vertical="center"/>
    </xf>
    <xf numFmtId="172" fontId="4" fillId="0" borderId="12" xfId="0" applyNumberFormat="1" applyFont="1" applyBorder="1" applyAlignment="1">
      <alignment vertical="center"/>
    </xf>
    <xf numFmtId="172" fontId="11" fillId="0" borderId="12" xfId="0" applyNumberFormat="1" applyFont="1" applyBorder="1" applyAlignment="1">
      <alignment horizontal="left" vertical="center"/>
    </xf>
    <xf numFmtId="172" fontId="11" fillId="0" borderId="12" xfId="0" applyNumberFormat="1" applyFont="1" applyBorder="1" applyAlignment="1">
      <alignment horizontal="right" vertical="center"/>
    </xf>
    <xf numFmtId="172" fontId="10" fillId="0" borderId="8" xfId="0" applyNumberFormat="1" applyFont="1" applyBorder="1" applyAlignment="1">
      <alignment vertical="center"/>
    </xf>
    <xf numFmtId="172" fontId="11" fillId="0" borderId="12" xfId="0" applyNumberFormat="1" applyFont="1" applyBorder="1" applyAlignment="1">
      <alignment horizontal="right" vertical="center" wrapText="1"/>
    </xf>
    <xf numFmtId="172" fontId="11" fillId="0" borderId="12" xfId="0" applyNumberFormat="1" applyFont="1" applyBorder="1" applyAlignment="1">
      <alignment vertical="center"/>
    </xf>
    <xf numFmtId="172" fontId="11" fillId="0" borderId="15" xfId="0" applyNumberFormat="1" applyFont="1" applyBorder="1" applyAlignment="1">
      <alignment vertical="center"/>
    </xf>
    <xf numFmtId="172" fontId="10" fillId="0" borderId="4" xfId="0" applyNumberFormat="1" applyFont="1" applyBorder="1" applyAlignment="1">
      <alignment vertical="center"/>
    </xf>
    <xf numFmtId="172" fontId="11" fillId="0" borderId="12" xfId="0" applyNumberFormat="1" applyFont="1" applyBorder="1" applyAlignment="1">
      <alignment vertical="center" wrapText="1"/>
    </xf>
    <xf numFmtId="172" fontId="11" fillId="0" borderId="12" xfId="0" applyNumberFormat="1" applyFont="1" applyFill="1" applyBorder="1" applyAlignment="1">
      <alignment vertical="center"/>
    </xf>
    <xf numFmtId="172" fontId="11" fillId="0" borderId="12" xfId="0" applyNumberFormat="1" applyFont="1" applyFill="1" applyBorder="1" applyAlignment="1">
      <alignment vertical="center" wrapText="1"/>
    </xf>
    <xf numFmtId="172" fontId="11" fillId="0" borderId="4" xfId="0" applyNumberFormat="1" applyFont="1" applyBorder="1" applyAlignment="1">
      <alignment horizontal="left" vertical="center" wrapText="1"/>
    </xf>
    <xf numFmtId="172" fontId="12" fillId="0" borderId="10" xfId="0" applyNumberFormat="1" applyFont="1" applyBorder="1" applyAlignment="1">
      <alignment horizontal="right" vertical="center"/>
    </xf>
    <xf numFmtId="172" fontId="11" fillId="0" borderId="11" xfId="0" applyNumberFormat="1" applyFont="1" applyBorder="1" applyAlignment="1">
      <alignment vertical="center"/>
    </xf>
    <xf numFmtId="172" fontId="11" fillId="0" borderId="11" xfId="17" applyNumberFormat="1" applyFont="1" applyBorder="1" applyAlignment="1">
      <alignment vertical="center" wrapText="1"/>
      <protection/>
    </xf>
    <xf numFmtId="172" fontId="11" fillId="0" borderId="16" xfId="17" applyNumberFormat="1" applyFont="1" applyBorder="1" applyAlignment="1">
      <alignment vertical="center" wrapText="1"/>
      <protection/>
    </xf>
    <xf numFmtId="172" fontId="11" fillId="0" borderId="12" xfId="17" applyNumberFormat="1" applyFont="1" applyBorder="1" applyAlignment="1">
      <alignment vertical="center" wrapText="1"/>
      <protection/>
    </xf>
    <xf numFmtId="172" fontId="11" fillId="0" borderId="24" xfId="0" applyNumberFormat="1" applyFont="1" applyBorder="1" applyAlignment="1">
      <alignment vertical="center" wrapText="1"/>
    </xf>
    <xf numFmtId="172" fontId="11" fillId="0" borderId="25" xfId="0" applyNumberFormat="1" applyFont="1" applyBorder="1" applyAlignment="1">
      <alignment vertical="center" wrapText="1"/>
    </xf>
    <xf numFmtId="172" fontId="10" fillId="0" borderId="0" xfId="0" applyNumberFormat="1" applyFont="1" applyAlignment="1">
      <alignment vertical="center"/>
    </xf>
    <xf numFmtId="172" fontId="2" fillId="0" borderId="21" xfId="0" applyNumberFormat="1" applyFont="1" applyBorder="1" applyAlignment="1">
      <alignment horizontal="right" vertical="center"/>
    </xf>
    <xf numFmtId="172" fontId="11" fillId="0" borderId="26" xfId="0" applyNumberFormat="1" applyFont="1" applyBorder="1" applyAlignment="1">
      <alignment vertical="center"/>
    </xf>
    <xf numFmtId="172" fontId="11" fillId="0" borderId="27" xfId="0" applyNumberFormat="1" applyFont="1" applyBorder="1" applyAlignment="1">
      <alignment vertical="center"/>
    </xf>
    <xf numFmtId="172" fontId="11" fillId="0" borderId="28" xfId="0" applyNumberFormat="1" applyFont="1" applyBorder="1" applyAlignment="1">
      <alignment vertical="center"/>
    </xf>
    <xf numFmtId="172" fontId="10" fillId="0" borderId="29" xfId="0" applyNumberFormat="1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172" fontId="11" fillId="0" borderId="29" xfId="0" applyNumberFormat="1" applyFont="1" applyBorder="1" applyAlignment="1">
      <alignment horizontal="right" vertical="center"/>
    </xf>
    <xf numFmtId="172" fontId="11" fillId="0" borderId="31" xfId="0" applyNumberFormat="1" applyFont="1" applyBorder="1" applyAlignment="1">
      <alignment vertical="center"/>
    </xf>
    <xf numFmtId="172" fontId="10" fillId="0" borderId="32" xfId="0" applyNumberFormat="1" applyFont="1" applyBorder="1" applyAlignment="1">
      <alignment vertical="center"/>
    </xf>
    <xf numFmtId="172" fontId="10" fillId="0" borderId="33" xfId="0" applyNumberFormat="1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172" fontId="11" fillId="0" borderId="26" xfId="0" applyNumberFormat="1" applyFont="1" applyBorder="1" applyAlignment="1">
      <alignment horizontal="center" vertical="center"/>
    </xf>
    <xf numFmtId="172" fontId="11" fillId="0" borderId="3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172" fontId="10" fillId="0" borderId="18" xfId="0" applyNumberFormat="1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72" fontId="2" fillId="0" borderId="33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72" fontId="2" fillId="0" borderId="12" xfId="0" applyNumberFormat="1" applyFont="1" applyBorder="1" applyAlignment="1">
      <alignment horizontal="right" vertical="center" wrapText="1"/>
    </xf>
    <xf numFmtId="172" fontId="2" fillId="0" borderId="12" xfId="0" applyNumberFormat="1" applyFont="1" applyBorder="1" applyAlignment="1">
      <alignment vertical="center"/>
    </xf>
    <xf numFmtId="172" fontId="2" fillId="0" borderId="27" xfId="0" applyNumberFormat="1" applyFont="1" applyBorder="1" applyAlignment="1">
      <alignment vertical="center"/>
    </xf>
    <xf numFmtId="0" fontId="2" fillId="0" borderId="8" xfId="0" applyFont="1" applyBorder="1" applyAlignment="1">
      <alignment horizontal="left" vertical="center" wrapText="1"/>
    </xf>
    <xf numFmtId="172" fontId="2" fillId="0" borderId="8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72" fontId="2" fillId="0" borderId="21" xfId="0" applyNumberFormat="1" applyFont="1" applyBorder="1" applyAlignment="1">
      <alignment horizontal="right" vertical="center" wrapText="1"/>
    </xf>
    <xf numFmtId="172" fontId="2" fillId="0" borderId="6" xfId="19" applyNumberFormat="1" applyFont="1" applyFill="1" applyBorder="1" applyAlignment="1" applyProtection="1">
      <alignment vertical="center" wrapText="1"/>
      <protection locked="0"/>
    </xf>
    <xf numFmtId="172" fontId="2" fillId="0" borderId="21" xfId="19" applyNumberFormat="1" applyFont="1" applyFill="1" applyBorder="1" applyAlignment="1" applyProtection="1">
      <alignment horizontal="right" vertical="center" wrapText="1"/>
      <protection locked="0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172" fontId="10" fillId="0" borderId="21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172" fontId="2" fillId="0" borderId="8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vertical="center" wrapText="1"/>
    </xf>
    <xf numFmtId="172" fontId="2" fillId="0" borderId="8" xfId="0" applyNumberFormat="1" applyFont="1" applyFill="1" applyBorder="1" applyAlignment="1">
      <alignment vertical="center" wrapText="1"/>
    </xf>
    <xf numFmtId="172" fontId="2" fillId="0" borderId="21" xfId="0" applyNumberFormat="1" applyFont="1" applyFill="1" applyBorder="1" applyAlignment="1">
      <alignment vertical="center"/>
    </xf>
    <xf numFmtId="172" fontId="2" fillId="0" borderId="8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172" fontId="2" fillId="0" borderId="21" xfId="0" applyNumberFormat="1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172" fontId="2" fillId="0" borderId="37" xfId="0" applyNumberFormat="1" applyFont="1" applyBorder="1" applyAlignment="1">
      <alignment vertical="center"/>
    </xf>
    <xf numFmtId="172" fontId="2" fillId="0" borderId="8" xfId="19" applyNumberFormat="1" applyFont="1" applyFill="1" applyBorder="1" applyAlignment="1" applyProtection="1">
      <alignment vertical="center" wrapText="1"/>
      <protection locked="0"/>
    </xf>
    <xf numFmtId="0" fontId="2" fillId="0" borderId="8" xfId="0" applyFont="1" applyFill="1" applyBorder="1" applyAlignment="1">
      <alignment horizontal="left" vertical="center" wrapText="1"/>
    </xf>
    <xf numFmtId="172" fontId="10" fillId="0" borderId="8" xfId="0" applyNumberFormat="1" applyFont="1" applyFill="1" applyBorder="1" applyAlignment="1">
      <alignment horizontal="right" vertical="center" wrapText="1"/>
    </xf>
    <xf numFmtId="172" fontId="10" fillId="0" borderId="37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172" fontId="2" fillId="0" borderId="40" xfId="0" applyNumberFormat="1" applyFont="1" applyBorder="1" applyAlignment="1">
      <alignment vertical="center"/>
    </xf>
    <xf numFmtId="172" fontId="2" fillId="0" borderId="41" xfId="0" applyNumberFormat="1" applyFont="1" applyBorder="1" applyAlignment="1">
      <alignment vertical="center"/>
    </xf>
    <xf numFmtId="172" fontId="2" fillId="0" borderId="29" xfId="0" applyNumberFormat="1" applyFont="1" applyBorder="1" applyAlignment="1">
      <alignment vertical="center"/>
    </xf>
    <xf numFmtId="0" fontId="2" fillId="0" borderId="39" xfId="0" applyFont="1" applyBorder="1" applyAlignment="1">
      <alignment vertical="center" wrapText="1"/>
    </xf>
    <xf numFmtId="172" fontId="2" fillId="0" borderId="42" xfId="0" applyNumberFormat="1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vertical="center" wrapText="1"/>
    </xf>
    <xf numFmtId="172" fontId="2" fillId="0" borderId="2" xfId="0" applyNumberFormat="1" applyFont="1" applyBorder="1" applyAlignment="1">
      <alignment vertical="center"/>
    </xf>
    <xf numFmtId="172" fontId="10" fillId="0" borderId="34" xfId="0" applyNumberFormat="1" applyFont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172" fontId="2" fillId="0" borderId="4" xfId="0" applyNumberFormat="1" applyFont="1" applyBorder="1" applyAlignment="1">
      <alignment horizontal="right" vertical="center"/>
    </xf>
    <xf numFmtId="172" fontId="2" fillId="0" borderId="17" xfId="0" applyNumberFormat="1" applyFont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172" fontId="2" fillId="0" borderId="40" xfId="0" applyNumberFormat="1" applyFont="1" applyFill="1" applyBorder="1" applyAlignment="1">
      <alignment vertical="center"/>
    </xf>
    <xf numFmtId="172" fontId="2" fillId="0" borderId="45" xfId="0" applyNumberFormat="1" applyFont="1" applyBorder="1" applyAlignment="1">
      <alignment vertical="center"/>
    </xf>
    <xf numFmtId="0" fontId="2" fillId="0" borderId="36" xfId="0" applyFont="1" applyFill="1" applyBorder="1" applyAlignment="1">
      <alignment vertical="center" wrapText="1"/>
    </xf>
    <xf numFmtId="172" fontId="10" fillId="0" borderId="46" xfId="0" applyNumberFormat="1" applyFont="1" applyFill="1" applyBorder="1" applyAlignment="1">
      <alignment vertical="center" wrapText="1"/>
    </xf>
    <xf numFmtId="172" fontId="2" fillId="0" borderId="3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47" xfId="0" applyFont="1" applyFill="1" applyBorder="1" applyAlignment="1">
      <alignment vertical="center" wrapText="1"/>
    </xf>
    <xf numFmtId="172" fontId="2" fillId="0" borderId="46" xfId="0" applyNumberFormat="1" applyFont="1" applyFill="1" applyBorder="1" applyAlignment="1">
      <alignment vertical="center" wrapText="1"/>
    </xf>
    <xf numFmtId="172" fontId="2" fillId="0" borderId="46" xfId="0" applyNumberFormat="1" applyFont="1" applyBorder="1" applyAlignment="1">
      <alignment vertical="center"/>
    </xf>
    <xf numFmtId="172" fontId="2" fillId="0" borderId="48" xfId="0" applyNumberFormat="1" applyFont="1" applyBorder="1" applyAlignment="1">
      <alignment vertical="center"/>
    </xf>
    <xf numFmtId="172" fontId="10" fillId="0" borderId="4" xfId="0" applyNumberFormat="1" applyFont="1" applyFill="1" applyBorder="1" applyAlignment="1">
      <alignment vertical="center" wrapText="1"/>
    </xf>
    <xf numFmtId="0" fontId="10" fillId="0" borderId="32" xfId="0" applyFont="1" applyBorder="1" applyAlignment="1">
      <alignment vertical="center"/>
    </xf>
    <xf numFmtId="0" fontId="2" fillId="0" borderId="49" xfId="0" applyFont="1" applyFill="1" applyBorder="1" applyAlignment="1">
      <alignment vertical="center" wrapText="1"/>
    </xf>
    <xf numFmtId="172" fontId="2" fillId="0" borderId="50" xfId="0" applyNumberFormat="1" applyFont="1" applyFill="1" applyBorder="1" applyAlignment="1">
      <alignment vertical="center" wrapText="1"/>
    </xf>
    <xf numFmtId="172" fontId="2" fillId="0" borderId="50" xfId="0" applyNumberFormat="1" applyFont="1" applyBorder="1" applyAlignment="1">
      <alignment vertical="center"/>
    </xf>
    <xf numFmtId="172" fontId="2" fillId="0" borderId="51" xfId="0" applyNumberFormat="1" applyFont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/>
    </xf>
    <xf numFmtId="172" fontId="2" fillId="0" borderId="50" xfId="0" applyNumberFormat="1" applyFont="1" applyFill="1" applyBorder="1" applyAlignment="1">
      <alignment vertical="center"/>
    </xf>
    <xf numFmtId="172" fontId="2" fillId="0" borderId="21" xfId="0" applyNumberFormat="1" applyFont="1" applyBorder="1" applyAlignment="1">
      <alignment vertical="center" wrapText="1"/>
    </xf>
    <xf numFmtId="172" fontId="10" fillId="0" borderId="21" xfId="0" applyNumberFormat="1" applyFont="1" applyFill="1" applyBorder="1" applyAlignment="1">
      <alignment vertical="center" wrapText="1"/>
    </xf>
    <xf numFmtId="172" fontId="2" fillId="0" borderId="21" xfId="0" applyNumberFormat="1" applyFont="1" applyFill="1" applyBorder="1" applyAlignment="1">
      <alignment horizontal="right" vertical="center"/>
    </xf>
    <xf numFmtId="172" fontId="2" fillId="0" borderId="32" xfId="0" applyNumberFormat="1" applyFont="1" applyBorder="1" applyAlignment="1">
      <alignment vertical="center"/>
    </xf>
    <xf numFmtId="172" fontId="2" fillId="0" borderId="8" xfId="0" applyNumberFormat="1" applyFont="1" applyBorder="1" applyAlignment="1">
      <alignment vertical="center" wrapText="1"/>
    </xf>
    <xf numFmtId="172" fontId="2" fillId="0" borderId="37" xfId="0" applyNumberFormat="1" applyFont="1" applyBorder="1" applyAlignment="1">
      <alignment vertical="center" wrapText="1"/>
    </xf>
    <xf numFmtId="172" fontId="10" fillId="0" borderId="40" xfId="0" applyNumberFormat="1" applyFont="1" applyBorder="1" applyAlignment="1">
      <alignment vertical="center"/>
    </xf>
    <xf numFmtId="172" fontId="10" fillId="0" borderId="45" xfId="0" applyNumberFormat="1" applyFont="1" applyBorder="1" applyAlignment="1">
      <alignment vertical="center"/>
    </xf>
    <xf numFmtId="0" fontId="5" fillId="0" borderId="5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2" fontId="4" fillId="0" borderId="0" xfId="0" applyNumberFormat="1" applyFont="1" applyBorder="1" applyAlignment="1">
      <alignment horizontal="right" vertical="center"/>
    </xf>
    <xf numFmtId="172" fontId="13" fillId="0" borderId="48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72" fontId="10" fillId="0" borderId="2" xfId="0" applyNumberFormat="1" applyFont="1" applyBorder="1" applyAlignment="1">
      <alignment vertical="center"/>
    </xf>
    <xf numFmtId="172" fontId="10" fillId="0" borderId="30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172" fontId="10" fillId="0" borderId="50" xfId="0" applyNumberFormat="1" applyFont="1" applyBorder="1" applyAlignment="1">
      <alignment vertical="center"/>
    </xf>
    <xf numFmtId="172" fontId="10" fillId="0" borderId="51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172" fontId="10" fillId="0" borderId="21" xfId="0" applyNumberFormat="1" applyFont="1" applyBorder="1" applyAlignment="1">
      <alignment vertical="center"/>
    </xf>
    <xf numFmtId="172" fontId="2" fillId="0" borderId="35" xfId="19" applyNumberFormat="1" applyFont="1" applyFill="1" applyBorder="1" applyAlignment="1" applyProtection="1">
      <alignment vertical="center" wrapText="1"/>
      <protection locked="0"/>
    </xf>
    <xf numFmtId="172" fontId="10" fillId="0" borderId="53" xfId="19" applyNumberFormat="1" applyFont="1" applyFill="1" applyBorder="1" applyAlignment="1" applyProtection="1">
      <alignment vertical="center" wrapText="1"/>
      <protection locked="0"/>
    </xf>
    <xf numFmtId="172" fontId="2" fillId="0" borderId="20" xfId="0" applyNumberFormat="1" applyFont="1" applyBorder="1" applyAlignment="1">
      <alignment horizontal="right" vertical="center"/>
    </xf>
    <xf numFmtId="172" fontId="10" fillId="0" borderId="32" xfId="0" applyNumberFormat="1" applyFont="1" applyBorder="1" applyAlignment="1">
      <alignment horizontal="center" vertical="center"/>
    </xf>
    <xf numFmtId="0" fontId="2" fillId="0" borderId="20" xfId="17" applyFont="1" applyBorder="1" applyAlignment="1">
      <alignment vertical="center" wrapText="1"/>
      <protection/>
    </xf>
    <xf numFmtId="172" fontId="10" fillId="0" borderId="20" xfId="17" applyNumberFormat="1" applyFont="1" applyBorder="1" applyAlignment="1">
      <alignment vertical="center" wrapText="1"/>
      <protection/>
    </xf>
    <xf numFmtId="0" fontId="2" fillId="0" borderId="16" xfId="17" applyFont="1" applyBorder="1" applyAlignment="1">
      <alignment vertical="center" wrapText="1"/>
      <protection/>
    </xf>
    <xf numFmtId="172" fontId="10" fillId="0" borderId="53" xfId="17" applyNumberFormat="1" applyFont="1" applyBorder="1" applyAlignment="1">
      <alignment vertical="center" wrapText="1"/>
      <protection/>
    </xf>
    <xf numFmtId="172" fontId="2" fillId="0" borderId="53" xfId="0" applyNumberFormat="1" applyFont="1" applyBorder="1" applyAlignment="1">
      <alignment horizontal="right" vertical="center"/>
    </xf>
    <xf numFmtId="172" fontId="10" fillId="0" borderId="48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center"/>
    </xf>
    <xf numFmtId="172" fontId="10" fillId="0" borderId="50" xfId="0" applyNumberFormat="1" applyFont="1" applyBorder="1" applyAlignment="1">
      <alignment horizontal="left" vertical="center"/>
    </xf>
    <xf numFmtId="172" fontId="2" fillId="0" borderId="50" xfId="0" applyNumberFormat="1" applyFont="1" applyBorder="1" applyAlignment="1">
      <alignment horizontal="right" vertical="center"/>
    </xf>
    <xf numFmtId="172" fontId="10" fillId="0" borderId="51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172" fontId="10" fillId="0" borderId="8" xfId="0" applyNumberFormat="1" applyFont="1" applyBorder="1" applyAlignment="1">
      <alignment horizontal="left" vertical="center"/>
    </xf>
    <xf numFmtId="172" fontId="10" fillId="0" borderId="18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 wrapText="1"/>
    </xf>
    <xf numFmtId="172" fontId="10" fillId="0" borderId="40" xfId="0" applyNumberFormat="1" applyFont="1" applyBorder="1" applyAlignment="1">
      <alignment horizontal="left" vertical="center" wrapText="1"/>
    </xf>
    <xf numFmtId="172" fontId="2" fillId="0" borderId="40" xfId="0" applyNumberFormat="1" applyFont="1" applyBorder="1" applyAlignment="1">
      <alignment horizontal="right" vertical="center"/>
    </xf>
    <xf numFmtId="172" fontId="10" fillId="0" borderId="45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 wrapText="1"/>
    </xf>
    <xf numFmtId="172" fontId="10" fillId="0" borderId="24" xfId="0" applyNumberFormat="1" applyFont="1" applyBorder="1" applyAlignment="1">
      <alignment vertical="center" wrapText="1"/>
    </xf>
    <xf numFmtId="172" fontId="2" fillId="0" borderId="15" xfId="0" applyNumberFormat="1" applyFont="1" applyBorder="1" applyAlignment="1">
      <alignment vertical="center"/>
    </xf>
    <xf numFmtId="172" fontId="10" fillId="0" borderId="31" xfId="0" applyNumberFormat="1" applyFont="1" applyBorder="1" applyAlignment="1">
      <alignment vertical="center"/>
    </xf>
    <xf numFmtId="172" fontId="10" fillId="0" borderId="54" xfId="0" applyNumberFormat="1" applyFont="1" applyBorder="1" applyAlignment="1">
      <alignment vertical="center"/>
    </xf>
    <xf numFmtId="172" fontId="10" fillId="0" borderId="7" xfId="0" applyNumberFormat="1" applyFont="1" applyBorder="1" applyAlignment="1">
      <alignment vertical="center"/>
    </xf>
    <xf numFmtId="172" fontId="10" fillId="0" borderId="55" xfId="0" applyNumberFormat="1" applyFont="1" applyBorder="1" applyAlignment="1">
      <alignment vertical="center"/>
    </xf>
    <xf numFmtId="172" fontId="2" fillId="0" borderId="54" xfId="0" applyNumberFormat="1" applyFont="1" applyBorder="1" applyAlignment="1">
      <alignment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172" fontId="10" fillId="0" borderId="39" xfId="0" applyNumberFormat="1" applyFont="1" applyBorder="1" applyAlignment="1">
      <alignment vertical="center" wrapText="1"/>
    </xf>
    <xf numFmtId="0" fontId="14" fillId="0" borderId="57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172" fontId="15" fillId="0" borderId="10" xfId="0" applyNumberFormat="1" applyFont="1" applyBorder="1" applyAlignment="1">
      <alignment vertical="center"/>
    </xf>
    <xf numFmtId="172" fontId="14" fillId="0" borderId="12" xfId="0" applyNumberFormat="1" applyFont="1" applyBorder="1" applyAlignment="1">
      <alignment vertical="center"/>
    </xf>
    <xf numFmtId="172" fontId="15" fillId="0" borderId="26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2" fontId="2" fillId="0" borderId="33" xfId="0" applyNumberFormat="1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172" fontId="2" fillId="0" borderId="30" xfId="0" applyNumberFormat="1" applyFont="1" applyBorder="1" applyAlignment="1">
      <alignment horizontal="right" vertical="center"/>
    </xf>
    <xf numFmtId="0" fontId="0" fillId="0" borderId="51" xfId="0" applyFont="1" applyBorder="1" applyAlignment="1">
      <alignment horizontal="right" vertical="center"/>
    </xf>
    <xf numFmtId="0" fontId="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Normalny_ARK2WYD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4"/>
  <sheetViews>
    <sheetView tabSelected="1" workbookViewId="0" topLeftCell="A110">
      <selection activeCell="C128" sqref="C128"/>
    </sheetView>
  </sheetViews>
  <sheetFormatPr defaultColWidth="9.125" defaultRowHeight="12.75"/>
  <cols>
    <col min="1" max="1" width="7.75390625" style="1" customWidth="1"/>
    <col min="2" max="2" width="55.875" style="1" customWidth="1"/>
    <col min="3" max="3" width="15.75390625" style="52" customWidth="1"/>
    <col min="4" max="4" width="16.125" style="2" customWidth="1"/>
    <col min="5" max="5" width="15.25390625" style="1" customWidth="1"/>
    <col min="6" max="6" width="16.75390625" style="52" customWidth="1"/>
    <col min="7" max="16384" width="9.125" style="1" customWidth="1"/>
  </cols>
  <sheetData>
    <row r="1" ht="12.75" hidden="1"/>
    <row r="2" spans="5:6" ht="17.25" customHeight="1">
      <c r="E2" s="3"/>
      <c r="F2" s="95" t="s">
        <v>116</v>
      </c>
    </row>
    <row r="3" spans="1:6" ht="54.75" customHeight="1">
      <c r="A3" s="227" t="s">
        <v>104</v>
      </c>
      <c r="B3" s="228"/>
      <c r="C3" s="228"/>
      <c r="D3" s="228"/>
      <c r="E3" s="228"/>
      <c r="F3" s="228"/>
    </row>
    <row r="4" ht="20.25" customHeight="1" thickBot="1">
      <c r="F4" s="95" t="s">
        <v>69</v>
      </c>
    </row>
    <row r="5" spans="1:6" ht="54.75" customHeight="1" thickTop="1">
      <c r="A5" s="4" t="s">
        <v>0</v>
      </c>
      <c r="B5" s="5" t="s">
        <v>1</v>
      </c>
      <c r="C5" s="99" t="s">
        <v>70</v>
      </c>
      <c r="D5" s="6" t="s">
        <v>76</v>
      </c>
      <c r="E5" s="7" t="s">
        <v>114</v>
      </c>
      <c r="F5" s="94" t="s">
        <v>112</v>
      </c>
    </row>
    <row r="6" spans="1:6" s="12" customFormat="1" ht="12" thickBot="1">
      <c r="A6" s="8">
        <v>1</v>
      </c>
      <c r="B6" s="9">
        <v>2</v>
      </c>
      <c r="C6" s="98">
        <v>3</v>
      </c>
      <c r="D6" s="10">
        <v>4</v>
      </c>
      <c r="E6" s="11">
        <v>5</v>
      </c>
      <c r="F6" s="96">
        <v>6</v>
      </c>
    </row>
    <row r="7" spans="1:6" s="12" customFormat="1" ht="22.5" customHeight="1" thickBot="1" thickTop="1">
      <c r="A7" s="17">
        <v>500</v>
      </c>
      <c r="B7" s="14" t="s">
        <v>28</v>
      </c>
      <c r="C7" s="61"/>
      <c r="D7" s="21">
        <f>D8</f>
        <v>20</v>
      </c>
      <c r="E7" s="21">
        <f>E8</f>
        <v>20</v>
      </c>
      <c r="F7" s="81"/>
    </row>
    <row r="8" spans="1:6" s="12" customFormat="1" ht="21" customHeight="1" thickBot="1" thickTop="1">
      <c r="A8" s="102">
        <v>1</v>
      </c>
      <c r="B8" s="103" t="s">
        <v>44</v>
      </c>
      <c r="C8" s="104">
        <v>12345</v>
      </c>
      <c r="D8" s="105">
        <v>20</v>
      </c>
      <c r="E8" s="105">
        <v>20</v>
      </c>
      <c r="F8" s="106">
        <v>195</v>
      </c>
    </row>
    <row r="9" spans="1:6" s="16" customFormat="1" ht="20.25" customHeight="1" thickBot="1" thickTop="1">
      <c r="A9" s="13">
        <v>600</v>
      </c>
      <c r="B9" s="14" t="s">
        <v>2</v>
      </c>
      <c r="C9" s="62"/>
      <c r="D9" s="15">
        <f>SUM(D10:D44)</f>
        <v>30638</v>
      </c>
      <c r="E9" s="15">
        <f>SUM(E10:E44)</f>
        <v>42542</v>
      </c>
      <c r="F9" s="81"/>
    </row>
    <row r="10" spans="1:6" ht="20.25" customHeight="1" thickTop="1">
      <c r="A10" s="40">
        <v>2</v>
      </c>
      <c r="B10" s="41" t="s">
        <v>77</v>
      </c>
      <c r="C10" s="42">
        <v>6100</v>
      </c>
      <c r="D10" s="43">
        <v>400</v>
      </c>
      <c r="E10" s="43">
        <v>200</v>
      </c>
      <c r="F10" s="44">
        <v>2100</v>
      </c>
    </row>
    <row r="11" spans="1:6" ht="18" customHeight="1">
      <c r="A11" s="46">
        <v>3</v>
      </c>
      <c r="B11" s="107" t="s">
        <v>4</v>
      </c>
      <c r="C11" s="108">
        <v>5418.3</v>
      </c>
      <c r="D11" s="48">
        <v>1600</v>
      </c>
      <c r="E11" s="48">
        <v>400</v>
      </c>
      <c r="F11" s="44">
        <v>3130</v>
      </c>
    </row>
    <row r="12" spans="1:6" ht="18" customHeight="1">
      <c r="A12" s="46">
        <v>4</v>
      </c>
      <c r="B12" s="109" t="s">
        <v>78</v>
      </c>
      <c r="C12" s="108">
        <v>3000</v>
      </c>
      <c r="D12" s="48">
        <v>10</v>
      </c>
      <c r="E12" s="48">
        <v>2500</v>
      </c>
      <c r="F12" s="44">
        <v>1500</v>
      </c>
    </row>
    <row r="13" spans="1:6" ht="15.75" customHeight="1">
      <c r="A13" s="46">
        <v>5</v>
      </c>
      <c r="B13" s="110" t="s">
        <v>113</v>
      </c>
      <c r="C13" s="111">
        <v>22389.9</v>
      </c>
      <c r="D13" s="56">
        <v>8500</v>
      </c>
      <c r="E13" s="56">
        <v>3271</v>
      </c>
      <c r="F13" s="100">
        <v>22271</v>
      </c>
    </row>
    <row r="14" spans="1:6" ht="15" customHeight="1">
      <c r="A14" s="46">
        <v>6</v>
      </c>
      <c r="B14" s="112" t="s">
        <v>79</v>
      </c>
      <c r="C14" s="113">
        <v>9100</v>
      </c>
      <c r="D14" s="56">
        <v>100</v>
      </c>
      <c r="E14" s="56">
        <v>350</v>
      </c>
      <c r="F14" s="44">
        <v>4650</v>
      </c>
    </row>
    <row r="15" spans="1:6" ht="20.25" customHeight="1">
      <c r="A15" s="46">
        <v>7</v>
      </c>
      <c r="B15" s="112" t="s">
        <v>90</v>
      </c>
      <c r="C15" s="113">
        <v>40064</v>
      </c>
      <c r="D15" s="56">
        <v>977</v>
      </c>
      <c r="E15" s="56">
        <v>480</v>
      </c>
      <c r="F15" s="44">
        <v>13028</v>
      </c>
    </row>
    <row r="16" spans="1:6" ht="15.75" customHeight="1">
      <c r="A16" s="46">
        <v>8</v>
      </c>
      <c r="B16" s="112" t="s">
        <v>80</v>
      </c>
      <c r="C16" s="113">
        <v>2592.4</v>
      </c>
      <c r="D16" s="56"/>
      <c r="E16" s="56">
        <v>20</v>
      </c>
      <c r="F16" s="44">
        <v>640</v>
      </c>
    </row>
    <row r="17" spans="1:6" ht="18.75" customHeight="1">
      <c r="A17" s="46">
        <v>9</v>
      </c>
      <c r="B17" s="112" t="s">
        <v>45</v>
      </c>
      <c r="C17" s="113">
        <v>13712.7</v>
      </c>
      <c r="D17" s="56">
        <v>4500</v>
      </c>
      <c r="E17" s="56">
        <v>5800</v>
      </c>
      <c r="F17" s="44">
        <v>9600</v>
      </c>
    </row>
    <row r="18" spans="1:6" ht="26.25" customHeight="1">
      <c r="A18" s="46">
        <v>10</v>
      </c>
      <c r="B18" s="114" t="s">
        <v>65</v>
      </c>
      <c r="C18" s="111">
        <v>10731.8</v>
      </c>
      <c r="D18" s="56">
        <v>3000</v>
      </c>
      <c r="E18" s="56">
        <v>1770</v>
      </c>
      <c r="F18" s="100">
        <v>9622</v>
      </c>
    </row>
    <row r="19" spans="1:6" ht="17.25" customHeight="1">
      <c r="A19" s="46">
        <v>11</v>
      </c>
      <c r="B19" s="112" t="s">
        <v>46</v>
      </c>
      <c r="C19" s="113">
        <v>1219.9</v>
      </c>
      <c r="D19" s="56">
        <v>61</v>
      </c>
      <c r="E19" s="56">
        <v>100</v>
      </c>
      <c r="F19" s="44">
        <v>670</v>
      </c>
    </row>
    <row r="20" spans="1:6" ht="16.5" customHeight="1">
      <c r="A20" s="46">
        <v>12</v>
      </c>
      <c r="B20" s="115" t="s">
        <v>81</v>
      </c>
      <c r="C20" s="116"/>
      <c r="D20" s="56"/>
      <c r="E20" s="56">
        <v>150</v>
      </c>
      <c r="F20" s="89"/>
    </row>
    <row r="21" spans="1:6" ht="17.25" customHeight="1">
      <c r="A21" s="46">
        <v>13</v>
      </c>
      <c r="B21" s="115" t="s">
        <v>82</v>
      </c>
      <c r="C21" s="116"/>
      <c r="D21" s="56"/>
      <c r="E21" s="56">
        <v>500</v>
      </c>
      <c r="F21" s="89"/>
    </row>
    <row r="22" spans="1:6" ht="16.5" customHeight="1">
      <c r="A22" s="46">
        <v>14</v>
      </c>
      <c r="B22" s="115" t="s">
        <v>83</v>
      </c>
      <c r="C22" s="111">
        <v>1000</v>
      </c>
      <c r="D22" s="56"/>
      <c r="E22" s="56">
        <v>500</v>
      </c>
      <c r="F22" s="100">
        <v>1000</v>
      </c>
    </row>
    <row r="23" spans="1:6" ht="28.5" customHeight="1">
      <c r="A23" s="46">
        <v>15</v>
      </c>
      <c r="B23" s="110" t="s">
        <v>5</v>
      </c>
      <c r="C23" s="108">
        <v>90507</v>
      </c>
      <c r="D23" s="48">
        <v>1023</v>
      </c>
      <c r="E23" s="48">
        <v>8000</v>
      </c>
      <c r="F23" s="44">
        <v>54231</v>
      </c>
    </row>
    <row r="24" spans="1:6" ht="15" customHeight="1">
      <c r="A24" s="46">
        <v>16</v>
      </c>
      <c r="B24" s="117" t="s">
        <v>3</v>
      </c>
      <c r="C24" s="93" t="s">
        <v>71</v>
      </c>
      <c r="D24" s="48">
        <f>50+50</f>
        <v>100</v>
      </c>
      <c r="E24" s="48">
        <f>50+50</f>
        <v>100</v>
      </c>
      <c r="F24" s="229">
        <v>1785</v>
      </c>
    </row>
    <row r="25" spans="1:6" ht="15" customHeight="1">
      <c r="A25" s="46">
        <v>17</v>
      </c>
      <c r="B25" s="118" t="s">
        <v>47</v>
      </c>
      <c r="C25" s="119" t="s">
        <v>71</v>
      </c>
      <c r="D25" s="48">
        <f>390+250</f>
        <v>640</v>
      </c>
      <c r="E25" s="48">
        <f>200+100</f>
        <v>300</v>
      </c>
      <c r="F25" s="230"/>
    </row>
    <row r="26" spans="1:6" ht="17.25" customHeight="1">
      <c r="A26" s="46">
        <v>18</v>
      </c>
      <c r="B26" s="120" t="s">
        <v>55</v>
      </c>
      <c r="C26" s="121">
        <v>1000</v>
      </c>
      <c r="D26" s="48">
        <v>10</v>
      </c>
      <c r="E26" s="48">
        <v>100</v>
      </c>
      <c r="F26" s="44">
        <v>800</v>
      </c>
    </row>
    <row r="27" spans="1:6" ht="16.5" customHeight="1">
      <c r="A27" s="46">
        <v>19</v>
      </c>
      <c r="B27" s="118" t="s">
        <v>6</v>
      </c>
      <c r="C27" s="122">
        <v>6497.3</v>
      </c>
      <c r="D27" s="56">
        <v>50</v>
      </c>
      <c r="E27" s="56">
        <v>100</v>
      </c>
      <c r="F27" s="44">
        <v>900</v>
      </c>
    </row>
    <row r="28" spans="1:6" ht="15.75" customHeight="1">
      <c r="A28" s="46">
        <v>20</v>
      </c>
      <c r="B28" s="118" t="s">
        <v>110</v>
      </c>
      <c r="C28" s="123">
        <v>3200</v>
      </c>
      <c r="D28" s="48">
        <v>347</v>
      </c>
      <c r="E28" s="48">
        <v>600</v>
      </c>
      <c r="F28" s="44">
        <v>1000</v>
      </c>
    </row>
    <row r="29" spans="1:6" ht="14.25" customHeight="1">
      <c r="A29" s="46">
        <v>21</v>
      </c>
      <c r="B29" s="118" t="s">
        <v>109</v>
      </c>
      <c r="C29" s="122">
        <v>25562.9</v>
      </c>
      <c r="D29" s="56">
        <v>1800</v>
      </c>
      <c r="E29" s="56">
        <v>1300</v>
      </c>
      <c r="F29" s="44">
        <v>4900</v>
      </c>
    </row>
    <row r="30" spans="1:6" ht="16.5" customHeight="1">
      <c r="A30" s="46">
        <v>22</v>
      </c>
      <c r="B30" s="124" t="s">
        <v>57</v>
      </c>
      <c r="C30" s="123">
        <v>3000</v>
      </c>
      <c r="D30" s="48">
        <v>10</v>
      </c>
      <c r="E30" s="48">
        <v>150</v>
      </c>
      <c r="F30" s="44">
        <v>1100</v>
      </c>
    </row>
    <row r="31" spans="1:6" ht="12.75">
      <c r="A31" s="46">
        <v>23</v>
      </c>
      <c r="B31" s="47" t="s">
        <v>84</v>
      </c>
      <c r="C31" s="48">
        <v>2950</v>
      </c>
      <c r="D31" s="42"/>
      <c r="E31" s="48">
        <v>70</v>
      </c>
      <c r="F31" s="44">
        <v>500</v>
      </c>
    </row>
    <row r="32" spans="1:6" ht="16.5" customHeight="1">
      <c r="A32" s="46">
        <v>24</v>
      </c>
      <c r="B32" s="120" t="s">
        <v>75</v>
      </c>
      <c r="C32" s="125">
        <v>6236.5</v>
      </c>
      <c r="D32" s="56">
        <v>850</v>
      </c>
      <c r="E32" s="56">
        <v>1100</v>
      </c>
      <c r="F32" s="44">
        <v>3650</v>
      </c>
    </row>
    <row r="33" spans="1:6" ht="14.25" customHeight="1">
      <c r="A33" s="46">
        <v>25</v>
      </c>
      <c r="B33" s="120" t="s">
        <v>48</v>
      </c>
      <c r="C33" s="125">
        <v>5391.2</v>
      </c>
      <c r="D33" s="56">
        <v>1200</v>
      </c>
      <c r="E33" s="56">
        <v>1500</v>
      </c>
      <c r="F33" s="44">
        <v>3500</v>
      </c>
    </row>
    <row r="34" spans="1:6" ht="24.75" customHeight="1">
      <c r="A34" s="46">
        <v>26</v>
      </c>
      <c r="B34" s="120" t="s">
        <v>49</v>
      </c>
      <c r="C34" s="125">
        <v>4717.8</v>
      </c>
      <c r="D34" s="56">
        <v>3500</v>
      </c>
      <c r="E34" s="56">
        <v>1200</v>
      </c>
      <c r="F34" s="44">
        <v>4700</v>
      </c>
    </row>
    <row r="35" spans="1:6" ht="14.25" customHeight="1">
      <c r="A35" s="46">
        <v>27</v>
      </c>
      <c r="B35" s="120" t="s">
        <v>85</v>
      </c>
      <c r="C35" s="125">
        <v>6850</v>
      </c>
      <c r="D35" s="56"/>
      <c r="E35" s="56">
        <v>50</v>
      </c>
      <c r="F35" s="44">
        <v>4000</v>
      </c>
    </row>
    <row r="36" spans="1:6" ht="13.5" customHeight="1">
      <c r="A36" s="46">
        <v>28</v>
      </c>
      <c r="B36" s="120" t="s">
        <v>86</v>
      </c>
      <c r="C36" s="125">
        <v>200</v>
      </c>
      <c r="D36" s="56"/>
      <c r="E36" s="56">
        <v>200</v>
      </c>
      <c r="F36" s="44">
        <v>0</v>
      </c>
    </row>
    <row r="37" spans="1:6" ht="15" customHeight="1">
      <c r="A37" s="46">
        <v>29</v>
      </c>
      <c r="B37" s="120" t="s">
        <v>50</v>
      </c>
      <c r="C37" s="121">
        <v>900</v>
      </c>
      <c r="D37" s="48">
        <v>200</v>
      </c>
      <c r="E37" s="48">
        <v>700</v>
      </c>
      <c r="F37" s="44">
        <v>830</v>
      </c>
    </row>
    <row r="38" spans="1:6" ht="15" customHeight="1">
      <c r="A38" s="46">
        <v>30</v>
      </c>
      <c r="B38" s="126" t="s">
        <v>56</v>
      </c>
      <c r="C38" s="121">
        <v>6000</v>
      </c>
      <c r="D38" s="48">
        <v>500</v>
      </c>
      <c r="E38" s="48">
        <v>1261</v>
      </c>
      <c r="F38" s="127">
        <v>3000</v>
      </c>
    </row>
    <row r="39" spans="1:6" ht="15" customHeight="1">
      <c r="A39" s="46">
        <v>31</v>
      </c>
      <c r="B39" s="126" t="s">
        <v>87</v>
      </c>
      <c r="C39" s="121">
        <v>1230.3</v>
      </c>
      <c r="D39" s="48">
        <v>10</v>
      </c>
      <c r="E39" s="48">
        <v>50</v>
      </c>
      <c r="F39" s="127">
        <v>400</v>
      </c>
    </row>
    <row r="40" spans="1:6" ht="12.75">
      <c r="A40" s="46">
        <v>32</v>
      </c>
      <c r="B40" s="128" t="s">
        <v>54</v>
      </c>
      <c r="C40" s="128">
        <v>2800</v>
      </c>
      <c r="D40" s="48">
        <v>50</v>
      </c>
      <c r="E40" s="48">
        <v>100</v>
      </c>
      <c r="F40" s="127">
        <v>2800</v>
      </c>
    </row>
    <row r="41" spans="1:6" ht="12.75">
      <c r="A41" s="46">
        <v>33</v>
      </c>
      <c r="B41" s="120" t="s">
        <v>24</v>
      </c>
      <c r="C41" s="121">
        <v>3200</v>
      </c>
      <c r="D41" s="48">
        <v>200</v>
      </c>
      <c r="E41" s="48">
        <v>200</v>
      </c>
      <c r="F41" s="44">
        <v>600</v>
      </c>
    </row>
    <row r="42" spans="1:6" ht="15.75" customHeight="1">
      <c r="A42" s="46">
        <v>34</v>
      </c>
      <c r="B42" s="129" t="s">
        <v>88</v>
      </c>
      <c r="C42" s="130"/>
      <c r="D42" s="48"/>
      <c r="E42" s="48">
        <v>120</v>
      </c>
      <c r="F42" s="131"/>
    </row>
    <row r="43" spans="1:6" ht="15.75" customHeight="1">
      <c r="A43" s="46">
        <v>35</v>
      </c>
      <c r="B43" s="120" t="s">
        <v>89</v>
      </c>
      <c r="C43" s="130"/>
      <c r="D43" s="48"/>
      <c r="E43" s="48">
        <v>500</v>
      </c>
      <c r="F43" s="97"/>
    </row>
    <row r="44" spans="1:6" ht="15" customHeight="1" thickBot="1">
      <c r="A44" s="46">
        <v>36</v>
      </c>
      <c r="B44" s="120" t="s">
        <v>91</v>
      </c>
      <c r="C44" s="121">
        <v>20126</v>
      </c>
      <c r="D44" s="48">
        <v>1000</v>
      </c>
      <c r="E44" s="48">
        <v>8800</v>
      </c>
      <c r="F44" s="44">
        <v>18000</v>
      </c>
    </row>
    <row r="45" spans="1:6" s="16" customFormat="1" ht="21.75" customHeight="1" thickBot="1" thickTop="1">
      <c r="A45" s="17">
        <v>700</v>
      </c>
      <c r="B45" s="18" t="s">
        <v>7</v>
      </c>
      <c r="C45" s="64"/>
      <c r="D45" s="19">
        <f>SUM(D46:D47)</f>
        <v>6771.2</v>
      </c>
      <c r="E45" s="19">
        <f>SUM(E46:E47)</f>
        <v>2300</v>
      </c>
      <c r="F45" s="82"/>
    </row>
    <row r="46" spans="1:6" ht="18.75" customHeight="1" thickTop="1">
      <c r="A46" s="49">
        <v>37</v>
      </c>
      <c r="B46" s="132" t="s">
        <v>111</v>
      </c>
      <c r="C46" s="119" t="s">
        <v>71</v>
      </c>
      <c r="D46" s="50">
        <v>400</v>
      </c>
      <c r="E46" s="50">
        <v>300</v>
      </c>
      <c r="F46" s="84"/>
    </row>
    <row r="47" spans="1:6" ht="18" customHeight="1" thickBot="1">
      <c r="A47" s="133">
        <v>38</v>
      </c>
      <c r="B47" s="134" t="s">
        <v>72</v>
      </c>
      <c r="C47" s="135">
        <v>47100</v>
      </c>
      <c r="D47" s="135">
        <v>6371.2</v>
      </c>
      <c r="E47" s="135">
        <v>2000</v>
      </c>
      <c r="F47" s="136">
        <v>19600</v>
      </c>
    </row>
    <row r="48" spans="1:6" s="16" customFormat="1" ht="21.75" customHeight="1" thickBot="1" thickTop="1">
      <c r="A48" s="17">
        <v>710</v>
      </c>
      <c r="B48" s="20" t="s">
        <v>8</v>
      </c>
      <c r="C48" s="65"/>
      <c r="D48" s="21">
        <f>D49</f>
        <v>360</v>
      </c>
      <c r="E48" s="21">
        <f>E49</f>
        <v>800</v>
      </c>
      <c r="F48" s="81"/>
    </row>
    <row r="49" spans="1:6" ht="16.5" customHeight="1" thickTop="1">
      <c r="A49" s="49">
        <v>39</v>
      </c>
      <c r="B49" s="101" t="s">
        <v>9</v>
      </c>
      <c r="C49" s="51">
        <v>7300</v>
      </c>
      <c r="D49" s="51">
        <v>360</v>
      </c>
      <c r="E49" s="51">
        <v>800</v>
      </c>
      <c r="F49" s="137">
        <v>4304</v>
      </c>
    </row>
    <row r="50" spans="1:6" s="16" customFormat="1" ht="19.5" customHeight="1" thickBot="1">
      <c r="A50" s="22">
        <v>750</v>
      </c>
      <c r="B50" s="23" t="s">
        <v>10</v>
      </c>
      <c r="C50" s="66"/>
      <c r="D50" s="25">
        <f>D52</f>
        <v>1298.9</v>
      </c>
      <c r="E50" s="25">
        <f>SUM(E51:E52)</f>
        <v>1971.7</v>
      </c>
      <c r="F50" s="83"/>
    </row>
    <row r="51" spans="1:6" ht="19.5" customHeight="1" thickTop="1">
      <c r="A51" s="49">
        <v>40</v>
      </c>
      <c r="B51" s="101" t="s">
        <v>115</v>
      </c>
      <c r="C51" s="67"/>
      <c r="D51" s="50"/>
      <c r="E51" s="50">
        <v>1000</v>
      </c>
      <c r="F51" s="84"/>
    </row>
    <row r="52" spans="1:6" ht="42" customHeight="1" thickBot="1">
      <c r="A52" s="133">
        <v>41</v>
      </c>
      <c r="B52" s="138" t="s">
        <v>105</v>
      </c>
      <c r="C52" s="119" t="s">
        <v>71</v>
      </c>
      <c r="D52" s="139">
        <v>1298.9</v>
      </c>
      <c r="E52" s="139">
        <v>971.7</v>
      </c>
      <c r="F52" s="136">
        <v>1278.6</v>
      </c>
    </row>
    <row r="53" spans="1:6" s="16" customFormat="1" ht="20.25" customHeight="1" thickBot="1" thickTop="1">
      <c r="A53" s="17">
        <v>758</v>
      </c>
      <c r="B53" s="18" t="s">
        <v>73</v>
      </c>
      <c r="C53" s="68"/>
      <c r="D53" s="19">
        <f>D54</f>
        <v>118.9</v>
      </c>
      <c r="E53" s="19">
        <f>E54</f>
        <v>150</v>
      </c>
      <c r="F53" s="82"/>
    </row>
    <row r="54" spans="1:6" ht="16.5" customHeight="1" thickBot="1" thickTop="1">
      <c r="A54" s="140">
        <v>42</v>
      </c>
      <c r="B54" s="141" t="s">
        <v>74</v>
      </c>
      <c r="C54" s="119" t="s">
        <v>71</v>
      </c>
      <c r="D54" s="142">
        <v>118.9</v>
      </c>
      <c r="E54" s="142">
        <v>150</v>
      </c>
      <c r="F54" s="143"/>
    </row>
    <row r="55" spans="1:6" s="26" customFormat="1" ht="18.75" customHeight="1" thickBot="1" thickTop="1">
      <c r="A55" s="17">
        <v>801</v>
      </c>
      <c r="B55" s="20" t="s">
        <v>11</v>
      </c>
      <c r="C55" s="65"/>
      <c r="D55" s="21">
        <f>SUM(D56:D61)</f>
        <v>7291.700000000001</v>
      </c>
      <c r="E55" s="21">
        <f>SUM(E56:E61)</f>
        <v>21590.2</v>
      </c>
      <c r="F55" s="81"/>
    </row>
    <row r="56" spans="1:6" ht="15.75" customHeight="1" thickTop="1">
      <c r="A56" s="49">
        <v>43</v>
      </c>
      <c r="B56" s="144" t="s">
        <v>59</v>
      </c>
      <c r="C56" s="145" t="s">
        <v>71</v>
      </c>
      <c r="D56" s="51">
        <v>385</v>
      </c>
      <c r="E56" s="51">
        <v>150</v>
      </c>
      <c r="F56" s="231">
        <v>9574.6</v>
      </c>
    </row>
    <row r="57" spans="1:6" ht="17.25" customHeight="1">
      <c r="A57" s="46">
        <v>44</v>
      </c>
      <c r="B57" s="118" t="s">
        <v>62</v>
      </c>
      <c r="C57" s="93" t="s">
        <v>71</v>
      </c>
      <c r="D57" s="48">
        <v>1161.4</v>
      </c>
      <c r="E57" s="146">
        <v>2247.4</v>
      </c>
      <c r="F57" s="232"/>
    </row>
    <row r="58" spans="1:7" ht="28.5" customHeight="1">
      <c r="A58" s="46">
        <v>45</v>
      </c>
      <c r="B58" s="120" t="s">
        <v>61</v>
      </c>
      <c r="C58" s="121">
        <v>6780</v>
      </c>
      <c r="D58" s="48">
        <v>2395.3</v>
      </c>
      <c r="E58" s="48">
        <v>4661.2</v>
      </c>
      <c r="F58" s="44">
        <v>3278.4</v>
      </c>
      <c r="G58" s="39"/>
    </row>
    <row r="59" spans="1:6" ht="18" customHeight="1">
      <c r="A59" s="46">
        <v>46</v>
      </c>
      <c r="B59" s="118" t="s">
        <v>92</v>
      </c>
      <c r="C59" s="123">
        <v>23370</v>
      </c>
      <c r="D59" s="146">
        <v>2170</v>
      </c>
      <c r="E59" s="146">
        <v>9531.6</v>
      </c>
      <c r="F59" s="44">
        <v>24820</v>
      </c>
    </row>
    <row r="60" spans="1:6" ht="16.5" customHeight="1">
      <c r="A60" s="46">
        <v>47</v>
      </c>
      <c r="B60" s="118" t="s">
        <v>58</v>
      </c>
      <c r="C60" s="123">
        <v>3000</v>
      </c>
      <c r="D60" s="48">
        <v>680</v>
      </c>
      <c r="E60" s="48">
        <v>2000</v>
      </c>
      <c r="F60" s="44">
        <v>2995</v>
      </c>
    </row>
    <row r="61" spans="1:6" ht="16.5" customHeight="1" thickBot="1">
      <c r="A61" s="46">
        <v>48</v>
      </c>
      <c r="B61" s="147" t="s">
        <v>60</v>
      </c>
      <c r="C61" s="148">
        <v>7350.2</v>
      </c>
      <c r="D61" s="135">
        <v>500</v>
      </c>
      <c r="E61" s="135">
        <v>3000</v>
      </c>
      <c r="F61" s="149">
        <v>5800</v>
      </c>
    </row>
    <row r="62" spans="1:6" ht="21" customHeight="1" thickBot="1" thickTop="1">
      <c r="A62" s="17">
        <v>851</v>
      </c>
      <c r="B62" s="27" t="s">
        <v>12</v>
      </c>
      <c r="C62" s="69"/>
      <c r="D62" s="21">
        <f>D63</f>
        <v>112</v>
      </c>
      <c r="E62" s="21">
        <f>E63</f>
        <v>67</v>
      </c>
      <c r="F62" s="81"/>
    </row>
    <row r="63" spans="1:6" ht="16.5" customHeight="1" thickBot="1" thickTop="1">
      <c r="A63" s="140">
        <v>49</v>
      </c>
      <c r="B63" s="150" t="s">
        <v>63</v>
      </c>
      <c r="C63" s="151"/>
      <c r="D63" s="152">
        <v>112</v>
      </c>
      <c r="E63" s="152">
        <v>67</v>
      </c>
      <c r="F63" s="85"/>
    </row>
    <row r="64" spans="1:6" ht="22.5" customHeight="1" thickBot="1" thickTop="1">
      <c r="A64" s="17">
        <v>853</v>
      </c>
      <c r="B64" s="28" t="s">
        <v>64</v>
      </c>
      <c r="C64" s="70"/>
      <c r="D64" s="21">
        <f>D65</f>
        <v>78.5</v>
      </c>
      <c r="E64" s="21">
        <f>E65</f>
        <v>100</v>
      </c>
      <c r="F64" s="81"/>
    </row>
    <row r="65" spans="1:6" ht="36" customHeight="1" thickBot="1" thickTop="1">
      <c r="A65" s="153">
        <v>50</v>
      </c>
      <c r="B65" s="154" t="s">
        <v>93</v>
      </c>
      <c r="C65" s="155">
        <v>1553.7</v>
      </c>
      <c r="D65" s="156">
        <v>78.5</v>
      </c>
      <c r="E65" s="156">
        <v>100</v>
      </c>
      <c r="F65" s="157">
        <v>1694.5</v>
      </c>
    </row>
    <row r="66" spans="1:6" ht="19.5" customHeight="1" thickBot="1" thickTop="1">
      <c r="A66" s="17">
        <v>854</v>
      </c>
      <c r="B66" s="27" t="s">
        <v>13</v>
      </c>
      <c r="C66" s="69"/>
      <c r="D66" s="19">
        <f>SUM(D67:D67)</f>
        <v>153.3</v>
      </c>
      <c r="E66" s="19">
        <f>SUM(E67:E67)</f>
        <v>90</v>
      </c>
      <c r="F66" s="81"/>
    </row>
    <row r="67" spans="1:6" ht="19.5" customHeight="1" thickBot="1" thickTop="1">
      <c r="A67" s="49">
        <v>51</v>
      </c>
      <c r="B67" s="118" t="s">
        <v>62</v>
      </c>
      <c r="C67" s="158"/>
      <c r="D67" s="51">
        <f>41.2+112.1</f>
        <v>153.3</v>
      </c>
      <c r="E67" s="51">
        <v>90</v>
      </c>
      <c r="F67" s="159"/>
    </row>
    <row r="68" spans="1:6" s="16" customFormat="1" ht="24" customHeight="1" thickTop="1">
      <c r="A68" s="53">
        <v>900</v>
      </c>
      <c r="B68" s="58" t="s">
        <v>14</v>
      </c>
      <c r="C68" s="71"/>
      <c r="D68" s="59">
        <f>SUM(D69:D84)</f>
        <v>9431.7</v>
      </c>
      <c r="E68" s="59">
        <f>SUM(E69:E84)</f>
        <v>18175</v>
      </c>
      <c r="F68" s="86"/>
    </row>
    <row r="69" spans="1:6" s="16" customFormat="1" ht="19.5" customHeight="1">
      <c r="A69" s="57">
        <v>52</v>
      </c>
      <c r="B69" s="160" t="s">
        <v>52</v>
      </c>
      <c r="C69" s="161">
        <v>7431</v>
      </c>
      <c r="D69" s="162">
        <v>1600</v>
      </c>
      <c r="E69" s="162">
        <v>2500</v>
      </c>
      <c r="F69" s="163">
        <v>5750</v>
      </c>
    </row>
    <row r="70" spans="1:6" s="16" customFormat="1" ht="27" customHeight="1">
      <c r="A70" s="46">
        <v>53</v>
      </c>
      <c r="B70" s="164" t="s">
        <v>20</v>
      </c>
      <c r="C70" s="121">
        <v>45374.5</v>
      </c>
      <c r="D70" s="48">
        <v>5055</v>
      </c>
      <c r="E70" s="48">
        <v>5500</v>
      </c>
      <c r="F70" s="44">
        <v>26200</v>
      </c>
    </row>
    <row r="71" spans="1:6" s="16" customFormat="1" ht="18.75" customHeight="1">
      <c r="A71" s="46">
        <v>54</v>
      </c>
      <c r="B71" s="165" t="s">
        <v>51</v>
      </c>
      <c r="C71" s="166">
        <v>7153</v>
      </c>
      <c r="D71" s="162">
        <v>220</v>
      </c>
      <c r="E71" s="162">
        <v>2800</v>
      </c>
      <c r="F71" s="163">
        <v>6400</v>
      </c>
    </row>
    <row r="72" spans="1:6" s="16" customFormat="1" ht="16.5" customHeight="1">
      <c r="A72" s="46">
        <v>55</v>
      </c>
      <c r="B72" s="165" t="s">
        <v>15</v>
      </c>
      <c r="C72" s="166">
        <v>2140.8</v>
      </c>
      <c r="D72" s="162">
        <v>330</v>
      </c>
      <c r="E72" s="162">
        <v>1900</v>
      </c>
      <c r="F72" s="163">
        <v>2130</v>
      </c>
    </row>
    <row r="73" spans="1:6" s="16" customFormat="1" ht="16.5" customHeight="1">
      <c r="A73" s="46">
        <v>56</v>
      </c>
      <c r="B73" s="165" t="s">
        <v>94</v>
      </c>
      <c r="C73" s="166">
        <v>7030.7</v>
      </c>
      <c r="D73" s="162">
        <v>180</v>
      </c>
      <c r="E73" s="162">
        <v>1000</v>
      </c>
      <c r="F73" s="44">
        <v>5980</v>
      </c>
    </row>
    <row r="74" spans="1:6" s="16" customFormat="1" ht="29.25" customHeight="1">
      <c r="A74" s="46">
        <v>57</v>
      </c>
      <c r="B74" s="164" t="s">
        <v>95</v>
      </c>
      <c r="C74" s="166">
        <v>280000</v>
      </c>
      <c r="D74" s="162">
        <v>500</v>
      </c>
      <c r="E74" s="162">
        <v>2200</v>
      </c>
      <c r="F74" s="44">
        <v>300</v>
      </c>
    </row>
    <row r="75" spans="1:6" s="16" customFormat="1" ht="17.25" customHeight="1">
      <c r="A75" s="46">
        <v>58</v>
      </c>
      <c r="B75" s="120" t="s">
        <v>53</v>
      </c>
      <c r="C75" s="121">
        <v>5906</v>
      </c>
      <c r="D75" s="48">
        <v>700</v>
      </c>
      <c r="E75" s="48">
        <v>200</v>
      </c>
      <c r="F75" s="44">
        <v>2600</v>
      </c>
    </row>
    <row r="76" spans="1:6" s="16" customFormat="1" ht="17.25" customHeight="1">
      <c r="A76" s="46">
        <v>59</v>
      </c>
      <c r="B76" s="120" t="s">
        <v>16</v>
      </c>
      <c r="C76" s="125">
        <v>7000</v>
      </c>
      <c r="D76" s="167">
        <v>457.7</v>
      </c>
      <c r="E76" s="167">
        <v>800</v>
      </c>
      <c r="F76" s="44">
        <v>5500</v>
      </c>
    </row>
    <row r="77" spans="1:6" s="16" customFormat="1" ht="18.75" customHeight="1">
      <c r="A77" s="46">
        <v>60</v>
      </c>
      <c r="B77" s="120" t="s">
        <v>96</v>
      </c>
      <c r="C77" s="125">
        <v>1500</v>
      </c>
      <c r="D77" s="167">
        <v>20</v>
      </c>
      <c r="E77" s="167">
        <v>100</v>
      </c>
      <c r="F77" s="44">
        <v>4000</v>
      </c>
    </row>
    <row r="78" spans="1:6" s="16" customFormat="1" ht="18" customHeight="1">
      <c r="A78" s="46">
        <v>61</v>
      </c>
      <c r="B78" s="118" t="s">
        <v>18</v>
      </c>
      <c r="C78" s="119" t="s">
        <v>71</v>
      </c>
      <c r="D78" s="48">
        <v>137</v>
      </c>
      <c r="E78" s="48">
        <v>300</v>
      </c>
      <c r="F78" s="97"/>
    </row>
    <row r="79" spans="1:6" s="16" customFormat="1" ht="17.25" customHeight="1">
      <c r="A79" s="46">
        <v>62</v>
      </c>
      <c r="B79" s="120" t="s">
        <v>97</v>
      </c>
      <c r="C79" s="168"/>
      <c r="D79" s="167"/>
      <c r="E79" s="167">
        <v>300</v>
      </c>
      <c r="F79" s="97"/>
    </row>
    <row r="80" spans="1:6" s="16" customFormat="1" ht="18" customHeight="1">
      <c r="A80" s="46">
        <v>63</v>
      </c>
      <c r="B80" s="120" t="s">
        <v>98</v>
      </c>
      <c r="C80" s="168"/>
      <c r="D80" s="167"/>
      <c r="E80" s="167">
        <v>75</v>
      </c>
      <c r="F80" s="97"/>
    </row>
    <row r="81" spans="1:6" s="16" customFormat="1" ht="18" customHeight="1">
      <c r="A81" s="46">
        <v>64</v>
      </c>
      <c r="B81" s="120" t="s">
        <v>99</v>
      </c>
      <c r="C81" s="119" t="s">
        <v>71</v>
      </c>
      <c r="D81" s="167"/>
      <c r="E81" s="167">
        <v>50</v>
      </c>
      <c r="F81" s="44">
        <v>1174</v>
      </c>
    </row>
    <row r="82" spans="1:6" ht="17.25" customHeight="1">
      <c r="A82" s="46">
        <v>65</v>
      </c>
      <c r="B82" s="118" t="s">
        <v>25</v>
      </c>
      <c r="C82" s="123">
        <v>450</v>
      </c>
      <c r="D82" s="48">
        <v>66</v>
      </c>
      <c r="E82" s="48">
        <v>100</v>
      </c>
      <c r="F82" s="44">
        <v>600</v>
      </c>
    </row>
    <row r="83" spans="1:6" ht="17.25" customHeight="1">
      <c r="A83" s="46">
        <v>66</v>
      </c>
      <c r="B83" s="120" t="s">
        <v>17</v>
      </c>
      <c r="C83" s="121">
        <v>2940</v>
      </c>
      <c r="D83" s="48">
        <v>60</v>
      </c>
      <c r="E83" s="48">
        <v>100</v>
      </c>
      <c r="F83" s="44">
        <v>100</v>
      </c>
    </row>
    <row r="84" spans="1:6" ht="15.75" customHeight="1" thickBot="1">
      <c r="A84" s="46">
        <v>67</v>
      </c>
      <c r="B84" s="118" t="s">
        <v>19</v>
      </c>
      <c r="C84" s="169" t="s">
        <v>71</v>
      </c>
      <c r="D84" s="56">
        <v>106</v>
      </c>
      <c r="E84" s="56">
        <v>250</v>
      </c>
      <c r="F84" s="100">
        <v>200</v>
      </c>
    </row>
    <row r="85" spans="1:6" s="16" customFormat="1" ht="23.25" customHeight="1" thickBot="1" thickTop="1">
      <c r="A85" s="17">
        <v>921</v>
      </c>
      <c r="B85" s="18" t="s">
        <v>21</v>
      </c>
      <c r="C85" s="68"/>
      <c r="D85" s="21">
        <f>SUM(D86:D89)</f>
        <v>1700</v>
      </c>
      <c r="E85" s="21">
        <f>SUM(E86:E89)</f>
        <v>5600</v>
      </c>
      <c r="F85" s="81"/>
    </row>
    <row r="86" spans="1:6" ht="19.5" customHeight="1" thickTop="1">
      <c r="A86" s="49">
        <v>68</v>
      </c>
      <c r="B86" s="101" t="s">
        <v>22</v>
      </c>
      <c r="C86" s="51">
        <v>13453.1</v>
      </c>
      <c r="D86" s="51">
        <v>1100</v>
      </c>
      <c r="E86" s="51">
        <v>1000</v>
      </c>
      <c r="F86" s="170">
        <v>2140</v>
      </c>
    </row>
    <row r="87" spans="1:6" ht="19.5" customHeight="1">
      <c r="A87" s="46">
        <v>69</v>
      </c>
      <c r="B87" s="120" t="s">
        <v>26</v>
      </c>
      <c r="C87" s="121">
        <v>30000</v>
      </c>
      <c r="D87" s="171">
        <v>600</v>
      </c>
      <c r="E87" s="171">
        <v>2500</v>
      </c>
      <c r="F87" s="172">
        <v>30000</v>
      </c>
    </row>
    <row r="88" spans="1:6" ht="19.5" customHeight="1">
      <c r="A88" s="46">
        <v>70</v>
      </c>
      <c r="B88" s="117" t="s">
        <v>100</v>
      </c>
      <c r="C88" s="48">
        <v>1260</v>
      </c>
      <c r="D88" s="48"/>
      <c r="E88" s="48">
        <v>1700</v>
      </c>
      <c r="F88" s="44">
        <v>600</v>
      </c>
    </row>
    <row r="89" spans="1:6" ht="19.5" customHeight="1" thickBot="1">
      <c r="A89" s="133">
        <v>71</v>
      </c>
      <c r="B89" s="134" t="s">
        <v>101</v>
      </c>
      <c r="C89" s="173"/>
      <c r="D89" s="135"/>
      <c r="E89" s="135">
        <v>400</v>
      </c>
      <c r="F89" s="174"/>
    </row>
    <row r="90" spans="1:6" s="16" customFormat="1" ht="18" customHeight="1" thickBot="1" thickTop="1">
      <c r="A90" s="22">
        <v>926</v>
      </c>
      <c r="B90" s="23" t="s">
        <v>23</v>
      </c>
      <c r="C90" s="66"/>
      <c r="D90" s="24">
        <f>SUM(D91:D92)</f>
        <v>3534.5</v>
      </c>
      <c r="E90" s="24">
        <f>SUM(E91:E92)</f>
        <v>11105.8</v>
      </c>
      <c r="F90" s="87"/>
    </row>
    <row r="91" spans="1:6" ht="19.5" customHeight="1" thickTop="1">
      <c r="A91" s="49">
        <v>72</v>
      </c>
      <c r="B91" s="54" t="s">
        <v>102</v>
      </c>
      <c r="C91" s="51">
        <v>2500</v>
      </c>
      <c r="D91" s="51">
        <v>2800</v>
      </c>
      <c r="E91" s="51">
        <v>2500</v>
      </c>
      <c r="F91" s="88"/>
    </row>
    <row r="92" spans="1:6" ht="19.5" customHeight="1" thickBot="1">
      <c r="A92" s="45">
        <v>73</v>
      </c>
      <c r="B92" s="55" t="s">
        <v>103</v>
      </c>
      <c r="C92" s="80">
        <v>53711.3</v>
      </c>
      <c r="D92" s="56">
        <v>734.5</v>
      </c>
      <c r="E92" s="56">
        <v>8605.8</v>
      </c>
      <c r="F92" s="100">
        <v>17356</v>
      </c>
    </row>
    <row r="93" spans="1:6" s="32" customFormat="1" ht="22.5" customHeight="1" thickBot="1" thickTop="1">
      <c r="A93" s="29"/>
      <c r="B93" s="30" t="s">
        <v>106</v>
      </c>
      <c r="C93" s="72"/>
      <c r="D93" s="60">
        <f>D7+D9+D45+D48+D50+D53+D55+D62+D64+D66+D68+D85+D90</f>
        <v>61508.7</v>
      </c>
      <c r="E93" s="31">
        <f>E7+E9+E45+E48+E50+E53+E55+E62+E64+E66+E68+E85+E90</f>
        <v>104511.7</v>
      </c>
      <c r="F93" s="90"/>
    </row>
    <row r="94" spans="1:6" s="32" customFormat="1" ht="24.75" customHeight="1" thickBot="1" thickTop="1">
      <c r="A94" s="175"/>
      <c r="B94" s="176" t="s">
        <v>27</v>
      </c>
      <c r="C94" s="177" t="s">
        <v>71</v>
      </c>
      <c r="D94" s="60">
        <f>D95+D97+D103+D105+D107+D109+D113+D115+D119</f>
        <v>7626.9</v>
      </c>
      <c r="E94" s="60">
        <f>E95+E97+E103+E105+E107+E109+E113+E115+E119</f>
        <v>6810</v>
      </c>
      <c r="F94" s="178"/>
    </row>
    <row r="95" spans="1:6" s="16" customFormat="1" ht="23.25" customHeight="1" thickBot="1" thickTop="1">
      <c r="A95" s="13">
        <v>500</v>
      </c>
      <c r="B95" s="33" t="s">
        <v>28</v>
      </c>
      <c r="C95" s="73"/>
      <c r="D95" s="19">
        <f>D96</f>
        <v>25</v>
      </c>
      <c r="E95" s="19">
        <f>E96</f>
        <v>25</v>
      </c>
      <c r="F95" s="81"/>
    </row>
    <row r="96" spans="1:6" ht="21" customHeight="1" thickBot="1" thickTop="1">
      <c r="A96" s="140">
        <v>1</v>
      </c>
      <c r="B96" s="179" t="s">
        <v>66</v>
      </c>
      <c r="C96" s="180"/>
      <c r="D96" s="142">
        <v>25</v>
      </c>
      <c r="E96" s="142">
        <v>25</v>
      </c>
      <c r="F96" s="181"/>
    </row>
    <row r="97" spans="1:6" s="16" customFormat="1" ht="20.25" customHeight="1" thickBot="1" thickTop="1">
      <c r="A97" s="13">
        <v>600</v>
      </c>
      <c r="B97" s="33" t="s">
        <v>2</v>
      </c>
      <c r="C97" s="73"/>
      <c r="D97" s="19">
        <f>SUM(D98:D102)</f>
        <v>2956.2000000000003</v>
      </c>
      <c r="E97" s="19">
        <f>SUM(E98:E102)</f>
        <v>2662.9</v>
      </c>
      <c r="F97" s="81"/>
    </row>
    <row r="98" spans="1:6" ht="16.5" customHeight="1" thickTop="1">
      <c r="A98" s="49">
        <v>2</v>
      </c>
      <c r="B98" s="182" t="s">
        <v>29</v>
      </c>
      <c r="C98" s="67"/>
      <c r="D98" s="51">
        <v>53</v>
      </c>
      <c r="E98" s="51">
        <v>40</v>
      </c>
      <c r="F98" s="88"/>
    </row>
    <row r="99" spans="1:6" ht="16.5" customHeight="1">
      <c r="A99" s="57">
        <v>3</v>
      </c>
      <c r="B99" s="183" t="s">
        <v>30</v>
      </c>
      <c r="C99" s="184"/>
      <c r="D99" s="162">
        <v>630.9</v>
      </c>
      <c r="E99" s="162">
        <v>700</v>
      </c>
      <c r="F99" s="185"/>
    </row>
    <row r="100" spans="1:6" ht="16.5" customHeight="1">
      <c r="A100" s="46">
        <v>4</v>
      </c>
      <c r="B100" s="186" t="s">
        <v>31</v>
      </c>
      <c r="C100" s="63"/>
      <c r="D100" s="48">
        <v>643.9</v>
      </c>
      <c r="E100" s="48">
        <v>700</v>
      </c>
      <c r="F100" s="97"/>
    </row>
    <row r="101" spans="1:6" ht="16.5" customHeight="1">
      <c r="A101" s="46">
        <v>5</v>
      </c>
      <c r="B101" s="186" t="s">
        <v>32</v>
      </c>
      <c r="C101" s="63"/>
      <c r="D101" s="48">
        <v>1087</v>
      </c>
      <c r="E101" s="48">
        <v>600</v>
      </c>
      <c r="F101" s="97"/>
    </row>
    <row r="102" spans="1:6" ht="16.5" customHeight="1" thickBot="1">
      <c r="A102" s="45">
        <v>6</v>
      </c>
      <c r="B102" s="187" t="s">
        <v>33</v>
      </c>
      <c r="C102" s="188"/>
      <c r="D102" s="56">
        <v>541.4</v>
      </c>
      <c r="E102" s="56">
        <v>622.9</v>
      </c>
      <c r="F102" s="89"/>
    </row>
    <row r="103" spans="1:6" s="16" customFormat="1" ht="21" customHeight="1" thickBot="1" thickTop="1">
      <c r="A103" s="13">
        <v>750</v>
      </c>
      <c r="B103" s="33" t="s">
        <v>10</v>
      </c>
      <c r="C103" s="73"/>
      <c r="D103" s="19">
        <f>D104</f>
        <v>406</v>
      </c>
      <c r="E103" s="19">
        <f>E104</f>
        <v>640</v>
      </c>
      <c r="F103" s="81"/>
    </row>
    <row r="104" spans="1:6" ht="57" customHeight="1" thickBot="1" thickTop="1">
      <c r="A104" s="49">
        <v>7</v>
      </c>
      <c r="B104" s="189" t="s">
        <v>107</v>
      </c>
      <c r="C104" s="190"/>
      <c r="D104" s="191">
        <f>370+36</f>
        <v>406</v>
      </c>
      <c r="E104" s="191">
        <v>640</v>
      </c>
      <c r="F104" s="192"/>
    </row>
    <row r="105" spans="1:6" s="16" customFormat="1" ht="22.5" customHeight="1" thickBot="1" thickTop="1">
      <c r="A105" s="17">
        <v>801</v>
      </c>
      <c r="B105" s="34" t="s">
        <v>11</v>
      </c>
      <c r="C105" s="74"/>
      <c r="D105" s="15">
        <f>D106</f>
        <v>555.6</v>
      </c>
      <c r="E105" s="15">
        <f>E106</f>
        <v>560.5</v>
      </c>
      <c r="F105" s="91"/>
    </row>
    <row r="106" spans="1:6" ht="18.75" customHeight="1" thickTop="1">
      <c r="A106" s="49">
        <v>9</v>
      </c>
      <c r="B106" s="193" t="s">
        <v>34</v>
      </c>
      <c r="C106" s="194"/>
      <c r="D106" s="191">
        <v>555.6</v>
      </c>
      <c r="E106" s="191">
        <v>560.5</v>
      </c>
      <c r="F106" s="192"/>
    </row>
    <row r="107" spans="1:6" s="26" customFormat="1" ht="24" customHeight="1" thickBot="1">
      <c r="A107" s="22">
        <v>851</v>
      </c>
      <c r="B107" s="35" t="s">
        <v>12</v>
      </c>
      <c r="C107" s="75"/>
      <c r="D107" s="36">
        <f>D108</f>
        <v>476.9</v>
      </c>
      <c r="E107" s="36">
        <f>E108</f>
        <v>150</v>
      </c>
      <c r="F107" s="92"/>
    </row>
    <row r="108" spans="1:6" ht="18.75" customHeight="1" thickBot="1" thickTop="1">
      <c r="A108" s="102">
        <v>10</v>
      </c>
      <c r="B108" s="195" t="s">
        <v>67</v>
      </c>
      <c r="C108" s="196"/>
      <c r="D108" s="197">
        <v>476.9</v>
      </c>
      <c r="E108" s="197">
        <v>150</v>
      </c>
      <c r="F108" s="198"/>
    </row>
    <row r="109" spans="1:6" s="16" customFormat="1" ht="21" customHeight="1" thickBot="1" thickTop="1">
      <c r="A109" s="13">
        <v>852</v>
      </c>
      <c r="B109" s="33" t="s">
        <v>35</v>
      </c>
      <c r="C109" s="73"/>
      <c r="D109" s="19">
        <f>SUM(D110:D112)</f>
        <v>77.6</v>
      </c>
      <c r="E109" s="19">
        <f>SUM(E110:E112)</f>
        <v>37.6</v>
      </c>
      <c r="F109" s="81"/>
    </row>
    <row r="110" spans="1:6" ht="18.75" customHeight="1" thickTop="1">
      <c r="A110" s="57">
        <v>11</v>
      </c>
      <c r="B110" s="199" t="s">
        <v>36</v>
      </c>
      <c r="C110" s="200"/>
      <c r="D110" s="201">
        <v>3.6</v>
      </c>
      <c r="E110" s="201">
        <v>0.6</v>
      </c>
      <c r="F110" s="202"/>
    </row>
    <row r="111" spans="1:6" ht="16.5" customHeight="1">
      <c r="A111" s="46">
        <v>13</v>
      </c>
      <c r="B111" s="203" t="s">
        <v>37</v>
      </c>
      <c r="C111" s="204"/>
      <c r="D111" s="42">
        <v>65</v>
      </c>
      <c r="E111" s="42">
        <v>35</v>
      </c>
      <c r="F111" s="205"/>
    </row>
    <row r="112" spans="1:6" ht="28.5" customHeight="1" thickBot="1">
      <c r="A112" s="133">
        <v>14</v>
      </c>
      <c r="B112" s="206" t="s">
        <v>38</v>
      </c>
      <c r="C112" s="207"/>
      <c r="D112" s="208">
        <v>9</v>
      </c>
      <c r="E112" s="208">
        <v>2</v>
      </c>
      <c r="F112" s="209"/>
    </row>
    <row r="113" spans="1:6" s="16" customFormat="1" ht="21" customHeight="1" thickBot="1" thickTop="1">
      <c r="A113" s="22">
        <v>854</v>
      </c>
      <c r="B113" s="37" t="s">
        <v>13</v>
      </c>
      <c r="C113" s="76"/>
      <c r="D113" s="24">
        <f>D114</f>
        <v>41.4</v>
      </c>
      <c r="E113" s="24">
        <f>E114</f>
        <v>71.2</v>
      </c>
      <c r="F113" s="87"/>
    </row>
    <row r="114" spans="1:6" ht="21" customHeight="1" thickBot="1" thickTop="1">
      <c r="A114" s="102">
        <v>15</v>
      </c>
      <c r="B114" s="210" t="s">
        <v>39</v>
      </c>
      <c r="C114" s="211"/>
      <c r="D114" s="212">
        <v>41.4</v>
      </c>
      <c r="E114" s="212">
        <v>71.2</v>
      </c>
      <c r="F114" s="213"/>
    </row>
    <row r="115" spans="1:6" s="16" customFormat="1" ht="19.5" customHeight="1" thickBot="1" thickTop="1">
      <c r="A115" s="13">
        <v>900</v>
      </c>
      <c r="B115" s="38" t="s">
        <v>14</v>
      </c>
      <c r="C115" s="77"/>
      <c r="D115" s="24">
        <f>SUM(D116:D118)</f>
        <v>1890.6</v>
      </c>
      <c r="E115" s="24">
        <f>SUM(E116:E118)</f>
        <v>1844.8</v>
      </c>
      <c r="F115" s="87"/>
    </row>
    <row r="116" spans="1:6" ht="18" customHeight="1" thickTop="1">
      <c r="A116" s="49">
        <v>16</v>
      </c>
      <c r="B116" s="101" t="s">
        <v>40</v>
      </c>
      <c r="C116" s="214"/>
      <c r="D116" s="51">
        <v>70</v>
      </c>
      <c r="E116" s="51">
        <v>70</v>
      </c>
      <c r="F116" s="88"/>
    </row>
    <row r="117" spans="1:6" ht="17.25" customHeight="1">
      <c r="A117" s="46">
        <v>18</v>
      </c>
      <c r="B117" s="117" t="s">
        <v>41</v>
      </c>
      <c r="C117" s="215"/>
      <c r="D117" s="48">
        <v>1314.7</v>
      </c>
      <c r="E117" s="48">
        <v>1400</v>
      </c>
      <c r="F117" s="44">
        <v>4546</v>
      </c>
    </row>
    <row r="118" spans="1:6" ht="18" customHeight="1" thickBot="1">
      <c r="A118" s="133">
        <v>19</v>
      </c>
      <c r="B118" s="134" t="s">
        <v>42</v>
      </c>
      <c r="C118" s="216"/>
      <c r="D118" s="135">
        <v>505.9</v>
      </c>
      <c r="E118" s="135">
        <v>374.8</v>
      </c>
      <c r="F118" s="149">
        <v>1174</v>
      </c>
    </row>
    <row r="119" spans="1:6" s="16" customFormat="1" ht="21.75" customHeight="1" thickBot="1" thickTop="1">
      <c r="A119" s="13">
        <v>921</v>
      </c>
      <c r="B119" s="18" t="s">
        <v>21</v>
      </c>
      <c r="C119" s="78"/>
      <c r="D119" s="21">
        <f>SUM(D120:D121)</f>
        <v>1197.6</v>
      </c>
      <c r="E119" s="21">
        <f>SUM(E120:E121)</f>
        <v>818</v>
      </c>
      <c r="F119" s="81"/>
    </row>
    <row r="120" spans="1:6" ht="29.25" customHeight="1" thickTop="1">
      <c r="A120" s="49">
        <v>20</v>
      </c>
      <c r="B120" s="132" t="s">
        <v>68</v>
      </c>
      <c r="C120" s="217">
        <v>1515.9</v>
      </c>
      <c r="D120" s="51">
        <v>299.1</v>
      </c>
      <c r="E120" s="51">
        <v>300</v>
      </c>
      <c r="F120" s="170">
        <v>1200</v>
      </c>
    </row>
    <row r="121" spans="1:6" ht="29.25" customHeight="1" thickBot="1">
      <c r="A121" s="218"/>
      <c r="B121" s="219" t="s">
        <v>108</v>
      </c>
      <c r="C121" s="220"/>
      <c r="D121" s="135">
        <v>898.5</v>
      </c>
      <c r="E121" s="135">
        <v>518</v>
      </c>
      <c r="F121" s="149">
        <v>2101</v>
      </c>
    </row>
    <row r="122" spans="1:6" s="226" customFormat="1" ht="25.5" customHeight="1" thickBot="1" thickTop="1">
      <c r="A122" s="221" t="s">
        <v>43</v>
      </c>
      <c r="B122" s="222"/>
      <c r="C122" s="223"/>
      <c r="D122" s="224">
        <f>D93+D94</f>
        <v>69135.59999999999</v>
      </c>
      <c r="E122" s="224">
        <f>E93+E94</f>
        <v>111321.7</v>
      </c>
      <c r="F122" s="225"/>
    </row>
    <row r="123" ht="13.5" thickTop="1">
      <c r="C123" s="79"/>
    </row>
    <row r="124" spans="1:3" ht="12.75">
      <c r="A124" s="233" t="s">
        <v>119</v>
      </c>
      <c r="C124" s="79"/>
    </row>
    <row r="125" spans="1:3" ht="12.75">
      <c r="A125" s="233" t="s">
        <v>117</v>
      </c>
      <c r="C125" s="79"/>
    </row>
    <row r="126" spans="1:3" ht="12.75">
      <c r="A126" s="233" t="s">
        <v>118</v>
      </c>
      <c r="C126" s="79"/>
    </row>
    <row r="127" ht="12.75">
      <c r="C127" s="79"/>
    </row>
    <row r="128" ht="12.75">
      <c r="C128" s="79"/>
    </row>
    <row r="129" ht="12.75">
      <c r="C129" s="79"/>
    </row>
    <row r="130" ht="12.75">
      <c r="C130" s="79"/>
    </row>
    <row r="131" ht="12.75">
      <c r="C131" s="79"/>
    </row>
    <row r="132" ht="12.75">
      <c r="C132" s="79"/>
    </row>
    <row r="133" ht="12.75">
      <c r="C133" s="79"/>
    </row>
    <row r="134" ht="12.75">
      <c r="C134" s="79"/>
    </row>
    <row r="135" ht="12.75">
      <c r="C135" s="79"/>
    </row>
    <row r="136" ht="12.75">
      <c r="C136" s="79"/>
    </row>
    <row r="137" ht="12.75">
      <c r="C137" s="79"/>
    </row>
    <row r="138" ht="12.75">
      <c r="C138" s="79"/>
    </row>
    <row r="139" ht="12.75">
      <c r="C139" s="79"/>
    </row>
    <row r="140" ht="12.75">
      <c r="C140" s="79"/>
    </row>
    <row r="141" ht="12.75">
      <c r="C141" s="79"/>
    </row>
    <row r="142" ht="12.75">
      <c r="C142" s="79"/>
    </row>
    <row r="143" ht="12.75">
      <c r="C143" s="79"/>
    </row>
    <row r="144" ht="12.75">
      <c r="C144" s="79"/>
    </row>
    <row r="145" ht="12.75">
      <c r="C145" s="79"/>
    </row>
    <row r="146" ht="12.75">
      <c r="C146" s="79"/>
    </row>
    <row r="147" ht="12.75">
      <c r="C147" s="79"/>
    </row>
    <row r="148" ht="12.75">
      <c r="C148" s="79"/>
    </row>
    <row r="149" ht="12.75">
      <c r="C149" s="79"/>
    </row>
    <row r="150" ht="12.75">
      <c r="C150" s="79"/>
    </row>
    <row r="151" ht="12.75">
      <c r="C151" s="79"/>
    </row>
    <row r="152" ht="12.75">
      <c r="C152" s="79"/>
    </row>
    <row r="153" ht="12.75">
      <c r="C153" s="79"/>
    </row>
    <row r="154" ht="12.75">
      <c r="C154" s="79"/>
    </row>
    <row r="155" ht="12.75">
      <c r="C155" s="79"/>
    </row>
    <row r="156" ht="12.75">
      <c r="C156" s="79"/>
    </row>
    <row r="157" ht="12.75">
      <c r="C157" s="79"/>
    </row>
    <row r="158" ht="12.75">
      <c r="C158" s="79"/>
    </row>
    <row r="159" ht="12.75">
      <c r="C159" s="79"/>
    </row>
    <row r="160" ht="12.75">
      <c r="C160" s="79"/>
    </row>
    <row r="161" ht="12.75">
      <c r="C161" s="79"/>
    </row>
    <row r="162" ht="12.75">
      <c r="C162" s="79"/>
    </row>
    <row r="163" ht="12.75">
      <c r="C163" s="79"/>
    </row>
    <row r="164" ht="12.75">
      <c r="C164" s="79"/>
    </row>
    <row r="165" ht="12.75">
      <c r="C165" s="79"/>
    </row>
    <row r="166" ht="12.75">
      <c r="C166" s="79"/>
    </row>
    <row r="167" ht="12.75">
      <c r="C167" s="79"/>
    </row>
    <row r="168" ht="12.75">
      <c r="C168" s="79"/>
    </row>
    <row r="169" ht="12.75">
      <c r="C169" s="79"/>
    </row>
    <row r="170" ht="12.75">
      <c r="C170" s="79"/>
    </row>
    <row r="171" ht="12.75">
      <c r="C171" s="79"/>
    </row>
    <row r="172" ht="12.75">
      <c r="C172" s="79"/>
    </row>
    <row r="173" ht="12.75">
      <c r="C173" s="79"/>
    </row>
    <row r="174" ht="12.75">
      <c r="C174" s="79"/>
    </row>
  </sheetData>
  <mergeCells count="3">
    <mergeCell ref="A3:F3"/>
    <mergeCell ref="F24:F25"/>
    <mergeCell ref="F56:F57"/>
  </mergeCells>
  <printOptions horizontalCentered="1"/>
  <pageMargins left="0.4724409448818898" right="0.4330708661417323" top="0.984251968503937" bottom="0.56" header="0.5118110236220472" footer="0.5118110236220472"/>
  <pageSetup firstPageNumber="111" useFirstPageNumber="1" horizontalDpi="600" verticalDpi="600" orientation="landscape" paperSize="9" r:id="rId1"/>
  <headerFooter alignWithMargins="0">
    <oddHeader>&amp;C&amp;"Times New Roman,Normalny"&amp;P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Sulewska</cp:lastModifiedBy>
  <cp:lastPrinted>2009-11-10T11:45:04Z</cp:lastPrinted>
  <dcterms:created xsi:type="dcterms:W3CDTF">1997-02-26T13:46:56Z</dcterms:created>
  <dcterms:modified xsi:type="dcterms:W3CDTF">2009-12-18T11:45:38Z</dcterms:modified>
  <cp:category/>
  <cp:version/>
  <cp:contentType/>
  <cp:contentStatus/>
</cp:coreProperties>
</file>